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U:\Statistics\Publications\Energy Trends\Tables\Gas\"/>
    </mc:Choice>
  </mc:AlternateContent>
  <xr:revisionPtr revIDLastSave="0" documentId="13_ncr:1_{4FD98134-07B2-4ACB-B07E-332DE3D05BD5}" xr6:coauthVersionLast="47" xr6:coauthVersionMax="47" xr10:uidLastSave="{00000000-0000-0000-0000-000000000000}"/>
  <bookViews>
    <workbookView xWindow="-110" yWindow="-110" windowWidth="19420" windowHeight="10420" xr2:uid="{00000000-000D-0000-FFFF-FFFF00000000}"/>
  </bookViews>
  <sheets>
    <sheet name="Cover Sheet" sheetId="15" r:id="rId1"/>
    <sheet name="Contents" sheetId="16" r:id="rId2"/>
    <sheet name="Notes" sheetId="17" r:id="rId3"/>
    <sheet name="Commentary" sheetId="18" r:id="rId4"/>
    <sheet name="Main Table (GWh)" sheetId="1" r:id="rId5"/>
    <sheet name="Quarter (GWh)" sheetId="3" r:id="rId6"/>
    <sheet name="Annual (GWh)" sheetId="2" r:id="rId7"/>
    <sheet name="Main Table (Million m3)" sheetId="10" r:id="rId8"/>
    <sheet name="Annual (Million m3)" sheetId="11" r:id="rId9"/>
    <sheet name="Quarter (Million m3)" sheetId="12" r:id="rId10"/>
    <sheet name="Calculation_hide" sheetId="5" state="hidden" r:id="rId11"/>
  </sheets>
  <definedNames>
    <definedName name="_xlnm.Print_Area" localSheetId="6">'Annual (GWh)'!$A$1:$N$24</definedName>
    <definedName name="_xlnm.Print_Area" localSheetId="8">'Annual (Million m3)'!$A$1:$D$24</definedName>
    <definedName name="_xlnm.Print_Area" localSheetId="4">'Main Table (GWh)'!$A$1:$N$25</definedName>
    <definedName name="_xlnm.Print_Area" localSheetId="7">'Main Table (Million m3)'!$A$1:$H$25</definedName>
    <definedName name="_xlnm.Print_Area" localSheetId="5">'Quarter (GWh)'!$A$1:$BC$24</definedName>
    <definedName name="_xlnm.Print_Area" localSheetId="9">'Quarter (Million m3)'!$A$1:$O$24</definedName>
    <definedName name="_xlnm.Print_Titles" localSheetId="5">'Quarter (GWh)'!$A:$A</definedName>
    <definedName name="_xlnm.Print_Titles" localSheetId="9">'Quarter (Million m3)'!$A:$A</definedName>
    <definedName name="Table_4.2._Table_only" localSheetId="7">'Main Table (Million m3)'!$A$2:$D$25</definedName>
    <definedName name="Table_4.2._Table_only">'Main Table (GWh)'!$A$3:$H$25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4" i="2" l="1"/>
  <c r="AA5" i="2"/>
  <c r="AA6" i="2"/>
  <c r="AA7" i="2"/>
  <c r="AA8" i="2"/>
  <c r="AA9" i="2"/>
  <c r="AA10" i="2"/>
  <c r="AA11" i="2"/>
  <c r="AA12" i="2"/>
  <c r="AA13" i="2"/>
  <c r="AA14" i="2"/>
  <c r="AA15" i="2"/>
  <c r="AA16" i="2"/>
  <c r="AA17" i="2"/>
  <c r="AA18" i="2"/>
  <c r="AA19" i="2"/>
  <c r="AA20" i="2"/>
  <c r="AA21" i="2"/>
  <c r="AA22" i="2"/>
  <c r="AA23" i="2"/>
  <c r="AA24" i="2"/>
  <c r="Z4" i="2"/>
  <c r="Z5" i="2"/>
  <c r="Z6" i="2"/>
  <c r="Z7" i="2"/>
  <c r="Z8" i="2"/>
  <c r="Z9" i="2"/>
  <c r="Z10" i="2"/>
  <c r="Z11" i="2"/>
  <c r="Z12" i="2"/>
  <c r="Z13" i="2"/>
  <c r="Z14" i="2"/>
  <c r="Z15" i="2"/>
  <c r="Z16" i="2"/>
  <c r="Z17" i="2"/>
  <c r="Z18" i="2"/>
  <c r="Z19" i="2"/>
  <c r="Z20" i="2"/>
  <c r="Z21" i="2"/>
  <c r="Z22" i="2"/>
  <c r="Z23" i="2"/>
  <c r="Z24" i="2"/>
  <c r="Q4" i="11"/>
  <c r="Q5" i="11"/>
  <c r="Q6" i="11"/>
  <c r="Q7" i="11"/>
  <c r="Q8" i="11"/>
  <c r="Q9" i="11"/>
  <c r="Q10" i="11"/>
  <c r="Q11" i="11"/>
  <c r="Q12" i="11"/>
  <c r="Q13" i="11"/>
  <c r="Q14" i="11"/>
  <c r="Q15" i="11"/>
  <c r="Q16" i="11"/>
  <c r="Q17" i="11"/>
  <c r="Q18" i="11"/>
  <c r="Q19" i="11"/>
  <c r="Q20" i="11"/>
  <c r="Q21" i="11"/>
  <c r="Q22" i="11"/>
  <c r="Q23" i="11"/>
  <c r="Q24" i="11"/>
  <c r="P4" i="11"/>
  <c r="P5" i="11"/>
  <c r="P6" i="11"/>
  <c r="P7" i="11"/>
  <c r="P8" i="11"/>
  <c r="P9" i="11"/>
  <c r="P10" i="11"/>
  <c r="P11" i="11"/>
  <c r="P12" i="11"/>
  <c r="P13" i="11"/>
  <c r="P14" i="11"/>
  <c r="P15" i="11"/>
  <c r="P16" i="11"/>
  <c r="P17" i="11"/>
  <c r="P18" i="11"/>
  <c r="P19" i="11"/>
  <c r="P20" i="11"/>
  <c r="P21" i="11"/>
  <c r="P22" i="11"/>
  <c r="P23" i="11"/>
  <c r="P24" i="11"/>
  <c r="M22" i="11"/>
  <c r="M21" i="11"/>
  <c r="O4" i="11"/>
  <c r="O5" i="11"/>
  <c r="O6" i="11"/>
  <c r="O7" i="11"/>
  <c r="O8" i="11"/>
  <c r="O9" i="11"/>
  <c r="O10" i="11"/>
  <c r="O11" i="11"/>
  <c r="O12" i="11"/>
  <c r="O13" i="11"/>
  <c r="O14" i="11"/>
  <c r="O15" i="11"/>
  <c r="O16" i="11"/>
  <c r="O17" i="11"/>
  <c r="O18" i="11"/>
  <c r="O19" i="11"/>
  <c r="O20" i="11"/>
  <c r="O21" i="11"/>
  <c r="O22" i="11"/>
  <c r="O23" i="11"/>
  <c r="O24" i="11"/>
  <c r="F52" i="5"/>
  <c r="F53" i="5"/>
  <c r="F54" i="5"/>
  <c r="F55" i="5"/>
  <c r="F56" i="5"/>
  <c r="F57" i="5"/>
  <c r="F58" i="5"/>
  <c r="F59" i="5"/>
  <c r="F60" i="5"/>
  <c r="F61" i="5"/>
  <c r="F62" i="5"/>
  <c r="F63" i="5"/>
  <c r="F64" i="5"/>
  <c r="F65" i="5"/>
  <c r="F66" i="5"/>
  <c r="F67" i="5"/>
  <c r="F68" i="5"/>
  <c r="F69" i="5"/>
  <c r="F70" i="5"/>
  <c r="F71" i="5"/>
  <c r="F72" i="5"/>
  <c r="F73" i="5"/>
  <c r="F51" i="5"/>
  <c r="K3" i="5"/>
  <c r="K4" i="5"/>
  <c r="K5" i="5"/>
  <c r="K6" i="5"/>
  <c r="K7" i="5"/>
  <c r="K8" i="5"/>
  <c r="K9" i="5"/>
  <c r="K10" i="5"/>
  <c r="K11" i="5"/>
  <c r="K12" i="5"/>
  <c r="K13" i="5"/>
  <c r="K14" i="5"/>
  <c r="K15" i="5"/>
  <c r="K16" i="5"/>
  <c r="K17" i="5"/>
  <c r="K18" i="5"/>
  <c r="K19" i="5"/>
  <c r="K20" i="5"/>
  <c r="K21" i="5"/>
  <c r="K22" i="5"/>
  <c r="K23" i="5"/>
  <c r="K2" i="5"/>
  <c r="B4" i="2"/>
  <c r="B5" i="2"/>
  <c r="B6" i="2"/>
  <c r="B7" i="2"/>
  <c r="B8" i="2"/>
  <c r="B9" i="2"/>
  <c r="B10" i="2"/>
  <c r="B11" i="2"/>
  <c r="B12" i="2"/>
  <c r="B13" i="2"/>
  <c r="B14" i="2"/>
  <c r="B15" i="2"/>
  <c r="B16" i="2"/>
  <c r="B17" i="2"/>
  <c r="B18" i="2"/>
  <c r="B19" i="2"/>
  <c r="B20" i="2"/>
  <c r="B21" i="2"/>
  <c r="B22" i="2"/>
  <c r="B23" i="2"/>
  <c r="B24" i="2"/>
  <c r="C5" i="2"/>
  <c r="D5" i="2"/>
  <c r="E5" i="2"/>
  <c r="F5" i="2"/>
  <c r="G5" i="2"/>
  <c r="H5" i="2"/>
  <c r="I5" i="2"/>
  <c r="J5" i="2"/>
  <c r="K5" i="2"/>
  <c r="L5" i="2"/>
  <c r="M5" i="2"/>
  <c r="N5" i="2"/>
  <c r="O5" i="2"/>
  <c r="P5" i="2"/>
  <c r="Q5" i="2"/>
  <c r="R5" i="2"/>
  <c r="S5" i="2"/>
  <c r="T5" i="2"/>
  <c r="U5" i="2"/>
  <c r="V5" i="2"/>
  <c r="W5" i="2"/>
  <c r="X5" i="2"/>
  <c r="C6" i="2"/>
  <c r="D6" i="2"/>
  <c r="E6" i="2"/>
  <c r="F6" i="2"/>
  <c r="G6" i="2"/>
  <c r="H6" i="2"/>
  <c r="I6" i="2"/>
  <c r="J6" i="2"/>
  <c r="K6" i="2"/>
  <c r="L6" i="2"/>
  <c r="M6" i="2"/>
  <c r="N6" i="2"/>
  <c r="O6" i="2"/>
  <c r="P6" i="2"/>
  <c r="Q6" i="2"/>
  <c r="R6" i="2"/>
  <c r="S6" i="2"/>
  <c r="T6" i="2"/>
  <c r="U6" i="2"/>
  <c r="V6" i="2"/>
  <c r="W6" i="2"/>
  <c r="X6" i="2"/>
  <c r="C7" i="2"/>
  <c r="D7" i="2"/>
  <c r="E7" i="2"/>
  <c r="F7" i="2"/>
  <c r="G7" i="2"/>
  <c r="H7" i="2"/>
  <c r="I7" i="2"/>
  <c r="J7" i="2"/>
  <c r="K7" i="2"/>
  <c r="L7" i="2"/>
  <c r="M7" i="2"/>
  <c r="N7" i="2"/>
  <c r="O7" i="2"/>
  <c r="P7" i="2"/>
  <c r="Q7" i="2"/>
  <c r="R7" i="2"/>
  <c r="S7" i="2"/>
  <c r="T7" i="2"/>
  <c r="U7" i="2"/>
  <c r="V7" i="2"/>
  <c r="W7" i="2"/>
  <c r="X7" i="2"/>
  <c r="C8" i="2"/>
  <c r="D8" i="2"/>
  <c r="E8" i="2"/>
  <c r="F8" i="2"/>
  <c r="G8" i="2"/>
  <c r="H8" i="2"/>
  <c r="I8" i="2"/>
  <c r="J8" i="2"/>
  <c r="K8" i="2"/>
  <c r="L8" i="2"/>
  <c r="M8" i="2"/>
  <c r="N8" i="2"/>
  <c r="O8" i="2"/>
  <c r="P8" i="2"/>
  <c r="Q8" i="2"/>
  <c r="R8" i="2"/>
  <c r="S8" i="2"/>
  <c r="T8" i="2"/>
  <c r="U8" i="2"/>
  <c r="V8" i="2"/>
  <c r="W8" i="2"/>
  <c r="X8" i="2"/>
  <c r="C9" i="2"/>
  <c r="D9" i="2"/>
  <c r="E9" i="2"/>
  <c r="F9" i="2"/>
  <c r="G9" i="2"/>
  <c r="H9" i="2"/>
  <c r="I9" i="2"/>
  <c r="J9" i="2"/>
  <c r="K9" i="2"/>
  <c r="L9" i="2"/>
  <c r="M9" i="2"/>
  <c r="N9" i="2"/>
  <c r="O9" i="2"/>
  <c r="P9" i="2"/>
  <c r="Q9" i="2"/>
  <c r="R9" i="2"/>
  <c r="S9" i="2"/>
  <c r="T9" i="2"/>
  <c r="U9" i="2"/>
  <c r="V9" i="2"/>
  <c r="W9" i="2"/>
  <c r="X9" i="2"/>
  <c r="C10" i="2"/>
  <c r="D10" i="2"/>
  <c r="E10" i="2"/>
  <c r="F10" i="2"/>
  <c r="G10" i="2"/>
  <c r="H10" i="2"/>
  <c r="I10" i="2"/>
  <c r="J10" i="2"/>
  <c r="K10" i="2"/>
  <c r="L10" i="2"/>
  <c r="M10" i="2"/>
  <c r="N10" i="2"/>
  <c r="O10" i="2"/>
  <c r="P10" i="2"/>
  <c r="Q10" i="2"/>
  <c r="R10" i="2"/>
  <c r="S10" i="2"/>
  <c r="T10" i="2"/>
  <c r="U10" i="2"/>
  <c r="V10" i="2"/>
  <c r="W10" i="2"/>
  <c r="X10" i="2"/>
  <c r="C11" i="2"/>
  <c r="D11" i="2"/>
  <c r="E11" i="2"/>
  <c r="F11" i="2"/>
  <c r="G11" i="2"/>
  <c r="H11" i="2"/>
  <c r="I11" i="2"/>
  <c r="J11" i="2"/>
  <c r="K11" i="2"/>
  <c r="L11" i="2"/>
  <c r="M11" i="2"/>
  <c r="N11" i="2"/>
  <c r="O11" i="2"/>
  <c r="P11" i="2"/>
  <c r="Q11" i="2"/>
  <c r="R11" i="2"/>
  <c r="S11" i="2"/>
  <c r="T11" i="2"/>
  <c r="U11" i="2"/>
  <c r="V11" i="2"/>
  <c r="W11" i="2"/>
  <c r="X11" i="2"/>
  <c r="C12" i="2"/>
  <c r="D12" i="2"/>
  <c r="E12" i="2"/>
  <c r="F12" i="2"/>
  <c r="G12" i="2"/>
  <c r="H12" i="2"/>
  <c r="I12" i="2"/>
  <c r="J12" i="2"/>
  <c r="K12" i="2"/>
  <c r="L12" i="2"/>
  <c r="M12" i="2"/>
  <c r="N12" i="2"/>
  <c r="O12" i="2"/>
  <c r="P12" i="2"/>
  <c r="Q12" i="2"/>
  <c r="R12" i="2"/>
  <c r="S12" i="2"/>
  <c r="T12" i="2"/>
  <c r="U12" i="2"/>
  <c r="V12" i="2"/>
  <c r="W12" i="2"/>
  <c r="X12" i="2"/>
  <c r="C13" i="2"/>
  <c r="D13" i="2"/>
  <c r="E13" i="2"/>
  <c r="F13" i="2"/>
  <c r="G13" i="2"/>
  <c r="H13" i="2"/>
  <c r="I13" i="2"/>
  <c r="J13" i="2"/>
  <c r="K13" i="2"/>
  <c r="L13" i="2"/>
  <c r="M13" i="2"/>
  <c r="N13" i="2"/>
  <c r="O13" i="2"/>
  <c r="P13" i="2"/>
  <c r="Q13" i="2"/>
  <c r="R13" i="2"/>
  <c r="S13" i="2"/>
  <c r="T13" i="2"/>
  <c r="U13" i="2"/>
  <c r="V13" i="2"/>
  <c r="W13" i="2"/>
  <c r="X13" i="2"/>
  <c r="C14" i="2"/>
  <c r="D14" i="2"/>
  <c r="E14" i="2"/>
  <c r="F14" i="2"/>
  <c r="G14" i="2"/>
  <c r="H14" i="2"/>
  <c r="I14" i="2"/>
  <c r="J14" i="2"/>
  <c r="K14" i="2"/>
  <c r="L14" i="2"/>
  <c r="M14" i="2"/>
  <c r="N14" i="2"/>
  <c r="O14" i="2"/>
  <c r="P14" i="2"/>
  <c r="Q14" i="2"/>
  <c r="R14" i="2"/>
  <c r="S14" i="2"/>
  <c r="T14" i="2"/>
  <c r="U14" i="2"/>
  <c r="V14" i="2"/>
  <c r="W14" i="2"/>
  <c r="X14" i="2"/>
  <c r="C15" i="2"/>
  <c r="D15" i="2"/>
  <c r="E15" i="2"/>
  <c r="F15" i="2"/>
  <c r="G15" i="2"/>
  <c r="H15" i="2"/>
  <c r="I15" i="2"/>
  <c r="J15" i="2"/>
  <c r="K15" i="2"/>
  <c r="L15" i="2"/>
  <c r="M15" i="2"/>
  <c r="N15" i="2"/>
  <c r="O15" i="2"/>
  <c r="P15" i="2"/>
  <c r="Q15" i="2"/>
  <c r="R15" i="2"/>
  <c r="S15" i="2"/>
  <c r="T15" i="2"/>
  <c r="U15" i="2"/>
  <c r="V15" i="2"/>
  <c r="W15" i="2"/>
  <c r="X15" i="2"/>
  <c r="C16" i="2"/>
  <c r="D16" i="2"/>
  <c r="E16" i="2"/>
  <c r="F16" i="2"/>
  <c r="G16" i="2"/>
  <c r="H16" i="2"/>
  <c r="I16" i="2"/>
  <c r="J16" i="2"/>
  <c r="K16" i="2"/>
  <c r="L16" i="2"/>
  <c r="M16" i="2"/>
  <c r="N16" i="2"/>
  <c r="O16" i="2"/>
  <c r="P16" i="2"/>
  <c r="Q16" i="2"/>
  <c r="R16" i="2"/>
  <c r="S16" i="2"/>
  <c r="T16" i="2"/>
  <c r="U16" i="2"/>
  <c r="V16" i="2"/>
  <c r="W16" i="2"/>
  <c r="X16" i="2"/>
  <c r="C17" i="2"/>
  <c r="D17" i="2"/>
  <c r="E17" i="2"/>
  <c r="F17" i="2"/>
  <c r="G17" i="2"/>
  <c r="H17" i="2"/>
  <c r="I17" i="2"/>
  <c r="J17" i="2"/>
  <c r="K17" i="2"/>
  <c r="L17" i="2"/>
  <c r="M17" i="2"/>
  <c r="N17" i="2"/>
  <c r="O17" i="2"/>
  <c r="P17" i="2"/>
  <c r="Q17" i="2"/>
  <c r="R17" i="2"/>
  <c r="S17" i="2"/>
  <c r="T17" i="2"/>
  <c r="U17" i="2"/>
  <c r="V17" i="2"/>
  <c r="W17" i="2"/>
  <c r="X17" i="2"/>
  <c r="C18" i="2"/>
  <c r="D18" i="2"/>
  <c r="E18" i="2"/>
  <c r="F18" i="2"/>
  <c r="G18" i="2"/>
  <c r="H18" i="2"/>
  <c r="I18" i="2"/>
  <c r="J18" i="2"/>
  <c r="K18" i="2"/>
  <c r="L18" i="2"/>
  <c r="M18" i="2"/>
  <c r="N18" i="2"/>
  <c r="O18" i="2"/>
  <c r="P18" i="2"/>
  <c r="Q18" i="2"/>
  <c r="R18" i="2"/>
  <c r="S18" i="2"/>
  <c r="T18" i="2"/>
  <c r="U18" i="2"/>
  <c r="V18" i="2"/>
  <c r="W18" i="2"/>
  <c r="X18" i="2"/>
  <c r="C19" i="2"/>
  <c r="D19" i="2"/>
  <c r="E19" i="2"/>
  <c r="F19" i="2"/>
  <c r="G19" i="2"/>
  <c r="H19" i="2"/>
  <c r="I19" i="2"/>
  <c r="J19" i="2"/>
  <c r="K19" i="2"/>
  <c r="L19" i="2"/>
  <c r="M19" i="2"/>
  <c r="N19" i="2"/>
  <c r="O19" i="2"/>
  <c r="P19" i="2"/>
  <c r="Q19" i="2"/>
  <c r="R19" i="2"/>
  <c r="S19" i="2"/>
  <c r="T19" i="2"/>
  <c r="U19" i="2"/>
  <c r="V19" i="2"/>
  <c r="W19" i="2"/>
  <c r="X19" i="2"/>
  <c r="C20" i="2"/>
  <c r="D20" i="2"/>
  <c r="E20" i="2"/>
  <c r="F20" i="2"/>
  <c r="G20" i="2"/>
  <c r="H20" i="2"/>
  <c r="I20" i="2"/>
  <c r="J20" i="2"/>
  <c r="K20" i="2"/>
  <c r="L20" i="2"/>
  <c r="M20" i="2"/>
  <c r="N20" i="2"/>
  <c r="O20" i="2"/>
  <c r="P20" i="2"/>
  <c r="Q20" i="2"/>
  <c r="R20" i="2"/>
  <c r="S20" i="2"/>
  <c r="T20" i="2"/>
  <c r="U20" i="2"/>
  <c r="V20" i="2"/>
  <c r="W20" i="2"/>
  <c r="X20" i="2"/>
  <c r="C21" i="2"/>
  <c r="D21" i="2"/>
  <c r="E21" i="2"/>
  <c r="F21" i="2"/>
  <c r="G21" i="2"/>
  <c r="H21" i="2"/>
  <c r="I21" i="2"/>
  <c r="J21" i="2"/>
  <c r="K21" i="2"/>
  <c r="L21" i="2"/>
  <c r="M21" i="2"/>
  <c r="N21" i="2"/>
  <c r="O21" i="2"/>
  <c r="P21" i="2"/>
  <c r="Q21" i="2"/>
  <c r="R21" i="2"/>
  <c r="S21" i="2"/>
  <c r="T21" i="2"/>
  <c r="U21" i="2"/>
  <c r="V21" i="2"/>
  <c r="W21" i="2"/>
  <c r="X21" i="2"/>
  <c r="C22" i="2"/>
  <c r="D22" i="2"/>
  <c r="E22" i="2"/>
  <c r="F22" i="2"/>
  <c r="G22" i="2"/>
  <c r="H22" i="2"/>
  <c r="I22" i="2"/>
  <c r="J22" i="2"/>
  <c r="K22" i="2"/>
  <c r="L22" i="2"/>
  <c r="M22" i="2"/>
  <c r="N22" i="2"/>
  <c r="O22" i="2"/>
  <c r="P22" i="2"/>
  <c r="Q22" i="2"/>
  <c r="R22" i="2"/>
  <c r="S22" i="2"/>
  <c r="T22" i="2"/>
  <c r="U22" i="2"/>
  <c r="V22" i="2"/>
  <c r="W22" i="2"/>
  <c r="X22" i="2"/>
  <c r="C23" i="2"/>
  <c r="D23" i="2"/>
  <c r="E23" i="2"/>
  <c r="F23" i="2"/>
  <c r="G23" i="2"/>
  <c r="H23" i="2"/>
  <c r="I23" i="2"/>
  <c r="J23" i="2"/>
  <c r="K23" i="2"/>
  <c r="L23" i="2"/>
  <c r="M23" i="2"/>
  <c r="N23" i="2"/>
  <c r="O23" i="2"/>
  <c r="P23" i="2"/>
  <c r="Q23" i="2"/>
  <c r="R23" i="2"/>
  <c r="S23" i="2"/>
  <c r="T23" i="2"/>
  <c r="U23" i="2"/>
  <c r="V23" i="2"/>
  <c r="W23" i="2"/>
  <c r="X23" i="2"/>
  <c r="C24" i="2"/>
  <c r="D24" i="2"/>
  <c r="E24" i="2"/>
  <c r="F24" i="2"/>
  <c r="G24" i="2"/>
  <c r="H24" i="2"/>
  <c r="I24" i="2"/>
  <c r="J24" i="2"/>
  <c r="K24" i="2"/>
  <c r="L24" i="2"/>
  <c r="M24" i="2"/>
  <c r="N24" i="2"/>
  <c r="O24" i="2"/>
  <c r="P24" i="2"/>
  <c r="Q24" i="2"/>
  <c r="R24" i="2"/>
  <c r="S24" i="2"/>
  <c r="T24" i="2"/>
  <c r="U24" i="2"/>
  <c r="V24" i="2"/>
  <c r="W24" i="2"/>
  <c r="X24" i="2"/>
  <c r="H4" i="2"/>
  <c r="G4" i="2"/>
  <c r="F4" i="2"/>
  <c r="E4" i="2"/>
  <c r="D4" i="2"/>
  <c r="C4" i="2"/>
  <c r="X4" i="2"/>
  <c r="W4" i="2"/>
  <c r="V4" i="2"/>
  <c r="U4" i="2"/>
  <c r="T4" i="2"/>
  <c r="S4" i="2"/>
  <c r="R4" i="2"/>
  <c r="Q4" i="2"/>
  <c r="P4" i="2"/>
  <c r="O4" i="2"/>
  <c r="N4" i="2"/>
  <c r="M4" i="2"/>
  <c r="L4" i="2"/>
  <c r="K4" i="2"/>
  <c r="J4" i="2"/>
  <c r="I4" i="2"/>
  <c r="L24" i="11" l="1"/>
  <c r="L22" i="11"/>
  <c r="L21" i="11"/>
  <c r="L20" i="11"/>
  <c r="L19" i="11"/>
  <c r="L18" i="11"/>
  <c r="L17" i="11"/>
  <c r="L16" i="11"/>
  <c r="L15" i="11"/>
  <c r="L14" i="11"/>
  <c r="L12" i="11"/>
  <c r="L11" i="11"/>
  <c r="L10" i="11"/>
  <c r="L9" i="11"/>
  <c r="L8" i="11"/>
  <c r="L7" i="11"/>
  <c r="L5" i="11"/>
  <c r="L4" i="11"/>
  <c r="K22" i="11"/>
  <c r="J22" i="11"/>
  <c r="I22" i="11"/>
  <c r="H22" i="11"/>
  <c r="G22" i="11"/>
  <c r="F22" i="11"/>
  <c r="E22" i="11"/>
  <c r="D22" i="11"/>
  <c r="C22" i="11"/>
  <c r="B22" i="11"/>
  <c r="H25" i="5"/>
  <c r="M24" i="11"/>
  <c r="M23" i="11"/>
  <c r="M20" i="11"/>
  <c r="M19" i="11"/>
  <c r="M18" i="11"/>
  <c r="M17" i="11"/>
  <c r="M16" i="11"/>
  <c r="M15" i="11"/>
  <c r="M14" i="11"/>
  <c r="M13" i="11"/>
  <c r="M12" i="11"/>
  <c r="M11" i="11"/>
  <c r="M10" i="11"/>
  <c r="M9" i="11"/>
  <c r="M8" i="11"/>
  <c r="M7" i="11"/>
  <c r="M6" i="11"/>
  <c r="M5" i="11"/>
  <c r="M4" i="11"/>
  <c r="K6" i="11"/>
  <c r="L6" i="11"/>
  <c r="L13" i="11"/>
  <c r="L23" i="11"/>
  <c r="J24" i="11"/>
  <c r="K21" i="11"/>
  <c r="J21" i="11"/>
  <c r="K20" i="11"/>
  <c r="K19" i="11"/>
  <c r="K18" i="11"/>
  <c r="J18" i="11"/>
  <c r="K17" i="11"/>
  <c r="J17" i="11"/>
  <c r="J16" i="11"/>
  <c r="J15" i="11"/>
  <c r="J14" i="11"/>
  <c r="J13" i="11"/>
  <c r="K12" i="11"/>
  <c r="K11" i="11"/>
  <c r="K10" i="11"/>
  <c r="J10" i="11"/>
  <c r="K9" i="11"/>
  <c r="J9" i="11"/>
  <c r="K7" i="11"/>
  <c r="J7" i="11"/>
  <c r="J6" i="11"/>
  <c r="K5" i="11"/>
  <c r="J5" i="11"/>
  <c r="K4" i="11"/>
  <c r="J4" i="11"/>
  <c r="K23" i="11"/>
  <c r="I23" i="11"/>
  <c r="I21" i="11"/>
  <c r="J20" i="11"/>
  <c r="I19" i="11"/>
  <c r="I18" i="11"/>
  <c r="I17" i="11"/>
  <c r="K16" i="11"/>
  <c r="I16" i="11"/>
  <c r="K14" i="11"/>
  <c r="K13" i="11"/>
  <c r="I13" i="11"/>
  <c r="J12" i="11"/>
  <c r="I11" i="11"/>
  <c r="I10" i="11"/>
  <c r="I9" i="11"/>
  <c r="K8" i="11"/>
  <c r="I8" i="11"/>
  <c r="I6" i="11"/>
  <c r="I5" i="11"/>
  <c r="J23" i="11"/>
  <c r="I14" i="11"/>
  <c r="H23" i="11"/>
  <c r="H21" i="11"/>
  <c r="H20" i="11"/>
  <c r="H18" i="11"/>
  <c r="H17" i="11"/>
  <c r="H16" i="11"/>
  <c r="H15" i="11"/>
  <c r="H13" i="11"/>
  <c r="H12" i="11"/>
  <c r="H10" i="11"/>
  <c r="H7" i="11"/>
  <c r="H6" i="11"/>
  <c r="H4" i="11"/>
  <c r="H24" i="11"/>
  <c r="G24" i="11"/>
  <c r="F24" i="11"/>
  <c r="D24" i="11"/>
  <c r="C24" i="11"/>
  <c r="G23" i="11"/>
  <c r="F23" i="11"/>
  <c r="E23" i="11"/>
  <c r="D23" i="11"/>
  <c r="B23" i="11"/>
  <c r="G21" i="11"/>
  <c r="D21" i="11"/>
  <c r="C21" i="11"/>
  <c r="B21" i="11"/>
  <c r="F20" i="11"/>
  <c r="E20" i="11"/>
  <c r="D20" i="11"/>
  <c r="C20" i="11"/>
  <c r="B20" i="11"/>
  <c r="F19" i="11"/>
  <c r="E19" i="11"/>
  <c r="D19" i="11"/>
  <c r="C19" i="11"/>
  <c r="B19" i="11"/>
  <c r="F18" i="11"/>
  <c r="E18" i="11"/>
  <c r="G17" i="11"/>
  <c r="F17" i="11"/>
  <c r="E17" i="11"/>
  <c r="C17" i="11"/>
  <c r="B17" i="11"/>
  <c r="G16" i="11"/>
  <c r="E16" i="11"/>
  <c r="D16" i="11"/>
  <c r="C16" i="11"/>
  <c r="B16" i="11"/>
  <c r="G15" i="11"/>
  <c r="F15" i="11"/>
  <c r="D15" i="11"/>
  <c r="B15" i="11"/>
  <c r="H14" i="11"/>
  <c r="G14" i="11"/>
  <c r="E14" i="11"/>
  <c r="D14" i="11"/>
  <c r="B14" i="11"/>
  <c r="G13" i="11"/>
  <c r="E13" i="11"/>
  <c r="D13" i="11"/>
  <c r="C13" i="11"/>
  <c r="B13" i="11"/>
  <c r="G12" i="11"/>
  <c r="F12" i="11"/>
  <c r="E12" i="11"/>
  <c r="D12" i="11"/>
  <c r="C12" i="11"/>
  <c r="H11" i="11"/>
  <c r="G11" i="11"/>
  <c r="F11" i="11"/>
  <c r="E11" i="11"/>
  <c r="D11" i="11"/>
  <c r="C11" i="11"/>
  <c r="G10" i="11"/>
  <c r="F10" i="11"/>
  <c r="E10" i="11"/>
  <c r="D10" i="11"/>
  <c r="C10" i="11"/>
  <c r="B10" i="11"/>
  <c r="G9" i="11"/>
  <c r="F9" i="11"/>
  <c r="E9" i="11"/>
  <c r="B9" i="11"/>
  <c r="H8" i="11"/>
  <c r="G8" i="11"/>
  <c r="E8" i="11"/>
  <c r="D8" i="11"/>
  <c r="B8" i="11"/>
  <c r="F7" i="11"/>
  <c r="E7" i="11"/>
  <c r="D7" i="11"/>
  <c r="C7" i="11"/>
  <c r="F6" i="11"/>
  <c r="D6" i="11"/>
  <c r="C6" i="11"/>
  <c r="B6" i="11"/>
  <c r="G5" i="11"/>
  <c r="E5" i="11"/>
  <c r="D5" i="11"/>
  <c r="B5" i="11"/>
  <c r="F4" i="11"/>
  <c r="E4" i="11"/>
  <c r="D4" i="11"/>
  <c r="C4" i="11"/>
  <c r="E24" i="11"/>
  <c r="C23" i="11"/>
  <c r="E21" i="11"/>
  <c r="G20" i="11"/>
  <c r="G19" i="11"/>
  <c r="G18" i="11"/>
  <c r="D17" i="11"/>
  <c r="F16" i="11"/>
  <c r="E15" i="11"/>
  <c r="C14" i="11"/>
  <c r="F13" i="11"/>
  <c r="B12" i="11"/>
  <c r="B11" i="11"/>
  <c r="H9" i="11"/>
  <c r="D9" i="11"/>
  <c r="C8" i="11"/>
  <c r="B7" i="11"/>
  <c r="H5" i="11"/>
  <c r="C5" i="11"/>
  <c r="G4" i="11"/>
  <c r="B4" i="11"/>
  <c r="F21" i="11"/>
  <c r="D18" i="11"/>
  <c r="C15" i="11"/>
  <c r="C9" i="11"/>
  <c r="F5" i="11"/>
  <c r="E26" i="5"/>
  <c r="E51" i="5"/>
  <c r="H50" i="5"/>
  <c r="I50" i="5" s="1"/>
  <c r="J50" i="5" s="1"/>
  <c r="J2" i="5"/>
  <c r="L23" i="5" s="1"/>
  <c r="M1" i="5"/>
  <c r="H1" i="5"/>
  <c r="E2" i="5"/>
  <c r="G21" i="5" s="1"/>
  <c r="C18" i="11"/>
  <c r="E6" i="11"/>
  <c r="B18" i="11"/>
  <c r="G6" i="11"/>
  <c r="G7" i="11"/>
  <c r="F8" i="11"/>
  <c r="F14" i="11"/>
  <c r="H19" i="11"/>
  <c r="B24" i="11"/>
  <c r="J19" i="11"/>
  <c r="I4" i="11"/>
  <c r="I24" i="11"/>
  <c r="I20" i="11"/>
  <c r="K24" i="11"/>
  <c r="K15" i="11"/>
  <c r="I7" i="11"/>
  <c r="I12" i="11"/>
  <c r="I15" i="11"/>
  <c r="J11" i="11"/>
  <c r="J8" i="11"/>
  <c r="I25" i="5" l="1"/>
  <c r="I31" i="5" s="1"/>
  <c r="H26" i="5"/>
  <c r="G48" i="5"/>
  <c r="G73" i="5"/>
  <c r="H3" i="5"/>
  <c r="L3" i="5"/>
  <c r="M8" i="5"/>
  <c r="L19" i="5"/>
  <c r="L13" i="5"/>
  <c r="M21" i="5"/>
  <c r="L5" i="5"/>
  <c r="L10" i="5"/>
  <c r="L9" i="5"/>
  <c r="L6" i="5"/>
  <c r="M2" i="5"/>
  <c r="L4" i="5"/>
  <c r="M5" i="5"/>
  <c r="J54" i="5"/>
  <c r="G62" i="5"/>
  <c r="H71" i="5"/>
  <c r="L14" i="5"/>
  <c r="L11" i="5"/>
  <c r="G28" i="5"/>
  <c r="H61" i="5"/>
  <c r="L8" i="5"/>
  <c r="M20" i="5"/>
  <c r="G33" i="5"/>
  <c r="G64" i="5"/>
  <c r="H58" i="5"/>
  <c r="H56" i="5"/>
  <c r="G51" i="5"/>
  <c r="J52" i="5"/>
  <c r="G57" i="5"/>
  <c r="I65" i="5"/>
  <c r="H63" i="5"/>
  <c r="I52" i="5"/>
  <c r="G44" i="5"/>
  <c r="H54" i="5"/>
  <c r="J67" i="5"/>
  <c r="J25" i="5"/>
  <c r="J42" i="5" s="1"/>
  <c r="J60" i="5"/>
  <c r="L18" i="5"/>
  <c r="J63" i="5"/>
  <c r="J69" i="5"/>
  <c r="I63" i="5"/>
  <c r="H64" i="5"/>
  <c r="I70" i="5"/>
  <c r="H68" i="5"/>
  <c r="H52" i="5"/>
  <c r="H53" i="5"/>
  <c r="G53" i="5"/>
  <c r="G68" i="5"/>
  <c r="G66" i="5"/>
  <c r="J57" i="5"/>
  <c r="J68" i="5"/>
  <c r="I60" i="5"/>
  <c r="I66" i="5"/>
  <c r="I67" i="5"/>
  <c r="H72" i="5"/>
  <c r="H67" i="5"/>
  <c r="G71" i="5"/>
  <c r="G55" i="5"/>
  <c r="H51" i="5"/>
  <c r="J66" i="5"/>
  <c r="H14" i="5"/>
  <c r="I73" i="5"/>
  <c r="I71" i="5"/>
  <c r="M18" i="5"/>
  <c r="L2" i="5"/>
  <c r="L16" i="5"/>
  <c r="H32" i="5"/>
  <c r="H70" i="5"/>
  <c r="I59" i="5"/>
  <c r="H60" i="5"/>
  <c r="G61" i="5"/>
  <c r="G65" i="5"/>
  <c r="J62" i="5"/>
  <c r="H23" i="5"/>
  <c r="H73" i="5"/>
  <c r="J53" i="5"/>
  <c r="I58" i="5"/>
  <c r="L21" i="5"/>
  <c r="L7" i="5"/>
  <c r="H55" i="5"/>
  <c r="H62" i="5"/>
  <c r="G69" i="5"/>
  <c r="G46" i="5"/>
  <c r="G72" i="5"/>
  <c r="G54" i="5"/>
  <c r="M6" i="5"/>
  <c r="J58" i="5"/>
  <c r="I72" i="5"/>
  <c r="I51" i="5"/>
  <c r="H59" i="5"/>
  <c r="H69" i="5"/>
  <c r="G13" i="5"/>
  <c r="G52" i="5"/>
  <c r="G56" i="5"/>
  <c r="G8" i="5"/>
  <c r="J70" i="5"/>
  <c r="I56" i="5"/>
  <c r="I68" i="5"/>
  <c r="H57" i="5"/>
  <c r="H66" i="5"/>
  <c r="H27" i="5"/>
  <c r="G63" i="5"/>
  <c r="G67" i="5"/>
  <c r="G58" i="5"/>
  <c r="H2" i="5"/>
  <c r="H5" i="5"/>
  <c r="H18" i="5"/>
  <c r="I26" i="5"/>
  <c r="I34" i="5"/>
  <c r="G10" i="5"/>
  <c r="G12" i="5"/>
  <c r="H30" i="5"/>
  <c r="G29" i="5"/>
  <c r="G47" i="5"/>
  <c r="H34" i="5"/>
  <c r="H45" i="5"/>
  <c r="H20" i="5"/>
  <c r="H12" i="5"/>
  <c r="H15" i="5"/>
  <c r="H13" i="5"/>
  <c r="G15" i="5"/>
  <c r="G19" i="5"/>
  <c r="H38" i="5"/>
  <c r="G30" i="5"/>
  <c r="H36" i="5"/>
  <c r="G39" i="5"/>
  <c r="H39" i="5"/>
  <c r="H47" i="5"/>
  <c r="K50" i="5"/>
  <c r="K66" i="5" s="1"/>
  <c r="J51" i="5"/>
  <c r="H21" i="5"/>
  <c r="H10" i="5"/>
  <c r="I30" i="5"/>
  <c r="G23" i="5"/>
  <c r="H44" i="5"/>
  <c r="H42" i="5"/>
  <c r="H28" i="5"/>
  <c r="G27" i="5"/>
  <c r="H46" i="5"/>
  <c r="H40" i="5"/>
  <c r="G20" i="5"/>
  <c r="M23" i="5"/>
  <c r="J59" i="5"/>
  <c r="J72" i="5"/>
  <c r="H17" i="5"/>
  <c r="H7" i="5"/>
  <c r="G4" i="5"/>
  <c r="G32" i="5"/>
  <c r="H31" i="5"/>
  <c r="H33" i="5"/>
  <c r="G42" i="5"/>
  <c r="H29" i="5"/>
  <c r="L12" i="5"/>
  <c r="G18" i="5"/>
  <c r="G70" i="5"/>
  <c r="H16" i="5"/>
  <c r="H9" i="5"/>
  <c r="G14" i="5"/>
  <c r="G2" i="5"/>
  <c r="G43" i="5"/>
  <c r="G34" i="5"/>
  <c r="H37" i="5"/>
  <c r="G37" i="5"/>
  <c r="L15" i="5"/>
  <c r="G16" i="5"/>
  <c r="G17" i="5"/>
  <c r="G60" i="5"/>
  <c r="J65" i="5"/>
  <c r="J61" i="5"/>
  <c r="J73" i="5"/>
  <c r="H6" i="5"/>
  <c r="H8" i="5"/>
  <c r="I69" i="5"/>
  <c r="G5" i="5"/>
  <c r="G3" i="5"/>
  <c r="G40" i="5"/>
  <c r="H43" i="5"/>
  <c r="G45" i="5"/>
  <c r="H35" i="5"/>
  <c r="G35" i="5"/>
  <c r="L20" i="5"/>
  <c r="G26" i="5"/>
  <c r="G11" i="5"/>
  <c r="G59" i="5"/>
  <c r="J64" i="5"/>
  <c r="H4" i="5"/>
  <c r="H19" i="5"/>
  <c r="I36" i="5"/>
  <c r="I33" i="5"/>
  <c r="H11" i="5"/>
  <c r="G9" i="5"/>
  <c r="G38" i="5"/>
  <c r="G41" i="5"/>
  <c r="H41" i="5"/>
  <c r="G31" i="5"/>
  <c r="G36" i="5"/>
  <c r="G6" i="5"/>
  <c r="M9" i="5"/>
  <c r="M3" i="5"/>
  <c r="G22" i="5"/>
  <c r="M4" i="5"/>
  <c r="M15" i="5"/>
  <c r="M19" i="5"/>
  <c r="M12" i="5"/>
  <c r="H22" i="5"/>
  <c r="H48" i="5"/>
  <c r="L22" i="5"/>
  <c r="M17" i="5"/>
  <c r="M13" i="5"/>
  <c r="M22" i="5"/>
  <c r="M7" i="5"/>
  <c r="M14" i="5"/>
  <c r="M10" i="5"/>
  <c r="I55" i="5"/>
  <c r="L17" i="5"/>
  <c r="M11" i="5"/>
  <c r="M16" i="5"/>
  <c r="J56" i="5"/>
  <c r="I53" i="5"/>
  <c r="I61" i="5"/>
  <c r="I54" i="5"/>
  <c r="G7" i="5"/>
  <c r="H65" i="5"/>
  <c r="J71" i="5"/>
  <c r="J55" i="5"/>
  <c r="I62" i="5"/>
  <c r="I64" i="5"/>
  <c r="I57" i="5"/>
  <c r="E15" i="10"/>
  <c r="G22" i="10"/>
  <c r="E20" i="10"/>
  <c r="E5" i="1"/>
  <c r="E8" i="10"/>
  <c r="G16" i="10"/>
  <c r="G23" i="10"/>
  <c r="F19" i="10"/>
  <c r="F12" i="10"/>
  <c r="F15" i="1"/>
  <c r="G21" i="1"/>
  <c r="E8" i="1"/>
  <c r="E10" i="1"/>
  <c r="E16" i="10"/>
  <c r="E18" i="10"/>
  <c r="E24" i="1"/>
  <c r="F9" i="1"/>
  <c r="F9" i="10"/>
  <c r="E11" i="10"/>
  <c r="G6" i="10"/>
  <c r="G13" i="10"/>
  <c r="G10" i="10"/>
  <c r="G18" i="10"/>
  <c r="G25" i="10"/>
  <c r="E6" i="1"/>
  <c r="E9" i="10"/>
  <c r="E17" i="1"/>
  <c r="E19" i="1"/>
  <c r="E22" i="10"/>
  <c r="F20" i="10"/>
  <c r="G15" i="10"/>
  <c r="E15" i="1"/>
  <c r="G7" i="10"/>
  <c r="G5" i="10"/>
  <c r="G11" i="10"/>
  <c r="E22" i="1"/>
  <c r="F25" i="10"/>
  <c r="G19" i="10"/>
  <c r="E10" i="10"/>
  <c r="F23" i="10"/>
  <c r="E23" i="1"/>
  <c r="E24" i="10"/>
  <c r="E17" i="10"/>
  <c r="E23" i="10"/>
  <c r="F15" i="10"/>
  <c r="G14" i="10"/>
  <c r="E7" i="10"/>
  <c r="F7" i="10"/>
  <c r="E25" i="1"/>
  <c r="F18" i="10"/>
  <c r="E21" i="10"/>
  <c r="E18" i="1"/>
  <c r="G12" i="10"/>
  <c r="G8" i="10"/>
  <c r="E13" i="1"/>
  <c r="G17" i="10"/>
  <c r="G21" i="10"/>
  <c r="F13" i="10"/>
  <c r="E19" i="10"/>
  <c r="E6" i="10"/>
  <c r="F22" i="10"/>
  <c r="E5" i="10"/>
  <c r="E7" i="1"/>
  <c r="E14" i="10"/>
  <c r="E16" i="1"/>
  <c r="F10" i="10"/>
  <c r="E12" i="10"/>
  <c r="F21" i="10"/>
  <c r="F24" i="10"/>
  <c r="F5" i="1"/>
  <c r="F10" i="1"/>
  <c r="F11" i="10"/>
  <c r="F13" i="1"/>
  <c r="F12" i="1"/>
  <c r="F6" i="10"/>
  <c r="F17" i="10"/>
  <c r="E12" i="1"/>
  <c r="E9" i="1"/>
  <c r="E21" i="1"/>
  <c r="G24" i="10"/>
  <c r="F14" i="10"/>
  <c r="E14" i="1"/>
  <c r="F8" i="10"/>
  <c r="H18" i="10"/>
  <c r="E20" i="1"/>
  <c r="F16" i="10"/>
  <c r="G9" i="10"/>
  <c r="G20" i="10"/>
  <c r="E11" i="1"/>
  <c r="E25" i="10"/>
  <c r="F5" i="10"/>
  <c r="E13" i="10"/>
  <c r="I44" i="5" l="1"/>
  <c r="I41" i="5"/>
  <c r="I28" i="5"/>
  <c r="I47" i="5"/>
  <c r="I46" i="5"/>
  <c r="I29" i="5"/>
  <c r="I40" i="5"/>
  <c r="I48" i="5"/>
  <c r="I35" i="5"/>
  <c r="I38" i="5"/>
  <c r="I45" i="5"/>
  <c r="I37" i="5"/>
  <c r="I43" i="5"/>
  <c r="I39" i="5"/>
  <c r="I32" i="5"/>
  <c r="I42" i="5"/>
  <c r="I27" i="5"/>
  <c r="J45" i="5"/>
  <c r="K55" i="5"/>
  <c r="K71" i="5"/>
  <c r="K68" i="5"/>
  <c r="K59" i="5"/>
  <c r="K60" i="5"/>
  <c r="J43" i="5"/>
  <c r="J38" i="5"/>
  <c r="J29" i="5"/>
  <c r="J41" i="5"/>
  <c r="J28" i="5"/>
  <c r="J30" i="5"/>
  <c r="J48" i="5"/>
  <c r="J36" i="5"/>
  <c r="K61" i="5"/>
  <c r="J32" i="5"/>
  <c r="K67" i="5"/>
  <c r="J33" i="5"/>
  <c r="J47" i="5"/>
  <c r="J35" i="5"/>
  <c r="J40" i="5"/>
  <c r="K56" i="5"/>
  <c r="K64" i="5"/>
  <c r="J26" i="5"/>
  <c r="J46" i="5"/>
  <c r="K58" i="5"/>
  <c r="K65" i="5"/>
  <c r="K70" i="5"/>
  <c r="K62" i="5"/>
  <c r="K63" i="5"/>
  <c r="J31" i="5"/>
  <c r="J34" i="5"/>
  <c r="J39" i="5"/>
  <c r="K69" i="5"/>
  <c r="L50" i="5"/>
  <c r="L73" i="5" s="1"/>
  <c r="J44" i="5"/>
  <c r="J27" i="5"/>
  <c r="J37" i="5"/>
  <c r="K25" i="5"/>
  <c r="K53" i="5"/>
  <c r="K54" i="5"/>
  <c r="K73" i="5"/>
  <c r="K52" i="5"/>
  <c r="K57" i="5"/>
  <c r="K51" i="5"/>
  <c r="K72" i="5"/>
  <c r="F23" i="1"/>
  <c r="F14" i="1"/>
  <c r="F6" i="1"/>
  <c r="H23" i="10"/>
  <c r="F20" i="1"/>
  <c r="F17" i="1"/>
  <c r="H17" i="10"/>
  <c r="H15" i="10"/>
  <c r="H12" i="10"/>
  <c r="G11" i="1"/>
  <c r="H21" i="10"/>
  <c r="F7" i="1"/>
  <c r="F16" i="1"/>
  <c r="H5" i="10"/>
  <c r="G9" i="1"/>
  <c r="G16" i="1"/>
  <c r="G6" i="1"/>
  <c r="G17" i="1"/>
  <c r="G15" i="1"/>
  <c r="G7" i="1"/>
  <c r="F25" i="1"/>
  <c r="F22" i="1"/>
  <c r="H20" i="10"/>
  <c r="H8" i="10"/>
  <c r="H24" i="10"/>
  <c r="I25" i="10"/>
  <c r="G19" i="1"/>
  <c r="F8" i="1"/>
  <c r="F18" i="1"/>
  <c r="H22" i="10"/>
  <c r="G24" i="1"/>
  <c r="G22" i="1"/>
  <c r="H9" i="10"/>
  <c r="G5" i="1"/>
  <c r="F19" i="1"/>
  <c r="F11" i="1"/>
  <c r="G23" i="1"/>
  <c r="G13" i="1"/>
  <c r="F21" i="1"/>
  <c r="F24" i="1"/>
  <c r="H11" i="10"/>
  <c r="G8" i="1"/>
  <c r="H19" i="10"/>
  <c r="G25" i="1"/>
  <c r="G18" i="1"/>
  <c r="H6" i="10"/>
  <c r="H7" i="10"/>
  <c r="G20" i="1"/>
  <c r="G12" i="1"/>
  <c r="H10" i="10"/>
  <c r="H25" i="10"/>
  <c r="H16" i="10"/>
  <c r="G14" i="1"/>
  <c r="H14" i="10"/>
  <c r="H13" i="10"/>
  <c r="G10" i="1"/>
  <c r="L61" i="5" l="1"/>
  <c r="L57" i="5"/>
  <c r="L56" i="5"/>
  <c r="L64" i="5"/>
  <c r="L53" i="5"/>
  <c r="L55" i="5"/>
  <c r="L66" i="5"/>
  <c r="L58" i="5"/>
  <c r="M50" i="5"/>
  <c r="M52" i="5" s="1"/>
  <c r="L51" i="5"/>
  <c r="L72" i="5"/>
  <c r="L65" i="5"/>
  <c r="L69" i="5"/>
  <c r="L67" i="5"/>
  <c r="L52" i="5"/>
  <c r="L71" i="5"/>
  <c r="L59" i="5"/>
  <c r="L62" i="5"/>
  <c r="L60" i="5"/>
  <c r="L54" i="5"/>
  <c r="L68" i="5"/>
  <c r="L70" i="5"/>
  <c r="L63" i="5"/>
  <c r="K28" i="5"/>
  <c r="L25" i="5"/>
  <c r="K45" i="5"/>
  <c r="K44" i="5"/>
  <c r="K38" i="5"/>
  <c r="K40" i="5"/>
  <c r="K47" i="5"/>
  <c r="K32" i="5"/>
  <c r="K33" i="5"/>
  <c r="K43" i="5"/>
  <c r="K46" i="5"/>
  <c r="K34" i="5"/>
  <c r="K48" i="5"/>
  <c r="K35" i="5"/>
  <c r="K26" i="5"/>
  <c r="K37" i="5"/>
  <c r="K36" i="5"/>
  <c r="K29" i="5"/>
  <c r="K31" i="5"/>
  <c r="K27" i="5"/>
  <c r="K30" i="5"/>
  <c r="K41" i="5"/>
  <c r="K42" i="5"/>
  <c r="K39" i="5"/>
  <c r="I7" i="10"/>
  <c r="I21" i="10"/>
  <c r="H7" i="1"/>
  <c r="I10" i="10"/>
  <c r="H10" i="1"/>
  <c r="H20" i="1"/>
  <c r="I13" i="10"/>
  <c r="H14" i="1"/>
  <c r="H8" i="1"/>
  <c r="I6" i="10"/>
  <c r="I5" i="10"/>
  <c r="H9" i="1"/>
  <c r="H5" i="1"/>
  <c r="I11" i="10"/>
  <c r="I9" i="10"/>
  <c r="I16" i="10"/>
  <c r="H12" i="1"/>
  <c r="H25" i="1"/>
  <c r="I12" i="10"/>
  <c r="I22" i="10"/>
  <c r="I15" i="10"/>
  <c r="H15" i="1"/>
  <c r="H6" i="1"/>
  <c r="I18" i="10"/>
  <c r="I17" i="10"/>
  <c r="H11" i="1"/>
  <c r="H22" i="1"/>
  <c r="H17" i="1"/>
  <c r="I14" i="10"/>
  <c r="H24" i="1"/>
  <c r="I8" i="10"/>
  <c r="I24" i="10"/>
  <c r="H23" i="1"/>
  <c r="H13" i="1"/>
  <c r="H19" i="1"/>
  <c r="I19" i="10"/>
  <c r="H16" i="1"/>
  <c r="I20" i="10"/>
  <c r="H21" i="1"/>
  <c r="I23" i="10"/>
  <c r="H18" i="1"/>
  <c r="M53" i="5" l="1"/>
  <c r="M64" i="5"/>
  <c r="M60" i="5"/>
  <c r="M69" i="5"/>
  <c r="M73" i="5"/>
  <c r="M62" i="5"/>
  <c r="M54" i="5"/>
  <c r="M63" i="5"/>
  <c r="M71" i="5"/>
  <c r="M51" i="5"/>
  <c r="M56" i="5"/>
  <c r="M57" i="5"/>
  <c r="M70" i="5"/>
  <c r="M67" i="5"/>
  <c r="M65" i="5"/>
  <c r="M66" i="5"/>
  <c r="M59" i="5"/>
  <c r="N50" i="5"/>
  <c r="N58" i="5" s="1"/>
  <c r="M61" i="5"/>
  <c r="M68" i="5"/>
  <c r="M58" i="5"/>
  <c r="M72" i="5"/>
  <c r="M55" i="5"/>
  <c r="M25" i="5"/>
  <c r="L45" i="5"/>
  <c r="L27" i="5"/>
  <c r="L26" i="5"/>
  <c r="L44" i="5"/>
  <c r="L46" i="5"/>
  <c r="L43" i="5"/>
  <c r="L34" i="5"/>
  <c r="L28" i="5"/>
  <c r="L37" i="5"/>
  <c r="L31" i="5"/>
  <c r="L30" i="5"/>
  <c r="L47" i="5"/>
  <c r="L48" i="5"/>
  <c r="L29" i="5"/>
  <c r="L41" i="5"/>
  <c r="L35" i="5"/>
  <c r="L39" i="5"/>
  <c r="L36" i="5"/>
  <c r="L38" i="5"/>
  <c r="L42" i="5"/>
  <c r="L33" i="5"/>
  <c r="L32" i="5"/>
  <c r="L40" i="5"/>
  <c r="I24" i="1"/>
  <c r="I25" i="1"/>
  <c r="J15" i="10"/>
  <c r="I10" i="1"/>
  <c r="I18" i="1"/>
  <c r="J5" i="10"/>
  <c r="I16" i="1"/>
  <c r="J10" i="10"/>
  <c r="J9" i="10"/>
  <c r="J21" i="10"/>
  <c r="J23" i="10"/>
  <c r="I23" i="1"/>
  <c r="I21" i="1"/>
  <c r="J25" i="10"/>
  <c r="I8" i="1"/>
  <c r="J6" i="10"/>
  <c r="I13" i="1"/>
  <c r="I19" i="1"/>
  <c r="I12" i="1"/>
  <c r="J11" i="10"/>
  <c r="J22" i="10"/>
  <c r="I5" i="1"/>
  <c r="J14" i="10"/>
  <c r="J12" i="10"/>
  <c r="J20" i="10"/>
  <c r="J17" i="10"/>
  <c r="J7" i="10"/>
  <c r="I22" i="1"/>
  <c r="I11" i="1"/>
  <c r="I20" i="1"/>
  <c r="J13" i="10"/>
  <c r="J16" i="10"/>
  <c r="K10" i="10"/>
  <c r="I6" i="1"/>
  <c r="I15" i="1"/>
  <c r="J8" i="10"/>
  <c r="I9" i="1"/>
  <c r="I17" i="1"/>
  <c r="J24" i="10"/>
  <c r="J18" i="10"/>
  <c r="I7" i="1"/>
  <c r="J19" i="10"/>
  <c r="I14" i="1"/>
  <c r="N53" i="5" l="1"/>
  <c r="N71" i="5"/>
  <c r="N51" i="5"/>
  <c r="N68" i="5"/>
  <c r="N73" i="5"/>
  <c r="N57" i="5"/>
  <c r="N56" i="5"/>
  <c r="N72" i="5"/>
  <c r="N70" i="5"/>
  <c r="N66" i="5"/>
  <c r="N63" i="5"/>
  <c r="N54" i="5"/>
  <c r="N52" i="5"/>
  <c r="N67" i="5"/>
  <c r="N55" i="5"/>
  <c r="O50" i="5"/>
  <c r="O64" i="5" s="1"/>
  <c r="N61" i="5"/>
  <c r="N60" i="5"/>
  <c r="N69" i="5"/>
  <c r="N64" i="5"/>
  <c r="N65" i="5"/>
  <c r="N59" i="5"/>
  <c r="N62" i="5"/>
  <c r="M32" i="5"/>
  <c r="M43" i="5"/>
  <c r="M44" i="5"/>
  <c r="M37" i="5"/>
  <c r="M29" i="5"/>
  <c r="M36" i="5"/>
  <c r="M27" i="5"/>
  <c r="M28" i="5"/>
  <c r="M34" i="5"/>
  <c r="M42" i="5"/>
  <c r="M35" i="5"/>
  <c r="M40" i="5"/>
  <c r="M39" i="5"/>
  <c r="M30" i="5"/>
  <c r="M41" i="5"/>
  <c r="M47" i="5"/>
  <c r="M46" i="5"/>
  <c r="M31" i="5"/>
  <c r="M45" i="5"/>
  <c r="M33" i="5"/>
  <c r="N25" i="5"/>
  <c r="M48" i="5"/>
  <c r="M38" i="5"/>
  <c r="M26" i="5"/>
  <c r="K7" i="10"/>
  <c r="K8" i="10"/>
  <c r="K22" i="10"/>
  <c r="J24" i="1"/>
  <c r="K24" i="10"/>
  <c r="J7" i="1"/>
  <c r="L16" i="10"/>
  <c r="J9" i="1"/>
  <c r="K16" i="10"/>
  <c r="J5" i="1"/>
  <c r="K6" i="10"/>
  <c r="K20" i="10"/>
  <c r="K5" i="10"/>
  <c r="K23" i="10"/>
  <c r="K19" i="10"/>
  <c r="K13" i="10"/>
  <c r="K18" i="10"/>
  <c r="K11" i="10"/>
  <c r="J10" i="1"/>
  <c r="J19" i="1"/>
  <c r="J15" i="1"/>
  <c r="K12" i="10"/>
  <c r="K14" i="10"/>
  <c r="J8" i="1"/>
  <c r="J21" i="1"/>
  <c r="K25" i="10"/>
  <c r="J22" i="1"/>
  <c r="J12" i="1"/>
  <c r="J23" i="1"/>
  <c r="J14" i="1"/>
  <c r="K15" i="10"/>
  <c r="K21" i="10"/>
  <c r="J16" i="1"/>
  <c r="J18" i="1"/>
  <c r="K9" i="10"/>
  <c r="J6" i="1"/>
  <c r="K17" i="10"/>
  <c r="J17" i="1"/>
  <c r="J25" i="1"/>
  <c r="J20" i="1"/>
  <c r="J13" i="1"/>
  <c r="J11" i="1"/>
  <c r="O52" i="5" l="1"/>
  <c r="O69" i="5"/>
  <c r="O59" i="5"/>
  <c r="O51" i="5"/>
  <c r="O55" i="5"/>
  <c r="O71" i="5"/>
  <c r="O72" i="5"/>
  <c r="O57" i="5"/>
  <c r="O68" i="5"/>
  <c r="O56" i="5"/>
  <c r="O66" i="5"/>
  <c r="O62" i="5"/>
  <c r="O67" i="5"/>
  <c r="O61" i="5"/>
  <c r="O73" i="5"/>
  <c r="O70" i="5"/>
  <c r="O65" i="5"/>
  <c r="O53" i="5"/>
  <c r="O58" i="5"/>
  <c r="O54" i="5"/>
  <c r="O63" i="5"/>
  <c r="P50" i="5"/>
  <c r="O60" i="5"/>
  <c r="N45" i="5"/>
  <c r="N48" i="5"/>
  <c r="N40" i="5"/>
  <c r="N37" i="5"/>
  <c r="N35" i="5"/>
  <c r="N38" i="5"/>
  <c r="N33" i="5"/>
  <c r="N41" i="5"/>
  <c r="N31" i="5"/>
  <c r="N27" i="5"/>
  <c r="N28" i="5"/>
  <c r="N36" i="5"/>
  <c r="N26" i="5"/>
  <c r="N39" i="5"/>
  <c r="N47" i="5"/>
  <c r="N43" i="5"/>
  <c r="N34" i="5"/>
  <c r="N32" i="5"/>
  <c r="N29" i="5"/>
  <c r="N30" i="5"/>
  <c r="N46" i="5"/>
  <c r="O25" i="5"/>
  <c r="N44" i="5"/>
  <c r="N42" i="5"/>
  <c r="K11" i="1"/>
  <c r="L20" i="10"/>
  <c r="L14" i="10"/>
  <c r="L17" i="10"/>
  <c r="K7" i="1"/>
  <c r="L24" i="10"/>
  <c r="K18" i="1"/>
  <c r="L8" i="10"/>
  <c r="L25" i="10"/>
  <c r="K19" i="1"/>
  <c r="K22" i="1"/>
  <c r="K25" i="1"/>
  <c r="L7" i="10"/>
  <c r="K12" i="1"/>
  <c r="L23" i="10"/>
  <c r="K8" i="1"/>
  <c r="L19" i="10"/>
  <c r="K5" i="1"/>
  <c r="K10" i="1"/>
  <c r="K21" i="1"/>
  <c r="L21" i="10"/>
  <c r="K14" i="1"/>
  <c r="L15" i="10"/>
  <c r="L5" i="10"/>
  <c r="K6" i="1"/>
  <c r="L6" i="10"/>
  <c r="K20" i="1"/>
  <c r="L18" i="10"/>
  <c r="K17" i="1"/>
  <c r="K9" i="1"/>
  <c r="L11" i="10"/>
  <c r="L10" i="10"/>
  <c r="K16" i="1"/>
  <c r="K15" i="1"/>
  <c r="L13" i="10"/>
  <c r="K23" i="1"/>
  <c r="L9" i="10"/>
  <c r="L22" i="10"/>
  <c r="K24" i="1"/>
  <c r="L12" i="10"/>
  <c r="K13" i="1"/>
  <c r="P72" i="5" l="1"/>
  <c r="P51" i="5"/>
  <c r="P71" i="5"/>
  <c r="P53" i="5"/>
  <c r="P66" i="5"/>
  <c r="P69" i="5"/>
  <c r="P67" i="5"/>
  <c r="P59" i="5"/>
  <c r="P56" i="5"/>
  <c r="P55" i="5"/>
  <c r="P61" i="5"/>
  <c r="P70" i="5"/>
  <c r="P63" i="5"/>
  <c r="P68" i="5"/>
  <c r="P57" i="5"/>
  <c r="P65" i="5"/>
  <c r="P64" i="5"/>
  <c r="P54" i="5"/>
  <c r="P60" i="5"/>
  <c r="P62" i="5"/>
  <c r="P52" i="5"/>
  <c r="P73" i="5"/>
  <c r="P58" i="5"/>
  <c r="O35" i="5"/>
  <c r="O48" i="5"/>
  <c r="O37" i="5"/>
  <c r="O28" i="5"/>
  <c r="O29" i="5"/>
  <c r="O39" i="5"/>
  <c r="O36" i="5"/>
  <c r="O47" i="5"/>
  <c r="O45" i="5"/>
  <c r="O43" i="5"/>
  <c r="O46" i="5"/>
  <c r="O27" i="5"/>
  <c r="O33" i="5"/>
  <c r="O40" i="5"/>
  <c r="O38" i="5"/>
  <c r="O44" i="5"/>
  <c r="O26" i="5"/>
  <c r="O42" i="5"/>
  <c r="O34" i="5"/>
  <c r="O31" i="5"/>
  <c r="P25" i="5"/>
  <c r="P26" i="5" s="1"/>
  <c r="O41" i="5"/>
  <c r="O30" i="5"/>
  <c r="O32" i="5"/>
  <c r="L8" i="1"/>
  <c r="M7" i="10"/>
  <c r="L16" i="1"/>
  <c r="M16" i="10"/>
  <c r="M10" i="10"/>
  <c r="L21" i="1"/>
  <c r="M11" i="10"/>
  <c r="L7" i="1"/>
  <c r="M13" i="10"/>
  <c r="M18" i="10"/>
  <c r="M14" i="10"/>
  <c r="L15" i="1"/>
  <c r="L22" i="1"/>
  <c r="L25" i="1"/>
  <c r="M17" i="10"/>
  <c r="L12" i="1"/>
  <c r="M12" i="10"/>
  <c r="M5" i="10"/>
  <c r="M6" i="10"/>
  <c r="M19" i="10"/>
  <c r="M9" i="10"/>
  <c r="M23" i="10"/>
  <c r="M24" i="10"/>
  <c r="M22" i="10"/>
  <c r="L11" i="1"/>
  <c r="L23" i="1"/>
  <c r="L24" i="1"/>
  <c r="M8" i="10"/>
  <c r="L13" i="1"/>
  <c r="L10" i="1"/>
  <c r="M15" i="10"/>
  <c r="M25" i="10"/>
  <c r="L17" i="1"/>
  <c r="L6" i="1"/>
  <c r="M21" i="10"/>
  <c r="M5" i="1"/>
  <c r="L19" i="1"/>
  <c r="L20" i="1"/>
  <c r="M20" i="10"/>
  <c r="L18" i="1"/>
  <c r="L9" i="1"/>
  <c r="L14" i="1"/>
  <c r="L5" i="1"/>
  <c r="N9" i="10" l="1"/>
  <c r="N17" i="10"/>
  <c r="N11" i="10"/>
  <c r="N19" i="10"/>
  <c r="N25" i="10"/>
  <c r="N20" i="10"/>
  <c r="N21" i="10"/>
  <c r="N15" i="10"/>
  <c r="N18" i="10"/>
  <c r="N14" i="10"/>
  <c r="N22" i="10"/>
  <c r="N5" i="10"/>
  <c r="N13" i="10"/>
  <c r="N23" i="10"/>
  <c r="N6" i="10"/>
  <c r="N7" i="10"/>
  <c r="N10" i="10"/>
  <c r="N12" i="10"/>
  <c r="N16" i="10"/>
  <c r="N8" i="10"/>
  <c r="N24" i="10"/>
  <c r="P27" i="5"/>
  <c r="P46" i="5"/>
  <c r="P29" i="5"/>
  <c r="P43" i="5"/>
  <c r="P38" i="5"/>
  <c r="P47" i="5"/>
  <c r="P32" i="5"/>
  <c r="P41" i="5"/>
  <c r="P39" i="5"/>
  <c r="P35" i="5"/>
  <c r="P33" i="5"/>
  <c r="P42" i="5"/>
  <c r="P40" i="5"/>
  <c r="P31" i="5"/>
  <c r="P28" i="5"/>
  <c r="P36" i="5"/>
  <c r="P34" i="5"/>
  <c r="P30" i="5"/>
  <c r="P45" i="5"/>
  <c r="P44" i="5"/>
  <c r="P37" i="5"/>
  <c r="P48" i="5"/>
  <c r="M11" i="1"/>
  <c r="M14" i="1"/>
  <c r="M17" i="1"/>
  <c r="M9" i="1"/>
  <c r="M13" i="1"/>
  <c r="M15" i="1"/>
  <c r="M10" i="1"/>
  <c r="M25" i="1"/>
  <c r="M20" i="1"/>
  <c r="M18" i="1"/>
  <c r="M19" i="1"/>
  <c r="M22" i="1"/>
  <c r="M21" i="1"/>
  <c r="M23" i="1"/>
  <c r="M6" i="1"/>
  <c r="M24" i="1"/>
  <c r="M16" i="1"/>
  <c r="M7" i="1"/>
  <c r="M8" i="1"/>
  <c r="M12" i="1"/>
  <c r="N5" i="1" l="1"/>
  <c r="N24" i="11"/>
  <c r="N17" i="11"/>
  <c r="N9" i="11"/>
  <c r="N7" i="11"/>
  <c r="N13" i="11"/>
  <c r="N4" i="11"/>
  <c r="N5" i="11"/>
  <c r="N6" i="11"/>
  <c r="N20" i="11"/>
  <c r="N12" i="11"/>
  <c r="N19" i="11"/>
  <c r="N18" i="11"/>
  <c r="N22" i="11"/>
  <c r="N23" i="11"/>
  <c r="N14" i="11"/>
  <c r="N10" i="11"/>
  <c r="N11" i="11"/>
  <c r="N21" i="11"/>
  <c r="N16" i="11"/>
  <c r="N15" i="11"/>
  <c r="N8" i="11"/>
  <c r="B7" i="10"/>
  <c r="B5" i="10"/>
  <c r="C19" i="10"/>
  <c r="B24" i="10"/>
  <c r="C14" i="10"/>
  <c r="B19" i="10"/>
  <c r="C11" i="10"/>
  <c r="C25" i="10"/>
  <c r="B20" i="10"/>
  <c r="B23" i="10"/>
  <c r="B22" i="10"/>
  <c r="B25" i="10"/>
  <c r="B14" i="10"/>
  <c r="C5" i="10"/>
  <c r="B15" i="10"/>
  <c r="C15" i="10"/>
  <c r="C16" i="10"/>
  <c r="C18" i="10"/>
  <c r="B6" i="10"/>
  <c r="B9" i="10"/>
  <c r="C8" i="10"/>
  <c r="B21" i="10"/>
  <c r="C10" i="10"/>
  <c r="C7" i="10"/>
  <c r="B16" i="10"/>
  <c r="C12" i="10"/>
  <c r="B17" i="10"/>
  <c r="C23" i="10"/>
  <c r="B13" i="10"/>
  <c r="C22" i="10"/>
  <c r="B8" i="10"/>
  <c r="B12" i="10"/>
  <c r="C21" i="10"/>
  <c r="C17" i="10"/>
  <c r="B11" i="10"/>
  <c r="C24" i="10"/>
  <c r="C13" i="10"/>
  <c r="B10" i="10"/>
  <c r="C9" i="10"/>
  <c r="C20" i="10"/>
  <c r="C6" i="10"/>
  <c r="B18" i="10"/>
  <c r="D11" i="10" l="1"/>
  <c r="D9" i="10"/>
  <c r="D20" i="10"/>
  <c r="D21" i="10"/>
  <c r="D8" i="10"/>
  <c r="D18" i="10"/>
  <c r="D16" i="10"/>
  <c r="D23" i="10"/>
  <c r="D22" i="10"/>
  <c r="D19" i="10"/>
  <c r="D15" i="10"/>
  <c r="D6" i="10"/>
  <c r="D17" i="10"/>
  <c r="D7" i="10"/>
  <c r="D24" i="10"/>
  <c r="D5" i="10"/>
  <c r="D10" i="10"/>
  <c r="D25" i="10"/>
  <c r="D13" i="10"/>
  <c r="D14" i="10"/>
  <c r="Y12" i="2" l="1"/>
  <c r="B13" i="1"/>
  <c r="C13" i="1"/>
  <c r="D13" i="1" l="1"/>
  <c r="Y24" i="2"/>
  <c r="B25" i="1"/>
  <c r="C25" i="1"/>
  <c r="D25" i="1" l="1"/>
  <c r="Y6" i="2"/>
  <c r="C7" i="1"/>
  <c r="B7" i="1"/>
  <c r="D7" i="1" l="1"/>
  <c r="Y13" i="2"/>
  <c r="C14" i="1"/>
  <c r="B14" i="1"/>
  <c r="D14" i="1" l="1"/>
  <c r="Y21" i="2"/>
  <c r="B22" i="1"/>
  <c r="C22" i="1"/>
  <c r="D22" i="1" l="1"/>
  <c r="Y8" i="2"/>
  <c r="B9" i="1"/>
  <c r="C9" i="1"/>
  <c r="D9" i="1" l="1"/>
  <c r="Y10" i="2"/>
  <c r="B11" i="1"/>
  <c r="C11" i="1"/>
  <c r="D11" i="1" l="1"/>
  <c r="Y16" i="2"/>
  <c r="B17" i="1"/>
  <c r="C17" i="1"/>
  <c r="D17" i="1" l="1"/>
  <c r="Y17" i="2"/>
  <c r="B18" i="1"/>
  <c r="C18" i="1"/>
  <c r="D18" i="1" l="1"/>
  <c r="Y20" i="2"/>
  <c r="B21" i="1"/>
  <c r="C21" i="1"/>
  <c r="D21" i="1" l="1"/>
  <c r="Y18" i="2"/>
  <c r="B19" i="1"/>
  <c r="C19" i="1"/>
  <c r="D19" i="1" l="1"/>
  <c r="Y15" i="2"/>
  <c r="C16" i="1"/>
  <c r="B16" i="1"/>
  <c r="D16" i="1" l="1"/>
  <c r="Y5" i="2"/>
  <c r="C6" i="1"/>
  <c r="B6" i="1"/>
  <c r="D6" i="1" l="1"/>
  <c r="Y4" i="2"/>
  <c r="C5" i="1"/>
  <c r="B5" i="1"/>
  <c r="D5" i="1" l="1"/>
  <c r="Y7" i="2"/>
  <c r="C8" i="1"/>
  <c r="B8" i="1"/>
  <c r="D8" i="1" l="1"/>
  <c r="Y14" i="2"/>
  <c r="C15" i="1"/>
  <c r="B15" i="1"/>
  <c r="D15" i="1" l="1"/>
  <c r="Y22" i="2"/>
  <c r="C23" i="1"/>
  <c r="B23" i="1"/>
  <c r="D23" i="1" l="1"/>
  <c r="Y23" i="2"/>
  <c r="C24" i="1"/>
  <c r="B24" i="1"/>
  <c r="D24" i="1" l="1"/>
  <c r="Y9" i="2"/>
  <c r="C10" i="1"/>
  <c r="B10" i="1"/>
  <c r="D10" i="1" l="1"/>
  <c r="Y19" i="2"/>
  <c r="C20" i="1"/>
  <c r="B20" i="1"/>
  <c r="D20" i="1" l="1"/>
  <c r="Y11" i="2"/>
  <c r="B12" i="1"/>
  <c r="C12" i="1"/>
  <c r="N11" i="1" l="1"/>
  <c r="N10" i="1"/>
  <c r="N18" i="1"/>
  <c r="N14" i="1"/>
  <c r="N7" i="1"/>
  <c r="N22" i="1"/>
  <c r="N19" i="1"/>
  <c r="N25" i="1"/>
  <c r="N6" i="1"/>
  <c r="N21" i="1"/>
  <c r="N24" i="1"/>
  <c r="N23" i="1"/>
  <c r="N8" i="1"/>
  <c r="N20" i="1"/>
  <c r="N12" i="1"/>
  <c r="N16" i="1"/>
  <c r="N17" i="1"/>
  <c r="N15" i="1"/>
  <c r="N9" i="1"/>
  <c r="N13" i="1"/>
</calcChain>
</file>

<file path=xl/sharedStrings.xml><?xml version="1.0" encoding="utf-8"?>
<sst xmlns="http://schemas.openxmlformats.org/spreadsheetml/2006/main" count="462" uniqueCount="248">
  <si>
    <t>Indigenous Production</t>
  </si>
  <si>
    <t>Imports</t>
  </si>
  <si>
    <t>Exports</t>
  </si>
  <si>
    <t>Stock change</t>
  </si>
  <si>
    <t>Statistical difference</t>
  </si>
  <si>
    <t>Transfers</t>
  </si>
  <si>
    <t>Transformation</t>
  </si>
  <si>
    <t>Electricity generation</t>
  </si>
  <si>
    <t>Energy industry use</t>
  </si>
  <si>
    <t>Losses</t>
  </si>
  <si>
    <t>Final consumption</t>
  </si>
  <si>
    <t>Iron &amp; steel</t>
  </si>
  <si>
    <t>Domestic</t>
  </si>
  <si>
    <t>Other final users</t>
  </si>
  <si>
    <t>Non energy use</t>
  </si>
  <si>
    <t>Year</t>
  </si>
  <si>
    <t>Quarter</t>
  </si>
  <si>
    <t>Indigenous production</t>
  </si>
  <si>
    <t>Other industries</t>
  </si>
  <si>
    <t>Heat generation</t>
  </si>
  <si>
    <t>Total demand</t>
  </si>
  <si>
    <t>Total supply</t>
  </si>
  <si>
    <t>Final Consumption</t>
  </si>
  <si>
    <t>Transport</t>
  </si>
  <si>
    <t xml:space="preserve">Publication dates </t>
  </si>
  <si>
    <t xml:space="preserve">Further information </t>
  </si>
  <si>
    <t xml:space="preserve">Contact details </t>
  </si>
  <si>
    <t xml:space="preserve">Media enquiries </t>
  </si>
  <si>
    <t xml:space="preserve">Statistical enquiries </t>
  </si>
  <si>
    <t>020 7215 1000</t>
  </si>
  <si>
    <t>Data sources and methodology for downstream gas statistics</t>
  </si>
  <si>
    <t>Energy statistics revisions policy (opens in a new window)</t>
  </si>
  <si>
    <t>Energy trends publication (opens in a new window)</t>
  </si>
  <si>
    <t>Data sources and methodology for gas production and trade (opens in a new window)</t>
  </si>
  <si>
    <t>Data period</t>
  </si>
  <si>
    <t>Stock change [note 2]</t>
  </si>
  <si>
    <t>Transfers [note 3]</t>
  </si>
  <si>
    <t>Heat generation [note 4]</t>
  </si>
  <si>
    <t>Non energy use [note 4]</t>
  </si>
  <si>
    <t>Transport [note 4]</t>
  </si>
  <si>
    <t>2019</t>
  </si>
  <si>
    <t>2020</t>
  </si>
  <si>
    <t xml:space="preserve">
Some cells refer to notes which can be found on the notes worksheet</t>
  </si>
  <si>
    <t>This worksheet contains one table</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</si>
  <si>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</si>
  <si>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</si>
  <si>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</si>
  <si>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</si>
  <si>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</si>
  <si>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</si>
  <si>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</si>
  <si>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</si>
  <si>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</si>
  <si>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</si>
  <si>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</si>
  <si>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</si>
  <si>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</si>
  <si>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</si>
  <si>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</si>
  <si>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</si>
  <si>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</si>
  <si>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</si>
  <si>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</si>
  <si>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</si>
  <si>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</si>
  <si>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1998 
1st quarter</t>
  </si>
  <si>
    <t>1999 
1st quarter</t>
  </si>
  <si>
    <t>1998 
2nd quarter</t>
  </si>
  <si>
    <t>1998 
3rd quarter</t>
  </si>
  <si>
    <t>1998 
4th quarter</t>
  </si>
  <si>
    <t>1999 
2nd quarter</t>
  </si>
  <si>
    <t>1999 
3rd quarter</t>
  </si>
  <si>
    <t>1999 
4th quarter</t>
  </si>
  <si>
    <t>2000 
1st quarter</t>
  </si>
  <si>
    <t>2000 
2nd quarter</t>
  </si>
  <si>
    <t>2000 
3rd quarter</t>
  </si>
  <si>
    <t>2000 
4th quarter</t>
  </si>
  <si>
    <t>2001 
1st quarter</t>
  </si>
  <si>
    <t>2001 
2nd quarter</t>
  </si>
  <si>
    <t>2001 
3rd quarter</t>
  </si>
  <si>
    <t>2001 
4th quarter</t>
  </si>
  <si>
    <t>2002 
1st quarter</t>
  </si>
  <si>
    <t>2002 
2nd quarter</t>
  </si>
  <si>
    <t>2002 
3rd quarter</t>
  </si>
  <si>
    <t>2002 
4th quarter</t>
  </si>
  <si>
    <t>2003 
1st quarter</t>
  </si>
  <si>
    <t>2003 
2nd quarter</t>
  </si>
  <si>
    <t>2003 
3rd quarter</t>
  </si>
  <si>
    <t>2003 
4th quarter</t>
  </si>
  <si>
    <t>2004 
1st quarter</t>
  </si>
  <si>
    <t>2004 
2nd quarter</t>
  </si>
  <si>
    <t>2004 
3rd quarter</t>
  </si>
  <si>
    <t>2004 
4th quarter</t>
  </si>
  <si>
    <t>2005 
1st quarter</t>
  </si>
  <si>
    <t>2005 
2nd quarter</t>
  </si>
  <si>
    <t>2005 
3rd quarter</t>
  </si>
  <si>
    <t>2005 
4th quarter</t>
  </si>
  <si>
    <t>2006 
1st quarter</t>
  </si>
  <si>
    <t>2006 
2nd quarter</t>
  </si>
  <si>
    <t>2006 
3rd quarter</t>
  </si>
  <si>
    <t>2006 
4th quarter</t>
  </si>
  <si>
    <t>2007 
1st quarter</t>
  </si>
  <si>
    <t>2007 
2nd quarter</t>
  </si>
  <si>
    <t>2007 
3rd quarter</t>
  </si>
  <si>
    <t>2007 
4th quarter</t>
  </si>
  <si>
    <t>2008 
1st quarter</t>
  </si>
  <si>
    <t>2008 
2nd quarter</t>
  </si>
  <si>
    <t>2008 
3rd quarter</t>
  </si>
  <si>
    <t>2008 
4th quarter</t>
  </si>
  <si>
    <t>2009 
1st quarter</t>
  </si>
  <si>
    <t>2009 
2nd quarter</t>
  </si>
  <si>
    <t>2009 
3rd quarter</t>
  </si>
  <si>
    <t>2009 
4th quarter</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</si>
  <si>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</si>
  <si>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</si>
  <si>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</si>
  <si>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</si>
  <si>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</si>
  <si>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</si>
  <si>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</si>
  <si>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</si>
  <si>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</si>
  <si>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</si>
  <si>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</si>
  <si>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</si>
  <si>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</si>
  <si>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</si>
  <si>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</si>
  <si>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</si>
  <si>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</si>
  <si>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</si>
  <si>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</si>
  <si>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</si>
  <si>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</si>
  <si>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</si>
  <si>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</si>
  <si>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</si>
  <si>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</si>
  <si>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</si>
  <si>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</si>
  <si>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</si>
  <si>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</si>
  <si>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</si>
  <si>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</si>
  <si>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</si>
  <si>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</si>
  <si>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</si>
  <si>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</si>
  <si>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</si>
  <si>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</si>
  <si>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2019 
2nd quarter</t>
  </si>
  <si>
    <t>2019 
3rd quarter</t>
  </si>
  <si>
    <t>2019 
4th quarter</t>
  </si>
  <si>
    <t>2020 
1st quarter</t>
  </si>
  <si>
    <t>2020 
2nd quarter</t>
  </si>
  <si>
    <t>2020 
3rd quarter</t>
  </si>
  <si>
    <t>2020 
4th quarter</t>
  </si>
  <si>
    <t>2021 
1st quarter</t>
  </si>
  <si>
    <t>2021 
2nd quarter</t>
  </si>
  <si>
    <t xml:space="preserve">Revisions </t>
  </si>
  <si>
    <t xml:space="preserve">Links to additional further information in cells below </t>
  </si>
  <si>
    <t>Natural gas supply and consumption</t>
  </si>
  <si>
    <t>Annual per cent change</t>
  </si>
  <si>
    <t>Quarterly per cent change
[note 1]</t>
  </si>
  <si>
    <t>Some cells in the tables refer to notes which can be found in the notes worksheet
Note markers are presented in square brackets, for example [Note 1]</t>
  </si>
  <si>
    <t>Some cells refer to notes which can be found on the notes worksheet</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</si>
  <si>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</si>
  <si>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The data tables and accompanying cover sheet, contents, and commentary have been edited to meet legal accessibility regulations 
To provide feedback please contact </t>
  </si>
  <si>
    <t>Contents</t>
  </si>
  <si>
    <t xml:space="preserve">This table includes a list of worksheets in this workbook with links to those worksheets </t>
  </si>
  <si>
    <t>Description</t>
  </si>
  <si>
    <t>Cover Sheet</t>
  </si>
  <si>
    <t>Commentary</t>
  </si>
  <si>
    <t>Main table (GWh)</t>
  </si>
  <si>
    <t>Annual (GWh)</t>
  </si>
  <si>
    <t>Quarter (GWh)</t>
  </si>
  <si>
    <t>Main table (m3)</t>
  </si>
  <si>
    <t>Annual (m3)</t>
  </si>
  <si>
    <t>Quarter (m3)</t>
  </si>
  <si>
    <t>Notes</t>
  </si>
  <si>
    <t xml:space="preserve">This worksheet contains one table 
</t>
  </si>
  <si>
    <t xml:space="preserve">This table contains supplementary information supporting natural gas supply and consumption data which are referred to in the data presented in this workbook </t>
  </si>
  <si>
    <t xml:space="preserve">Note </t>
  </si>
  <si>
    <t>Note 1</t>
  </si>
  <si>
    <t>Percentage change between the most recent quarter and the same quarter in the previous year</t>
  </si>
  <si>
    <t>Note 2</t>
  </si>
  <si>
    <t xml:space="preserve">Positive (+) stock change is equal to a stock draw, negative (-) stock change is equal to a stock build </t>
  </si>
  <si>
    <t xml:space="preserve">Note 3 </t>
  </si>
  <si>
    <t>Natural gas used in the manufacture of synthetic coke oven gas and biomethane injections into the grid. Before 2017 biomethane injections into the grid from installations certified under the Renewable Heat Incentive (RHI). Since 2017, data for biomethane gas injection has been expanded from RHI only to also include data from the environmental consultancy NNFCC. More information on Biomethane injection can be found at https://ee.ricardo.com/downloads/energy/restats-%E2%80%93-the-definitive-source-of-uk-renewable-en.</t>
  </si>
  <si>
    <t>Note 4</t>
  </si>
  <si>
    <t xml:space="preserve">Commentary </t>
  </si>
  <si>
    <t xml:space="preserve">In the latest quarter </t>
  </si>
  <si>
    <t>Link</t>
  </si>
  <si>
    <t>Worksheet description</t>
  </si>
  <si>
    <t>Cover sheet</t>
  </si>
  <si>
    <t xml:space="preserve">Natural gas supply and consumption main table, million cubic metres, main table </t>
  </si>
  <si>
    <t>Natural gas supply and consumption main table, million cubic metres, annual data</t>
  </si>
  <si>
    <t xml:space="preserve">Natural gas supply and consumption main table, million cubic metres, quarterly data </t>
  </si>
  <si>
    <t xml:space="preserve">Natural gas supply and consumption main table, gigawatt hours, main table </t>
  </si>
  <si>
    <t>Natural gas supply and consumption main table, gigawatt hours, annual data</t>
  </si>
  <si>
    <t xml:space="preserve">Natural gas supply and consumption main table, gigawatt hours, quarterly data </t>
  </si>
  <si>
    <t>Components of supply and demand</t>
  </si>
  <si>
    <t>-</t>
  </si>
  <si>
    <t>Table 4.1 Natural gas supply and consumption, main table (GWh)</t>
  </si>
  <si>
    <t>Table 4.1 Natural gas supply and consumption, quarterly data (GWh)</t>
  </si>
  <si>
    <t>Table 4.1 Natural gas supply and consumption, main table (million cubic metres)</t>
  </si>
  <si>
    <t>Table 4.1 Natural gas supply and consumption, annual data (million cubic metres)</t>
  </si>
  <si>
    <t>Table 4.1 Natural gas supply and consumption, quarterly data (million cubic metres)</t>
  </si>
  <si>
    <t>Table 4.1 Natural gas supply and consumption, annual data (GWh)</t>
  </si>
  <si>
    <t>Imports of Liquefied Natural Gas</t>
  </si>
  <si>
    <t>2021
3rd quarter</t>
  </si>
  <si>
    <t>2021
4th quarter</t>
  </si>
  <si>
    <t>Glossary and acronyms, DUKES Annex B (opens in a new window)</t>
  </si>
  <si>
    <t>2022
1st quarter</t>
  </si>
  <si>
    <t>2022
2nd quarter</t>
  </si>
  <si>
    <t>2021</t>
  </si>
  <si>
    <t xml:space="preserve">This spreadsheet forms part of the National Statistics publication Energy Trends produced by the Department for Energy Security &amp; Net Zero (DESNZ). 
The data presented is on UK natural gas supply and consumption; quarterly data are published in arrears in both gigawatt hours (GWh) and million cubic metres. </t>
  </si>
  <si>
    <t>2022
3rd quarter</t>
  </si>
  <si>
    <t>newsdesk@energysecurity.gov.uk</t>
  </si>
  <si>
    <t>2022
4th quarter</t>
  </si>
  <si>
    <t xml:space="preserve">Demand for gas falls as price effects continue </t>
  </si>
  <si>
    <t>For heat generation and transport, the 2023 figures currently shown are the 2022 figures carried forward - these will be updated in June 2024.</t>
  </si>
  <si>
    <t>energy.stats@energysecurity.gov.uk</t>
  </si>
  <si>
    <t>oil-gas.statistics@energysecurity.gov.uk</t>
  </si>
  <si>
    <t>Alice Heaton</t>
  </si>
  <si>
    <t>0775 277 8975</t>
  </si>
  <si>
    <t xml:space="preserve">2022
</t>
  </si>
  <si>
    <t>2022</t>
  </si>
  <si>
    <t>2023
1st quarter</t>
  </si>
  <si>
    <t>2023
2nd quarter</t>
  </si>
  <si>
    <t>Imports and exports down following record breaking year in 2022</t>
  </si>
  <si>
    <t>In the latest year</t>
  </si>
  <si>
    <t xml:space="preserve">2023
3rd quarter </t>
  </si>
  <si>
    <t>2023
4th quarter [provisional]</t>
  </si>
  <si>
    <t>2023
3rd quarter</t>
  </si>
  <si>
    <t xml:space="preserve">2023
4th quarter </t>
  </si>
  <si>
    <t>Column1</t>
  </si>
  <si>
    <t>20222</t>
  </si>
  <si>
    <t>2023
[provisional]</t>
  </si>
  <si>
    <r>
      <t xml:space="preserve">This spreadsheet contains quarterly data including </t>
    </r>
    <r>
      <rPr>
        <b/>
        <sz val="12"/>
        <rFont val="Calibri"/>
        <family val="2"/>
        <scheme val="minor"/>
      </rPr>
      <t>new data for Quarter 4 2023</t>
    </r>
  </si>
  <si>
    <t>Gas demand reaches record low in 2023</t>
  </si>
  <si>
    <t>Net imports down compared to record highs in 2022</t>
  </si>
  <si>
    <t>Gas demand fell by 11 per cent in 2023 compared to 2022, to 702 TWh, the lowest level since 1992. This was largely due to reduced demand for gas for electricity generation and by households although falls were seen across most sectors. In 2023, electricity imports more than doubled and this, along with reduced demand for electricity generally, led to reduced demand for gas for generation. Household demand continued to fall (a trend also observed in 2022) due to high energy and other costs and sustained higher than average temperatures.</t>
  </si>
  <si>
    <t>Imports of natural gas were down 20 per cent in 2023 compared to 2022, with imports of LNG down by almost a quarter. 2022 saw record high as a result of the Russia-Ukraine crisis. Exports saw a greater drop down 32 per cent in the same period. Despite this drop on the back of the exceptional record high in 2022 exports remained substantial, similar to pre 2022 record highs. Unlike 2022 where exports were facilitated by high imports, in 2023, imports returned to pre Russia-Ukraine levels with higher than average exports facilitated by low UK demand.</t>
  </si>
  <si>
    <t xml:space="preserve">Exports in quarter 4 2023 fell by 55 per cent compared to the same period in the previous year, this was largely due to the record highs seen in 2022 as the UK supported European efforts to move away from Russian gas. Despite this decrease, exports still remain high, and were 12 per cent higher than average for the 4th quarter in the 5 year period from 2017-2022.
Imports decreased by 21 per cent in the same period, and were down 14 per cent compared to the average in the same period over the past 5 years. Imports of LNG (liquified natural gas) fell by almost half, following exceptional record highs in 2022. </t>
  </si>
  <si>
    <t xml:space="preserve">In Quarter 4 2023 demand for natural gas fell by 8.6 per cent compared to the same quarter in 2022. Demand for electricity generation decreased by 23 per cent, largely due to imports of electricity almost doubling (see Table 5.2 for more information). Demand by domestic users saw a slight decrease of 1.5 per cent. Other final users (such as commercial and public administration) and industry also both decreased down 2.7 per cent and 4.5 per cent respectively. </t>
  </si>
  <si>
    <r>
      <t xml:space="preserve">These data were published on </t>
    </r>
    <r>
      <rPr>
        <b/>
        <sz val="12"/>
        <rFont val="Calibri"/>
        <family val="2"/>
        <scheme val="minor"/>
      </rPr>
      <t>Thursday 28th March 2024</t>
    </r>
    <r>
      <rPr>
        <sz val="12"/>
        <rFont val="Calibri"/>
        <family val="2"/>
        <scheme val="minor"/>
      </rPr>
      <t xml:space="preserve">
The next publication date is </t>
    </r>
    <r>
      <rPr>
        <b/>
        <sz val="12"/>
        <rFont val="Calibri"/>
        <family val="2"/>
        <scheme val="minor"/>
      </rPr>
      <t>Thursday 27th June 2024</t>
    </r>
  </si>
  <si>
    <t>The revisions period is January 2022 to September 2023
Revisions are due to updates from data suppliers or the receipt of data replacing estimates unless otherwise 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</si>
</sst>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 "/>
    <numFmt numFmtId="165" formatCode="[$-809]dd\ mmmm\ yyyy;@"/>
    <numFmt numFmtId="166" formatCode="#,##0.0;\-#,##0.0"/>
    <numFmt numFmtId="167" formatCode="#,##0.00000;\-#,##0.00000"/>
  </numFmts>
  <fonts count="46" x14ac:knownFonts="1">
    <font>
      <sz val="10"/>
      <name val="Arial"/>
    </font>
    <font>
      <sz val="11"/>
      <color theme="1"/>
      <name val="Calibri"/>
      <family val="2"/>
      <scheme val="minor"/>
    </font>
    <font>
      <sz val="10"/>
      <name val="Arial"/>
      <family val="2"/>
    </font>
    <font>
      <b/>
      <sz val="10"/>
      <name val="Arial"/>
      <family val="2"/>
    </font>
    <font>
      <sz val="10"/>
      <name val="Arial"/>
      <family val="2"/>
    </font>
    <font>
      <i/>
      <sz val="10"/>
      <name val="Arial"/>
      <family val="2"/>
    </font>
    <font>
      <sz val="8"/>
      <name val="Arial"/>
      <family val="2"/>
    </font>
    <font>
      <sz val="14"/>
      <name val="Arial"/>
      <family val="2"/>
    </font>
    <font>
      <sz val="8.5"/>
      <name val="MS Sans Serif"/>
      <family val="2"/>
    </font>
    <font>
      <i/>
      <sz val="8.5"/>
      <name val="MS Sans Serif"/>
      <family val="2"/>
    </font>
    <font>
      <sz val="10"/>
      <name val="MS Sans Serif"/>
      <family val="2"/>
    </font>
    <font>
      <b/>
      <sz val="8.5"/>
      <name val="MS Sans Serif"/>
      <family val="2"/>
    </font>
    <font>
      <u/>
      <sz val="10"/>
      <color indexed="12"/>
      <name val="MS Sans Serif"/>
      <family val="2"/>
    </font>
    <font>
      <sz val="12"/>
      <color theme="1"/>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22"/>
      <name val="Calibri"/>
      <family val="2"/>
      <scheme val="minor"/>
    </font>
    <font>
      <b/>
      <sz val="18"/>
      <name val="Calibri"/>
      <family val="2"/>
      <scheme val="minor"/>
    </font>
    <font>
      <sz val="12"/>
      <name val="Calibri"/>
      <family val="2"/>
      <scheme val="minor"/>
    </font>
    <font>
      <b/>
      <sz val="14"/>
      <name val="Calibri"/>
      <family val="2"/>
      <scheme val="minor"/>
    </font>
    <font>
      <b/>
      <sz val="12"/>
      <name val="Calibri"/>
      <family val="2"/>
      <scheme val="minor"/>
    </font>
    <font>
      <u/>
      <sz val="12"/>
      <color rgb="FF0000FF"/>
      <name val="Calibri"/>
      <family val="2"/>
    </font>
    <font>
      <sz val="10"/>
      <name val="Arial"/>
      <family val="2"/>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12"/>
      <name val="Arial"/>
      <family val="2"/>
    </font>
    <font>
      <u/>
      <sz val="7"/>
      <color indexed="12"/>
      <name val="Arial"/>
      <family val="2"/>
    </font>
    <font>
      <b/>
      <sz val="15"/>
      <color theme="3"/>
      <name val="Calibri"/>
      <family val="2"/>
      <scheme val="minor"/>
    </font>
    <font>
      <b/>
      <sz val="13"/>
      <color theme="3"/>
      <name val="Calibri"/>
      <family val="2"/>
      <scheme val="minor"/>
    </font>
    <font>
      <sz val="11"/>
      <color rgb="FF9C6500"/>
      <name val="Calibri"/>
      <family val="2"/>
      <scheme val="minor"/>
    </font>
    <font>
      <b/>
      <sz val="18"/>
      <color theme="3"/>
      <name val="Cambria"/>
      <family val="2"/>
      <scheme val="major"/>
    </font>
    <font>
      <b/>
      <sz val="18"/>
      <name val="Calibri"/>
      <family val="2"/>
    </font>
    <font>
      <b/>
      <sz val="12"/>
      <color theme="0"/>
      <name val="Calibri"/>
      <family val="2"/>
      <scheme val="minor"/>
    </font>
    <font>
      <b/>
      <sz val="14"/>
      <name val="Calibri"/>
      <family val="2"/>
    </font>
    <font>
      <sz val="12"/>
      <name val="Calibri"/>
      <family val="2"/>
    </font>
  </fonts>
  <fills count="38">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style="thin">
        <color indexed="64"/>
      </bottom>
      <diagonal/>
    </border>
  </borders>
  <cellStyleXfs count="63">
    <xf numFmtId="0" fontId="0" fillId="0" borderId="0"/>
    <xf numFmtId="43" fontId="2" fillId="0" borderId="0" applyFont="0" applyFill="0" applyBorder="0" applyAlignment="0" applyProtection="0"/>
    <xf numFmtId="43" fontId="4" fillId="0" borderId="0" applyFont="0" applyFill="0" applyBorder="0" applyAlignment="0" applyProtection="0"/>
    <xf numFmtId="0" fontId="17" fillId="0" borderId="0" applyNumberFormat="0" applyFill="0" applyProtection="0">
      <alignment vertical="center"/>
    </xf>
    <xf numFmtId="0" fontId="18" fillId="0" borderId="0" applyNumberFormat="0" applyFill="0" applyProtection="0"/>
    <xf numFmtId="0" fontId="16"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10" fillId="0" borderId="0"/>
    <xf numFmtId="0" fontId="4" fillId="0" borderId="0"/>
    <xf numFmtId="0" fontId="13" fillId="0" borderId="0">
      <alignment vertical="center" wrapText="1"/>
    </xf>
    <xf numFmtId="0" fontId="4" fillId="0" borderId="0"/>
    <xf numFmtId="9" fontId="4" fillId="0" borderId="0" applyFont="0" applyFill="0" applyBorder="0" applyAlignment="0" applyProtection="0"/>
    <xf numFmtId="9" fontId="2" fillId="0" borderId="0" applyFont="0" applyFill="0" applyBorder="0" applyAlignment="0" applyProtection="0"/>
    <xf numFmtId="0" fontId="20" fillId="0" borderId="0" applyNumberFormat="0" applyFill="0" applyProtection="0"/>
    <xf numFmtId="0" fontId="2" fillId="0" borderId="0"/>
    <xf numFmtId="0" fontId="22" fillId="0" borderId="0" applyNumberFormat="0" applyFill="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35" fillId="17" borderId="0" applyNumberFormat="0" applyBorder="0" applyAlignment="0" applyProtection="0"/>
    <xf numFmtId="0" fontId="35" fillId="21" borderId="0" applyNumberFormat="0" applyBorder="0" applyAlignment="0" applyProtection="0"/>
    <xf numFmtId="0" fontId="35" fillId="25" borderId="0" applyNumberFormat="0" applyBorder="0" applyAlignment="0" applyProtection="0"/>
    <xf numFmtId="0" fontId="35" fillId="29" borderId="0" applyNumberFormat="0" applyBorder="0" applyAlignment="0" applyProtection="0"/>
    <xf numFmtId="0" fontId="35" fillId="33" borderId="0" applyNumberFormat="0" applyBorder="0" applyAlignment="0" applyProtection="0"/>
    <xf numFmtId="0" fontId="35" fillId="37" borderId="0" applyNumberFormat="0" applyBorder="0" applyAlignment="0" applyProtection="0"/>
    <xf numFmtId="0" fontId="35" fillId="14" borderId="0" applyNumberFormat="0" applyBorder="0" applyAlignment="0" applyProtection="0"/>
    <xf numFmtId="0" fontId="35" fillId="18" borderId="0" applyNumberFormat="0" applyBorder="0" applyAlignment="0" applyProtection="0"/>
    <xf numFmtId="0" fontId="35" fillId="22" borderId="0" applyNumberFormat="0" applyBorder="0" applyAlignment="0" applyProtection="0"/>
    <xf numFmtId="0" fontId="35" fillId="26" borderId="0" applyNumberFormat="0" applyBorder="0" applyAlignment="0" applyProtection="0"/>
    <xf numFmtId="0" fontId="35" fillId="30" borderId="0" applyNumberFormat="0" applyBorder="0" applyAlignment="0" applyProtection="0"/>
    <xf numFmtId="0" fontId="35" fillId="34" borderId="0" applyNumberFormat="0" applyBorder="0" applyAlignment="0" applyProtection="0"/>
    <xf numFmtId="0" fontId="26" fillId="8" borderId="0" applyNumberFormat="0" applyBorder="0" applyAlignment="0" applyProtection="0"/>
    <xf numFmtId="0" fontId="29" fillId="11" borderId="18" applyNumberFormat="0" applyAlignment="0" applyProtection="0"/>
    <xf numFmtId="0" fontId="31" fillId="12" borderId="21" applyNumberFormat="0" applyAlignment="0" applyProtection="0"/>
    <xf numFmtId="43" fontId="23" fillId="0" borderId="0" applyFont="0" applyFill="0" applyBorder="0" applyAlignment="0" applyProtection="0"/>
    <xf numFmtId="0" fontId="33" fillId="0" borderId="0" applyNumberFormat="0" applyFill="0" applyBorder="0" applyAlignment="0" applyProtection="0"/>
    <xf numFmtId="0" fontId="25" fillId="7" borderId="0" applyNumberFormat="0" applyBorder="0" applyAlignment="0" applyProtection="0"/>
    <xf numFmtId="0" fontId="38" fillId="0" borderId="24" applyNumberFormat="0" applyFill="0" applyAlignment="0" applyProtection="0"/>
    <xf numFmtId="0" fontId="39" fillId="0" borderId="25" applyNumberFormat="0" applyFill="0" applyAlignment="0" applyProtection="0"/>
    <xf numFmtId="0" fontId="24" fillId="0" borderId="26" applyNumberFormat="0" applyFill="0" applyAlignment="0" applyProtection="0"/>
    <xf numFmtId="0" fontId="24" fillId="0" borderId="0" applyNumberForma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27" fillId="10" borderId="18" applyNumberFormat="0" applyAlignment="0" applyProtection="0"/>
    <xf numFmtId="0" fontId="30" fillId="0" borderId="20" applyNumberFormat="0" applyFill="0" applyAlignment="0" applyProtection="0"/>
    <xf numFmtId="0" fontId="40" fillId="9" borderId="0" applyNumberFormat="0" applyBorder="0" applyAlignment="0" applyProtection="0"/>
    <xf numFmtId="0" fontId="1" fillId="0" borderId="0"/>
    <xf numFmtId="0" fontId="1" fillId="13" borderId="22" applyNumberFormat="0" applyFont="0" applyAlignment="0" applyProtection="0"/>
    <xf numFmtId="0" fontId="28" fillId="11" borderId="19" applyNumberFormat="0" applyAlignment="0" applyProtection="0"/>
    <xf numFmtId="9" fontId="23" fillId="0" borderId="0" applyFont="0" applyFill="0" applyBorder="0" applyAlignment="0" applyProtection="0"/>
    <xf numFmtId="0" fontId="41" fillId="0" borderId="0" applyNumberFormat="0" applyFill="0" applyBorder="0" applyAlignment="0" applyProtection="0"/>
    <xf numFmtId="0" fontId="34" fillId="0" borderId="23" applyNumberFormat="0" applyFill="0" applyAlignment="0" applyProtection="0"/>
    <xf numFmtId="0" fontId="32" fillId="0" borderId="0" applyNumberFormat="0" applyFill="0" applyBorder="0" applyAlignment="0" applyProtection="0"/>
    <xf numFmtId="43" fontId="2" fillId="0" borderId="0" applyFont="0" applyFill="0" applyBorder="0" applyAlignment="0" applyProtection="0"/>
  </cellStyleXfs>
  <cellXfs count="81">
    <xf numFmtId="0" fontId="0" fillId="0" borderId="0" xfId="0"/>
    <xf numFmtId="0" fontId="0" fillId="0" borderId="1" xfId="0" applyBorder="1"/>
    <xf numFmtId="0" fontId="0" fillId="0" borderId="2" xfId="0" applyBorder="1"/>
    <xf numFmtId="0" fontId="8" fillId="2" borderId="0" xfId="0" applyFont="1" applyFill="1"/>
    <xf numFmtId="0" fontId="9" fillId="2" borderId="0" xfId="0" applyFont="1" applyFill="1" applyAlignment="1">
      <alignment horizontal="center" wrapText="1"/>
    </xf>
    <xf numFmtId="0" fontId="11" fillId="2" borderId="0" xfId="0" applyFont="1" applyFill="1" applyAlignment="1">
      <alignment horizontal="right"/>
    </xf>
    <xf numFmtId="0" fontId="3" fillId="3" borderId="10" xfId="0" applyFont="1" applyFill="1" applyBorder="1" applyAlignment="1">
      <alignment horizontal="center"/>
    </xf>
    <xf numFmtId="0" fontId="3" fillId="3" borderId="11" xfId="0" applyFont="1"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xf numFmtId="0" fontId="7" fillId="2" borderId="0" xfId="0" applyFont="1" applyFill="1" applyAlignment="1">
      <alignment horizontal="left" vertical="center"/>
    </xf>
    <xf numFmtId="164" fontId="7" fillId="2" borderId="0" xfId="0" applyNumberFormat="1" applyFont="1" applyFill="1" applyAlignment="1">
      <alignment vertical="center"/>
    </xf>
    <xf numFmtId="165" fontId="5" fillId="0" borderId="0" xfId="0" applyNumberFormat="1" applyFont="1" applyAlignment="1">
      <alignment horizontal="right" vertical="center"/>
    </xf>
    <xf numFmtId="0" fontId="13" fillId="0" borderId="0" xfId="9">
      <alignment vertical="center" wrapText="1"/>
    </xf>
    <xf numFmtId="0" fontId="13" fillId="0" borderId="0" xfId="9" applyAlignment="1">
      <alignment wrapText="1"/>
    </xf>
    <xf numFmtId="0" fontId="13" fillId="0" borderId="0" xfId="9" applyAlignment="1">
      <alignment vertical="center"/>
    </xf>
    <xf numFmtId="0" fontId="14" fillId="0" borderId="0" xfId="9" applyFont="1" applyAlignment="1">
      <alignment vertical="center"/>
    </xf>
    <xf numFmtId="0" fontId="16" fillId="0" borderId="0" xfId="5" applyAlignment="1" applyProtection="1">
      <alignment vertical="center" wrapText="1"/>
    </xf>
    <xf numFmtId="0" fontId="16" fillId="0" borderId="0" xfId="5" applyAlignment="1" applyProtection="1">
      <alignment vertical="center"/>
    </xf>
    <xf numFmtId="0" fontId="17" fillId="0" borderId="0" xfId="3">
      <alignment vertical="center"/>
    </xf>
    <xf numFmtId="0" fontId="13" fillId="0" borderId="2" xfId="9" applyBorder="1">
      <alignment vertical="center" wrapText="1"/>
    </xf>
    <xf numFmtId="0" fontId="13" fillId="0" borderId="15" xfId="9" applyBorder="1">
      <alignment vertical="center" wrapText="1"/>
    </xf>
    <xf numFmtId="0" fontId="13" fillId="0" borderId="16" xfId="9" applyBorder="1">
      <alignment vertical="center" wrapText="1"/>
    </xf>
    <xf numFmtId="0" fontId="15" fillId="0" borderId="2" xfId="9" applyFont="1" applyBorder="1">
      <alignment vertical="center" wrapText="1"/>
    </xf>
    <xf numFmtId="0" fontId="15" fillId="0" borderId="16" xfId="9" applyFont="1" applyBorder="1">
      <alignment vertical="center" wrapText="1"/>
    </xf>
    <xf numFmtId="0" fontId="15" fillId="0" borderId="3" xfId="9" applyFont="1" applyBorder="1" applyAlignment="1">
      <alignment horizontal="center" vertical="center"/>
    </xf>
    <xf numFmtId="0" fontId="18" fillId="0" borderId="0" xfId="4" applyAlignment="1">
      <alignment wrapText="1"/>
    </xf>
    <xf numFmtId="0" fontId="18" fillId="0" borderId="0" xfId="4"/>
    <xf numFmtId="0" fontId="17" fillId="0" borderId="0" xfId="3" applyAlignment="1">
      <alignment vertical="center" wrapText="1"/>
    </xf>
    <xf numFmtId="0" fontId="20" fillId="0" borderId="0" xfId="13"/>
    <xf numFmtId="0" fontId="2" fillId="0" borderId="0" xfId="14"/>
    <xf numFmtId="0" fontId="18" fillId="0" borderId="0" xfId="4" applyFill="1"/>
    <xf numFmtId="0" fontId="15" fillId="0" borderId="3" xfId="9" applyFont="1" applyBorder="1" applyAlignment="1">
      <alignment horizontal="right" vertical="center"/>
    </xf>
    <xf numFmtId="0" fontId="13" fillId="0" borderId="1" xfId="9" applyBorder="1">
      <alignment vertical="center" wrapText="1"/>
    </xf>
    <xf numFmtId="0" fontId="15" fillId="0" borderId="3" xfId="9" applyFont="1" applyBorder="1" applyAlignment="1">
      <alignment horizontal="right" vertical="center" wrapText="1"/>
    </xf>
    <xf numFmtId="0" fontId="15" fillId="0" borderId="5" xfId="9" applyFont="1" applyBorder="1" applyAlignment="1">
      <alignment horizontal="right" vertical="center" wrapText="1"/>
    </xf>
    <xf numFmtId="0" fontId="15" fillId="0" borderId="8" xfId="9" applyFont="1" applyBorder="1" applyAlignment="1">
      <alignment horizontal="right" vertical="center" wrapText="1"/>
    </xf>
    <xf numFmtId="0" fontId="15" fillId="5" borderId="1" xfId="9" applyFont="1" applyFill="1" applyBorder="1" applyAlignment="1">
      <alignment horizontal="right" vertical="center" wrapText="1"/>
    </xf>
    <xf numFmtId="0" fontId="15" fillId="5" borderId="5" xfId="9" applyFont="1" applyFill="1" applyBorder="1" applyAlignment="1">
      <alignment horizontal="right" vertical="center" wrapText="1"/>
    </xf>
    <xf numFmtId="37" fontId="13" fillId="0" borderId="4" xfId="1" applyNumberFormat="1" applyFont="1" applyBorder="1" applyAlignment="1">
      <alignment vertical="center" wrapText="1"/>
    </xf>
    <xf numFmtId="37" fontId="13" fillId="0" borderId="0" xfId="1" applyNumberFormat="1" applyFont="1" applyBorder="1" applyAlignment="1">
      <alignment vertical="center" wrapText="1"/>
    </xf>
    <xf numFmtId="37" fontId="13" fillId="0" borderId="3" xfId="1" applyNumberFormat="1" applyFont="1" applyBorder="1" applyAlignment="1">
      <alignment vertical="center" wrapText="1"/>
    </xf>
    <xf numFmtId="37" fontId="15" fillId="0" borderId="4" xfId="1" applyNumberFormat="1" applyFont="1" applyBorder="1" applyAlignment="1">
      <alignment vertical="center" wrapText="1"/>
    </xf>
    <xf numFmtId="37" fontId="15" fillId="0" borderId="3" xfId="1" applyNumberFormat="1" applyFont="1" applyBorder="1" applyAlignment="1">
      <alignment vertical="center" wrapText="1"/>
    </xf>
    <xf numFmtId="37" fontId="13" fillId="0" borderId="0" xfId="1" applyNumberFormat="1" applyFont="1" applyBorder="1" applyAlignment="1">
      <alignment horizontal="right" vertical="center" wrapText="1"/>
    </xf>
    <xf numFmtId="37" fontId="13" fillId="0" borderId="3" xfId="1" applyNumberFormat="1" applyFont="1" applyBorder="1" applyAlignment="1">
      <alignment horizontal="right" vertical="center" wrapText="1"/>
    </xf>
    <xf numFmtId="37" fontId="15" fillId="0" borderId="4" xfId="1" applyNumberFormat="1" applyFont="1" applyBorder="1" applyAlignment="1">
      <alignment horizontal="right" vertical="center" wrapText="1"/>
    </xf>
    <xf numFmtId="37" fontId="15" fillId="0" borderId="3" xfId="1" applyNumberFormat="1" applyFont="1" applyBorder="1" applyAlignment="1">
      <alignment horizontal="right" vertical="center" wrapText="1"/>
    </xf>
    <xf numFmtId="37" fontId="13" fillId="0" borderId="4" xfId="1" applyNumberFormat="1" applyFont="1" applyBorder="1" applyAlignment="1">
      <alignment horizontal="right" vertical="center" wrapText="1"/>
    </xf>
    <xf numFmtId="37" fontId="19" fillId="0" borderId="3" xfId="1" applyNumberFormat="1" applyFont="1" applyBorder="1" applyAlignment="1">
      <alignment vertical="center" wrapText="1"/>
    </xf>
    <xf numFmtId="37" fontId="13" fillId="0" borderId="0" xfId="9" applyNumberFormat="1">
      <alignment vertical="center" wrapText="1"/>
    </xf>
    <xf numFmtId="0" fontId="19" fillId="0" borderId="0" xfId="9" applyFont="1">
      <alignment vertical="center" wrapText="1"/>
    </xf>
    <xf numFmtId="0" fontId="15" fillId="0" borderId="3" xfId="9" applyFont="1" applyBorder="1" applyAlignment="1">
      <alignment horizontal="center" vertical="center" wrapText="1"/>
    </xf>
    <xf numFmtId="0" fontId="20" fillId="0" borderId="0" xfId="13" applyAlignment="1">
      <alignment wrapText="1"/>
    </xf>
    <xf numFmtId="0" fontId="22" fillId="6" borderId="0" xfId="15" applyFill="1" applyAlignment="1">
      <alignment vertical="center" wrapText="1"/>
    </xf>
    <xf numFmtId="0" fontId="22" fillId="6" borderId="0" xfId="5" applyFont="1" applyFill="1" applyAlignment="1" applyProtection="1">
      <alignment vertical="center" wrapText="1"/>
    </xf>
    <xf numFmtId="0" fontId="42" fillId="0" borderId="0" xfId="0" applyFont="1"/>
    <xf numFmtId="37" fontId="15" fillId="0" borderId="0" xfId="1" applyNumberFormat="1" applyFont="1" applyBorder="1" applyAlignment="1">
      <alignment vertical="center" wrapText="1"/>
    </xf>
    <xf numFmtId="37" fontId="15" fillId="0" borderId="0" xfId="9" applyNumberFormat="1" applyFont="1">
      <alignment vertical="center" wrapText="1"/>
    </xf>
    <xf numFmtId="0" fontId="43" fillId="0" borderId="1" xfId="9" applyFont="1" applyBorder="1" applyAlignment="1">
      <alignment horizontal="left" vertical="center" wrapText="1"/>
    </xf>
    <xf numFmtId="166" fontId="13" fillId="5" borderId="2" xfId="12" applyNumberFormat="1" applyFont="1" applyFill="1" applyBorder="1" applyAlignment="1">
      <alignment horizontal="right" vertical="center"/>
    </xf>
    <xf numFmtId="166" fontId="13" fillId="5" borderId="15" xfId="12" applyNumberFormat="1" applyFont="1" applyFill="1" applyBorder="1" applyAlignment="1">
      <alignment horizontal="right" vertical="center"/>
    </xf>
    <xf numFmtId="166" fontId="13" fillId="5" borderId="16" xfId="12" applyNumberFormat="1" applyFont="1" applyFill="1" applyBorder="1" applyAlignment="1">
      <alignment horizontal="right" vertical="center"/>
    </xf>
    <xf numFmtId="166" fontId="15" fillId="5" borderId="2" xfId="12" applyNumberFormat="1" applyFont="1" applyFill="1" applyBorder="1" applyAlignment="1">
      <alignment horizontal="right" vertical="center"/>
    </xf>
    <xf numFmtId="166" fontId="15" fillId="5" borderId="16" xfId="12" applyNumberFormat="1" applyFont="1" applyFill="1" applyBorder="1" applyAlignment="1">
      <alignment horizontal="right" vertical="center"/>
    </xf>
    <xf numFmtId="0" fontId="13" fillId="0" borderId="17" xfId="9" applyBorder="1">
      <alignment vertical="center" wrapText="1"/>
    </xf>
    <xf numFmtId="0" fontId="13" fillId="0" borderId="6" xfId="9" applyBorder="1">
      <alignment vertical="center" wrapText="1"/>
    </xf>
    <xf numFmtId="0" fontId="13" fillId="0" borderId="7" xfId="9" applyBorder="1">
      <alignment vertical="center" wrapText="1"/>
    </xf>
    <xf numFmtId="0" fontId="15" fillId="0" borderId="17" xfId="9" applyFont="1" applyBorder="1">
      <alignment vertical="center" wrapText="1"/>
    </xf>
    <xf numFmtId="0" fontId="15" fillId="0" borderId="7" xfId="9" applyFont="1" applyBorder="1">
      <alignment vertical="center" wrapText="1"/>
    </xf>
    <xf numFmtId="0" fontId="13" fillId="0" borderId="9" xfId="9" applyBorder="1">
      <alignment vertical="center" wrapText="1"/>
    </xf>
    <xf numFmtId="0" fontId="43" fillId="0" borderId="7" xfId="9" applyFont="1" applyBorder="1" applyAlignment="1">
      <alignment horizontal="left" vertical="center" wrapText="1"/>
    </xf>
    <xf numFmtId="0" fontId="15" fillId="0" borderId="27" xfId="9" applyFont="1" applyBorder="1" applyAlignment="1">
      <alignment horizontal="right" vertical="center" wrapText="1"/>
    </xf>
    <xf numFmtId="0" fontId="15" fillId="5" borderId="16" xfId="9" applyFont="1" applyFill="1" applyBorder="1" applyAlignment="1">
      <alignment horizontal="right" vertical="center" wrapText="1"/>
    </xf>
    <xf numFmtId="37" fontId="13" fillId="0" borderId="8" xfId="1" applyNumberFormat="1" applyFont="1" applyBorder="1" applyAlignment="1">
      <alignment horizontal="right" vertical="center" wrapText="1"/>
    </xf>
    <xf numFmtId="166" fontId="13" fillId="5" borderId="1" xfId="12" applyNumberFormat="1" applyFont="1" applyFill="1" applyBorder="1" applyAlignment="1">
      <alignment horizontal="right" vertical="center"/>
    </xf>
    <xf numFmtId="167" fontId="15" fillId="5" borderId="16" xfId="12" applyNumberFormat="1" applyFont="1" applyFill="1" applyBorder="1" applyAlignment="1">
      <alignment horizontal="right" vertical="center"/>
    </xf>
    <xf numFmtId="0" fontId="44" fillId="0" borderId="0" xfId="0" applyFont="1" applyAlignment="1">
      <alignment wrapText="1"/>
    </xf>
    <xf numFmtId="0" fontId="45" fillId="0" borderId="0" xfId="0" applyFont="1" applyAlignment="1">
      <alignment vertical="center" wrapText="1"/>
    </xf>
    <xf numFmtId="0" fontId="19" fillId="0" borderId="0" xfId="0" applyFont="1" applyAlignment="1">
      <alignment horizontal="left" vertical="top" wrapText="1"/>
    </xf>
  </cellXfs>
  <cellStyles count="63">
    <cellStyle name="20% - Accent1 2" xfId="16" xr:uid="{640A1141-E595-45BE-8374-EB22F4322BB7}"/>
    <cellStyle name="20% - Accent2 2" xfId="17" xr:uid="{2A7963EF-89E5-4B8D-9D36-087F13CD8447}"/>
    <cellStyle name="20% - Accent3 2" xfId="18" xr:uid="{9DDC793A-B653-42FD-AC67-590AFA0F2EA2}"/>
    <cellStyle name="20% - Accent4 2" xfId="19" xr:uid="{5E9065F1-B472-4A0F-8E97-B10FB79F8B63}"/>
    <cellStyle name="20% - Accent5 2" xfId="20" xr:uid="{FF9B5CE8-0225-49BC-97AE-2A20753C4878}"/>
    <cellStyle name="20% - Accent6 2" xfId="21" xr:uid="{3DEBF218-80F5-4CCB-9ED8-0AC56730A843}"/>
    <cellStyle name="40% - Accent1 2" xfId="22" xr:uid="{46EC5C5E-5D7F-4A84-AEC2-49A31C63D618}"/>
    <cellStyle name="40% - Accent2 2" xfId="23" xr:uid="{DCA36459-7B88-4D00-95BD-EFA617AD4B5B}"/>
    <cellStyle name="40% - Accent3 2" xfId="24" xr:uid="{DEF01DB2-7243-4DD2-84C6-9D1D713AB87B}"/>
    <cellStyle name="40% - Accent4 2" xfId="25" xr:uid="{934AAD1C-22EF-4E83-A0E7-B10CA4F6CCCB}"/>
    <cellStyle name="40% - Accent5 2" xfId="26" xr:uid="{B0CC8E39-BCF7-427F-B320-7329AD495B48}"/>
    <cellStyle name="40% - Accent6 2" xfId="27" xr:uid="{FFF3AD8D-0006-4FAB-8D33-0B5B6A0EF4C3}"/>
    <cellStyle name="60% - Accent1 2" xfId="28" xr:uid="{2B15C912-2042-482B-90A0-3BB3D682974D}"/>
    <cellStyle name="60% - Accent2 2" xfId="29" xr:uid="{15B1E88C-863C-4158-A1CA-81F8B15934C7}"/>
    <cellStyle name="60% - Accent3 2" xfId="30" xr:uid="{3CD18AF2-6C83-4B1F-A009-9B782BC88043}"/>
    <cellStyle name="60% - Accent4 2" xfId="31" xr:uid="{1326C605-D14F-4425-A7B7-0528A85AAA4F}"/>
    <cellStyle name="60% - Accent5 2" xfId="32" xr:uid="{79262A18-E3B5-407C-80AE-57EDDCBC7A81}"/>
    <cellStyle name="60% - Accent6 2" xfId="33" xr:uid="{01262BE4-FCC2-4D34-A235-E1C51E0E5108}"/>
    <cellStyle name="Accent1 2" xfId="34" xr:uid="{F0D23F87-745C-49F5-BC38-40E0E01EB77C}"/>
    <cellStyle name="Accent2 2" xfId="35" xr:uid="{11333E2A-078B-4DED-82EC-E2AE3371EFC6}"/>
    <cellStyle name="Accent3 2" xfId="36" xr:uid="{27B465DC-B827-42CA-AD05-5D4E76B01027}"/>
    <cellStyle name="Accent4 2" xfId="37" xr:uid="{937561CD-9808-4169-BB43-BFF2D1E02AEA}"/>
    <cellStyle name="Accent5 2" xfId="38" xr:uid="{2BECEB29-062D-4CD8-A7FA-000973B09997}"/>
    <cellStyle name="Accent6 2" xfId="39" xr:uid="{E3970713-AFAB-4551-9C53-2140C95C62BE}"/>
    <cellStyle name="Bad 2" xfId="40" xr:uid="{1BA5E44B-2715-42BD-BE2B-B3CF7D6C610B}"/>
    <cellStyle name="Calculation 2" xfId="41" xr:uid="{BBD5B2CB-AAA7-40C3-86A0-AF00C7AF3EE5}"/>
    <cellStyle name="Check Cell 2" xfId="42" xr:uid="{6C6697B1-9C71-43D5-83BE-89832BEEF134}"/>
    <cellStyle name="Comma" xfId="1" builtinId="3"/>
    <cellStyle name="Comma 2" xfId="2" xr:uid="{00000000-0005-0000-0000-000001000000}"/>
    <cellStyle name="Comma 3" xfId="43" xr:uid="{4FEE786F-A310-4BEC-9485-E436B654299A}"/>
    <cellStyle name="Comma 4" xfId="62" xr:uid="{870FC101-BB10-4147-AB26-B5FB9368A1E0}"/>
    <cellStyle name="Explanatory Text 2" xfId="44" xr:uid="{44BFC271-107F-4253-8836-3A100E2A8B4B}"/>
    <cellStyle name="Good 2" xfId="45" xr:uid="{CB68D98D-5B92-44CE-8591-61F297F6A6C5}"/>
    <cellStyle name="Heading 1" xfId="3" builtinId="16" customBuiltin="1"/>
    <cellStyle name="Heading 1 2" xfId="46" xr:uid="{D0BE9468-0073-480E-843D-C2B4A78E3ED3}"/>
    <cellStyle name="Heading 2" xfId="4" builtinId="17" customBuiltin="1"/>
    <cellStyle name="Heading 2 2" xfId="47" xr:uid="{D54A846F-E0C4-4A83-80A3-B3A8AEBCDB74}"/>
    <cellStyle name="Heading 3" xfId="13" builtinId="18" customBuiltin="1"/>
    <cellStyle name="Heading 3 2" xfId="48" xr:uid="{53911921-A133-4FAE-97B8-89D562112311}"/>
    <cellStyle name="Heading 4 2" xfId="49" xr:uid="{630F433C-3981-4743-A549-A81A78C90889}"/>
    <cellStyle name="Hyperlink" xfId="5" builtinId="8" customBuiltin="1"/>
    <cellStyle name="Hyperlink 2" xfId="6" xr:uid="{00000000-0005-0000-0000-000005000000}"/>
    <cellStyle name="Hyperlink 2 2" xfId="51" xr:uid="{E8ACAEF7-C446-4B7C-A78C-27EF33D4CFC9}"/>
    <cellStyle name="Hyperlink 2 3" xfId="15" xr:uid="{C61BE939-5690-4692-9925-2974398A4335}"/>
    <cellStyle name="Hyperlink 3" xfId="50" xr:uid="{FBA4B57E-430E-4734-B5E9-3690A961DF9A}"/>
    <cellStyle name="Input 2" xfId="52" xr:uid="{22A17377-676B-4DDA-AAAA-F4B7A2C97448}"/>
    <cellStyle name="Linked Cell 2" xfId="53" xr:uid="{48DA6377-B315-4B41-A5B7-9799DA24D45B}"/>
    <cellStyle name="Neutral 2" xfId="54" xr:uid="{B2BBFF81-1835-44D2-A8C2-8BE1675BA3CF}"/>
    <cellStyle name="Normal" xfId="0" builtinId="0"/>
    <cellStyle name="Normal 2" xfId="7" xr:uid="{00000000-0005-0000-0000-000007000000}"/>
    <cellStyle name="Normal 2 2" xfId="14" xr:uid="{5161EB91-1EF1-4CE6-A5D4-A2B692D6802F}"/>
    <cellStyle name="Normal 3" xfId="8" xr:uid="{00000000-0005-0000-0000-000008000000}"/>
    <cellStyle name="Normal 3 2" xfId="55" xr:uid="{E6212103-7181-4B70-8102-E1806CF947B4}"/>
    <cellStyle name="Normal 4" xfId="9" xr:uid="{00000000-0005-0000-0000-000009000000}"/>
    <cellStyle name="Normal 8" xfId="10" xr:uid="{00000000-0005-0000-0000-00000A000000}"/>
    <cellStyle name="Note 2" xfId="56" xr:uid="{799E086E-20FE-4D48-AE0D-2331EA405E84}"/>
    <cellStyle name="Output 2" xfId="57" xr:uid="{6B461DD8-2963-4DF5-BCBD-30F9BCA3B145}"/>
    <cellStyle name="Percent" xfId="12" builtinId="5"/>
    <cellStyle name="Percent 2" xfId="11" xr:uid="{00000000-0005-0000-0000-00000C000000}"/>
    <cellStyle name="Percent 3" xfId="58" xr:uid="{1BC707AC-733C-46EA-B292-D440A7AE7B63}"/>
    <cellStyle name="Title 2" xfId="59" xr:uid="{030EE121-5356-4249-90A4-7D08F3054865}"/>
    <cellStyle name="Total 2" xfId="60" xr:uid="{0CA70B3C-FC69-46CF-A5AE-2F0C2B7A0CBD}"/>
    <cellStyle name="Warning Text 2" xfId="61" xr:uid="{A6D9B7CA-A3EA-4887-807D-E6CF610FE9EC}"/>
  </cellStyles>
  <dxfs count="268">
    <dxf>
      <font>
        <sz val="12"/>
        <color theme="1"/>
        <name val="Calibri"/>
        <family val="2"/>
        <scheme val="minor"/>
      </font>
      <numFmt numFmtId="5" formatCode="#,##0;\-#,##0"/>
      <fill>
        <patternFill patternType="none">
          <fgColor indexed="64"/>
          <bgColor indexed="65"/>
        </patternFill>
      </fill>
      <alignment horizontal="general" vertical="center" textRotation="0" wrapText="1"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fill>
        <patternFill patternType="none">
          <fgColor indexed="64"/>
          <bgColor indexed="65"/>
        </patternFill>
      </fill>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fill>
        <patternFill patternType="none">
          <fgColor indexed="64"/>
          <bgColor indexed="65"/>
        </patternFill>
      </fill>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fill>
        <patternFill patternType="none">
          <fgColor indexed="64"/>
          <bgColor indexed="65"/>
        </patternFill>
      </fill>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fill>
        <patternFill patternType="none">
          <fgColor indexed="64"/>
          <bgColor indexed="65"/>
        </patternFill>
      </fill>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fill>
        <patternFill patternType="none">
          <fgColor indexed="64"/>
          <bgColor indexed="65"/>
        </patternFill>
      </fill>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fill>
        <patternFill patternType="none">
          <fgColor indexed="64"/>
          <bgColor indexed="65"/>
        </patternFill>
      </fill>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fill>
        <patternFill patternType="none">
          <fgColor indexed="64"/>
          <bgColor indexed="65"/>
        </patternFill>
      </fill>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alignment vertical="center"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5" formatCode="#,##0;\-#,##0"/>
      <alignment horizontal="general" vertical="center" textRotation="0" wrapText="1" indent="0" justifyLastLine="0" shrinkToFit="0" readingOrder="0"/>
      <border diagonalUp="0" diagonalDown="0">
        <left/>
        <right/>
        <top/>
        <bottom style="thin">
          <color indexed="64"/>
        </bottom>
      </border>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numFmt numFmtId="5" formatCode="#,##0;\-#,##0"/>
      <alignment horizontal="general" vertical="center" textRotation="0" wrapText="1" indent="0" justifyLastLine="0" shrinkToFit="0" readingOrder="0"/>
      <border diagonalUp="0" diagonalDown="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right/>
        <top/>
        <bottom style="thin">
          <color indexed="64"/>
        </bottom>
      </border>
    </dxf>
    <dxf>
      <numFmt numFmtId="5" formatCode="#,##0;\-#,##0"/>
      <alignment horizontal="general" vertical="center" textRotation="0" wrapText="1" indent="0" justifyLastLine="0" shrinkToFit="0" readingOrder="0"/>
      <border diagonalUp="0" diagonalDown="0" outline="0">
        <left style="thin">
          <color indexed="64"/>
        </left>
        <right/>
        <top/>
        <bottom style="thin">
          <color indexed="64"/>
        </bottom>
      </border>
    </dxf>
    <dxf>
      <alignment vertical="center"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6" formatCode="#,##0.0;\-#,##0.0"/>
      <fill>
        <patternFill patternType="solid">
          <fgColor indexed="64"/>
          <bgColor theme="0" tint="-4.9989318521683403E-2"/>
        </patternFill>
      </fill>
      <alignment horizontal="right"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border>
    </dxf>
    <dxf>
      <font>
        <b val="0"/>
        <i val="0"/>
        <strike val="0"/>
        <condense val="0"/>
        <extend val="0"/>
        <outline val="0"/>
        <shadow val="0"/>
        <u val="none"/>
        <vertAlign val="baseline"/>
        <sz val="12"/>
        <color theme="1"/>
        <name val="Calibri"/>
        <family val="2"/>
        <scheme val="minor"/>
      </font>
      <numFmt numFmtId="166" formatCode="#,##0.0;\-#,##0.0"/>
      <fill>
        <patternFill patternType="solid">
          <fgColor indexed="64"/>
          <bgColor theme="0" tint="-4.9989318521683403E-2"/>
        </patternFill>
      </fill>
      <alignment horizontal="right"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outline="0">
        <left/>
        <right/>
        <top/>
        <bottom style="thin">
          <color indexed="64"/>
        </bottom>
      </border>
    </dxf>
    <dxf>
      <border diagonalUp="0" diagonalDown="0">
        <left style="thin">
          <color indexed="64"/>
        </left>
        <right style="thin">
          <color indexed="64"/>
        </right>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5" formatCode="#,##0;\-#,##0"/>
      <alignmen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numFmt numFmtId="5" formatCode="#,##0;\-#,##0"/>
      <alignment vertical="center" textRotation="0" wrapText="1" indent="0" justifyLastLine="0" shrinkToFit="0" readingOrder="0"/>
    </dxf>
    <dxf>
      <alignment vertical="center" textRotation="0" wrapText="1" indent="0" justifyLastLine="0" shrinkToFit="0" readingOrder="0"/>
      <border diagonalUp="0" diagonalDown="0" outline="0">
        <left style="thin">
          <color indexed="64"/>
        </left>
        <right style="thin">
          <color indexed="64"/>
        </right>
      </border>
    </dxf>
    <dxf>
      <border outline="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trike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trike val="0"/>
        <outline val="0"/>
        <shadow val="0"/>
        <u val="none"/>
        <vertAlign val="baseline"/>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outline="0">
        <left/>
        <right/>
        <top/>
        <bottom style="thin">
          <color indexed="64"/>
        </bottom>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fill>
        <patternFill patternType="none">
          <fgColor indexed="64"/>
          <bgColor indexed="65"/>
        </patternFill>
      </fill>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general" vertical="center" textRotation="0" wrapText="1" indent="0" justifyLastLine="0" shrinkToFit="0" readingOrder="0"/>
      <border diagonalUp="0" diagonalDown="0">
        <left/>
        <right/>
        <top/>
        <bottom style="thin">
          <color indexed="64"/>
        </bottom>
        <vertical/>
        <horizontal/>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numFmt numFmtId="5" formatCode="#,##0;\-#,##0"/>
      <alignment vertical="center" textRotation="0" wrapText="1" indent="0" justifyLastLine="0" shrinkToFit="0" readingOrder="0"/>
      <border diagonalUp="0" diagonalDown="0" outline="0">
        <left/>
        <right/>
        <top/>
        <bottom style="thin">
          <color indexed="64"/>
        </bottom>
      </border>
    </dxf>
    <dxf>
      <alignment vertical="center" textRotation="0" wrapText="1" indent="0" justifyLastLine="0" shrinkToFit="0" readingOrder="0"/>
      <border diagonalUp="0" diagonalDown="0" outline="0">
        <left style="thin">
          <color indexed="64"/>
        </left>
        <right/>
      </border>
    </dxf>
    <dxf>
      <border outline="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sz val="12"/>
        <color theme="1"/>
        <name val="Calibri"/>
        <family val="2"/>
        <scheme val="minor"/>
      </font>
      <numFmt numFmtId="166" formatCode="#,##0.0;\-#,##0.0"/>
      <fill>
        <patternFill patternType="solid">
          <fgColor indexed="64"/>
          <bgColor theme="0" tint="-4.9989318521683403E-2"/>
        </patternFill>
      </fill>
      <alignment horizontal="right"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166" formatCode="#,##0.0;\-#,##0.0"/>
      <fill>
        <patternFill patternType="solid">
          <fgColor indexed="64"/>
          <bgColor theme="0" tint="-4.9989318521683403E-2"/>
        </patternFill>
      </fill>
      <alignment horizontal="right" vertical="center" textRotation="0" wrapText="0" indent="0" justifyLastLine="0" shrinkToFit="0" readingOrder="0"/>
      <border diagonalUp="0" diagonalDown="0">
        <left style="thin">
          <color indexed="64"/>
        </left>
        <right style="thin">
          <color indexed="64"/>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font>
        <sz val="12"/>
        <color theme="1"/>
        <name val="Calibri"/>
        <family val="2"/>
        <scheme val="minor"/>
      </font>
      <numFmt numFmtId="5" formatCode="#,##0;\-#,##0"/>
      <alignment horizontal="right" vertical="center" textRotation="0" wrapText="1" indent="0" justifyLastLine="0" shrinkToFit="0" readingOrder="0"/>
      <border diagonalUp="0" diagonalDown="0">
        <left/>
        <right/>
        <top/>
        <bottom style="thin">
          <color indexed="64"/>
        </bottom>
        <vertical/>
        <horizontal/>
      </border>
    </dxf>
    <dxf>
      <border diagonalUp="0" diagonalDown="0">
        <left/>
        <right style="thin">
          <color indexed="64"/>
        </right>
        <top/>
        <bottom style="thin">
          <color indexed="64"/>
        </bottom>
        <vertical/>
        <horizontal/>
      </border>
    </dxf>
    <dxf>
      <border outline="0">
        <left style="thin">
          <color indexed="64"/>
        </left>
        <top style="thin">
          <color indexed="64"/>
        </top>
      </border>
    </dxf>
    <dxf>
      <font>
        <sz val="12"/>
        <color theme="1"/>
        <name val="Calibri"/>
        <family val="2"/>
        <scheme val="minor"/>
      </font>
      <alignment horizontal="righ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righ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21</xdr:row>
      <xdr:rowOff>1493</xdr:rowOff>
    </xdr:from>
    <xdr:to>
      <xdr:col>0</xdr:col>
      <xdr:colOff>0</xdr:colOff>
      <xdr:row>25</xdr:row>
      <xdr:rowOff>0</xdr:rowOff>
    </xdr:to>
    <xdr:sp macro="" textlink="">
      <xdr:nvSpPr>
        <xdr:cNvPr id="2052" name="Text Box 4">
          <a:extLst>
            <a:ext uri="{FF2B5EF4-FFF2-40B4-BE49-F238E27FC236}">
              <a16:creationId xmlns:a16="http://schemas.microsoft.com/office/drawing/2014/main" id="{E1BED606-A381-4353-9429-75AC91AAA70E}"/>
            </a:ext>
          </a:extLst>
        </xdr:cNvPr>
        <xdr:cNvSpPr txBox="1">
          <a:spLocks noChangeArrowheads="1"/>
        </xdr:cNvSpPr>
      </xdr:nvSpPr>
      <xdr:spPr bwMode="auto">
        <a:xfrm>
          <a:off x="51435" y="4770120"/>
          <a:ext cx="200025" cy="1181100"/>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  September 2016</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5FF88D-4DA7-490F-B4A5-99D8B07636A1}" name="Contents" displayName="Contents" ref="A4:B14" totalsRowShown="0" dataDxfId="267" headerRowCellStyle="Heading 2" dataCellStyle="Hyperlink">
  <tableColumns count="2">
    <tableColumn id="1" xr3:uid="{7E00950B-7913-43E3-8335-A591448263C9}" name="Worksheet description" dataDxfId="266" dataCellStyle="Normal 4"/>
    <tableColumn id="2" xr3:uid="{787F88B1-B735-4EF9-8E45-380F4AF55AE3}" name="Link" dataDxfId="265"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53DD6FE-3C83-4FC9-A58F-B0D142F220D1}" name="Notes" displayName="Notes" ref="A4:B8" totalsRowShown="0" headerRowCellStyle="Heading 2">
  <tableColumns count="2">
    <tableColumn id="1" xr3:uid="{E73411F6-2B10-411A-82E2-E45751637631}" name="Note " dataCellStyle="Normal 4"/>
    <tableColumn id="2" xr3:uid="{AB7E3A94-D1BD-4408-812E-F623143B5DD4}" name="Description" dataDxfId="264"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CB42BD-45F2-428B-BEAD-F9ADCB025BED}" name="Table4.1_natural_gas_supply_and_consumption_main_table_gwh" displayName="Table4.1_natural_gas_supply_and_consumption_main_table_gwh" ref="A4:N25" totalsRowShown="0" headerRowDxfId="263" dataDxfId="261" headerRowBorderDxfId="262" tableBorderDxfId="260" headerRowCellStyle="Normal 4" dataCellStyle="Comma">
  <tableColumns count="14">
    <tableColumn id="1" xr3:uid="{0FDFD0F3-784F-45D4-9DAB-65C74CBD1BB1}" name="Components of supply and demand" dataDxfId="259" dataCellStyle="Normal 4"/>
    <tableColumn id="2" xr3:uid="{17E46F9F-6D68-4E64-9B0A-3B949FDADD7B}" name="2022" dataDxfId="258" dataCellStyle="Comma">
      <calculatedColumnFormula>INDIRECT(Calculation_hide!L3,FALSE)</calculatedColumnFormula>
    </tableColumn>
    <tableColumn id="3" xr3:uid="{B03AA0F8-F2AF-45FF-818B-864DFDFFFBC1}" name="2023_x000a_[provisional]" dataDxfId="257" dataCellStyle="Comma">
      <calculatedColumnFormula>INDIRECT(Calculation_hide!M3,FALSE)</calculatedColumnFormula>
    </tableColumn>
    <tableColumn id="4" xr3:uid="{4C859807-A93E-4928-95E2-D46136B642FC}" name="Annual per cent change" dataDxfId="256">
      <calculatedColumnFormula>IF(((C5-B5)/B5*100)&gt;100,"(+) ",IF(((C5-B5)/B5*100)&lt;-100,"(-) ",IF(ROUND(((C5-B5)/B5*100),1)=0,"- ",IF(((C5-B5)/B5*100)&gt;0,TEXT(((C5-B5)/B5*100),"+0.0 "),TEXT(((C5-B5)/B5*100),"0.0 ")))))</calculatedColumnFormula>
    </tableColumn>
    <tableColumn id="6" xr3:uid="{84EDBCC5-DFAD-4816-BCB3-E1873D53B62F}" name="2021_x000a_4th quarter" dataDxfId="255" dataCellStyle="Comma">
      <calculatedColumnFormula>INDIRECT(Calculation_hide!H26,FALSE)</calculatedColumnFormula>
    </tableColumn>
    <tableColumn id="7" xr3:uid="{2CDD090C-CD0B-4CCB-8076-4EFF074E4807}" name="2022_x000a_1st quarter" dataDxfId="254" dataCellStyle="Comma">
      <calculatedColumnFormula>INDIRECT(Calculation_hide!I26,FALSE)</calculatedColumnFormula>
    </tableColumn>
    <tableColumn id="8" xr3:uid="{492E507A-E8E0-40FF-9C89-3DB9B112971F}" name="2022_x000a_2nd quarter" dataDxfId="253" dataCellStyle="Comma">
      <calculatedColumnFormula>INDIRECT(Calculation_hide!J26,FALSE)</calculatedColumnFormula>
    </tableColumn>
    <tableColumn id="9" xr3:uid="{F8DA0CD3-E3A3-434A-A21A-9075293DD56A}" name="2022_x000a_3rd quarter" dataDxfId="252" dataCellStyle="Comma">
      <calculatedColumnFormula>INDIRECT(Calculation_hide!K26,FALSE)</calculatedColumnFormula>
    </tableColumn>
    <tableColumn id="10" xr3:uid="{F2421310-09CF-4BF4-BDC2-B8DC7EF5F639}" name="2022_x000a_4th quarter" dataDxfId="251" dataCellStyle="Comma">
      <calculatedColumnFormula>INDIRECT(Calculation_hide!L26,FALSE)</calculatedColumnFormula>
    </tableColumn>
    <tableColumn id="11" xr3:uid="{C2A80D92-C4A3-4165-BBD0-D9E8CC90135A}" name="2023_x000a_1st quarter" dataDxfId="250" dataCellStyle="Comma">
      <calculatedColumnFormula>INDIRECT(Calculation_hide!M26,FALSE)</calculatedColumnFormula>
    </tableColumn>
    <tableColumn id="12" xr3:uid="{3D64104B-8505-4F22-96C6-64AA284013F8}" name="2023_x000a_2nd quarter" dataDxfId="249" dataCellStyle="Comma">
      <calculatedColumnFormula>INDIRECT(Calculation_hide!N26,FALSE)</calculatedColumnFormula>
    </tableColumn>
    <tableColumn id="13" xr3:uid="{E7130A4C-D787-46D7-93C0-C7E47A03D99E}" name="2023_x000a_3rd quarter" dataDxfId="248" dataCellStyle="Comma">
      <calculatedColumnFormula>INDIRECT(Calculation_hide!O26,FALSE)</calculatedColumnFormula>
    </tableColumn>
    <tableColumn id="17" xr3:uid="{C4547B23-3661-4D73-836B-98AF832D25D7}" name="2023_x000a_4th quarter [provisional]" dataDxfId="247" dataCellStyle="Comma">
      <calculatedColumnFormula>INDIRECT(Calculation_hide!P26,FALSE)</calculatedColumnFormula>
    </tableColumn>
    <tableColumn id="14" xr3:uid="{2C5BE170-005D-4914-977A-3508395A7AFA}" name="Quarterly per cent change_x000a_[note 1]" dataDxfId="246">
      <calculatedColumnFormula>IF(((M5-I5)/I5*100)&gt;100,"(+) ",IF(((M5-I5)/I5*100)&lt;-100,"(-) ",IF(ROUND(((M5-I5)/I5*100),1)=0,"- ",IF(((M5-I5)/I5*100)&gt;0,TEXT(((M5-I5)/I5*100),"+0.0 "),TEXT(((M5-I5)/I5*100),"0.0 ")))))</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D91C92-175A-4521-9F44-C44E9137B635}" name="Table4.1_natural_gas_supply_and_consumption_quarterly_data_gwh" displayName="Table4.1_natural_gas_supply_and_consumption_quarterly_data_gwh" ref="A3:DA24" totalsRowShown="0" headerRowDxfId="245" dataDxfId="243" headerRowBorderDxfId="244" tableBorderDxfId="242" headerRowCellStyle="Normal 4" dataCellStyle="Normal 4">
  <tableColumns count="105">
    <tableColumn id="1" xr3:uid="{5E5B7021-3EFC-4166-BBBF-ADBE8BA0188E}" name="Column1" dataDxfId="241" dataCellStyle="Normal 4"/>
    <tableColumn id="2" xr3:uid="{DAA8C840-FFC0-42EB-BB2C-6F7C30C6588B}" name="1998 _x000a_1st quarter" dataDxfId="240" dataCellStyle="Comma"/>
    <tableColumn id="3" xr3:uid="{0C0C10DF-D95E-4909-AE97-55BC73E997E1}" name="1998 _x000a_2nd quarter" dataDxfId="239" dataCellStyle="Comma"/>
    <tableColumn id="4" xr3:uid="{850121EF-9DA7-45D3-A72D-827DD0505BE7}" name="1998 _x000a_3rd quarter" dataDxfId="238" dataCellStyle="Comma"/>
    <tableColumn id="5" xr3:uid="{4BBAE7D6-1D7C-4F03-99C3-A7B190F94ACD}" name="1998 _x000a_4th quarter" dataDxfId="237" dataCellStyle="Comma"/>
    <tableColumn id="6" xr3:uid="{7AAD91BB-1F0E-4ADB-A00C-F24D542075B0}" name="1999 _x000a_1st quarter" dataDxfId="236" dataCellStyle="Comma"/>
    <tableColumn id="7" xr3:uid="{D4638E41-F513-4D74-8600-794CF6F29F9A}" name="1999 _x000a_2nd quarter" dataDxfId="235" dataCellStyle="Comma"/>
    <tableColumn id="8" xr3:uid="{189D7E72-6897-4AF3-A3A8-DAB3621B24A3}" name="1999 _x000a_3rd quarter" dataDxfId="234" dataCellStyle="Comma"/>
    <tableColumn id="9" xr3:uid="{1D667B23-3F77-4604-9127-02B5950D4C7F}" name="1999 _x000a_4th quarter" dataDxfId="233" dataCellStyle="Comma"/>
    <tableColumn id="10" xr3:uid="{14D8E2C4-2E23-4B65-A7F6-AFE91AD789D1}" name="2000 _x000a_1st quarter" dataDxfId="232" dataCellStyle="Comma"/>
    <tableColumn id="11" xr3:uid="{3A7936C9-A610-41D7-B686-5F2278F41F91}" name="2000 _x000a_2nd quarter" dataDxfId="231" dataCellStyle="Comma"/>
    <tableColumn id="12" xr3:uid="{6ABCC634-9AAF-4D6B-A465-F82609EA7F85}" name="2000 _x000a_3rd quarter" dataDxfId="230" dataCellStyle="Comma"/>
    <tableColumn id="13" xr3:uid="{483E6BB7-CE69-4598-A1D0-6B5B0A69F0E0}" name="2000 _x000a_4th quarter" dataDxfId="229" dataCellStyle="Comma"/>
    <tableColumn id="14" xr3:uid="{676765B1-8A87-40FF-89F1-069037A76FA3}" name="2001 _x000a_1st quarter" dataDxfId="228" dataCellStyle="Comma"/>
    <tableColumn id="15" xr3:uid="{308443AE-1EAD-4828-8A19-E066D5328BFD}" name="2001 _x000a_2nd quarter" dataDxfId="227" dataCellStyle="Comma"/>
    <tableColumn id="16" xr3:uid="{7D616B34-3BE6-455C-86DF-CFD589E412A2}" name="2001 _x000a_3rd quarter" dataDxfId="226" dataCellStyle="Comma"/>
    <tableColumn id="17" xr3:uid="{0401C8F0-0959-4A3E-B897-453049D8B817}" name="2001 _x000a_4th quarter" dataDxfId="225" dataCellStyle="Comma"/>
    <tableColumn id="18" xr3:uid="{CD265454-6351-49EB-B575-C34D19B9349E}" name="2002 _x000a_1st quarter" dataDxfId="224" dataCellStyle="Comma"/>
    <tableColumn id="19" xr3:uid="{BBE23651-9446-4F09-B613-390FC99545C8}" name="2002 _x000a_2nd quarter" dataDxfId="223" dataCellStyle="Comma"/>
    <tableColumn id="20" xr3:uid="{6E0765F5-C979-400E-86E9-120137D09790}" name="2002 _x000a_3rd quarter" dataDxfId="222" dataCellStyle="Comma"/>
    <tableColumn id="21" xr3:uid="{FD487FB4-EE41-4173-A59B-7EB198B1D939}" name="2002 _x000a_4th quarter" dataDxfId="221" dataCellStyle="Comma"/>
    <tableColumn id="22" xr3:uid="{F4DD8C80-5C53-474B-B797-CC1989993212}" name="2003 _x000a_1st quarter" dataDxfId="220" dataCellStyle="Comma"/>
    <tableColumn id="23" xr3:uid="{7E460907-A976-4563-810D-23CA1DAB6C5B}" name="2003 _x000a_2nd quarter" dataDxfId="219" dataCellStyle="Comma"/>
    <tableColumn id="24" xr3:uid="{15FE408E-8A56-453E-BF8C-E51B13DBE7D7}" name="2003 _x000a_3rd quarter" dataDxfId="218" dataCellStyle="Comma"/>
    <tableColumn id="25" xr3:uid="{911A4D56-AF9D-4101-9250-174D8DF7F855}" name="2003 _x000a_4th quarter" dataDxfId="217" dataCellStyle="Comma"/>
    <tableColumn id="26" xr3:uid="{4E9631C7-7931-410E-8CD0-FA0EB9ABC135}" name="2004 _x000a_1st quarter" dataDxfId="216" dataCellStyle="Comma"/>
    <tableColumn id="27" xr3:uid="{A59907BF-FDBC-4841-A2A5-630417FEB93B}" name="2004 _x000a_2nd quarter" dataDxfId="215" dataCellStyle="Comma"/>
    <tableColumn id="28" xr3:uid="{BF5E25B5-9342-4914-8A8E-F216E7A06995}" name="2004 _x000a_3rd quarter" dataDxfId="214" dataCellStyle="Comma"/>
    <tableColumn id="29" xr3:uid="{1AC56DE5-6D22-4405-B477-0F48BB966C7B}" name="2004 _x000a_4th quarter" dataDxfId="213" dataCellStyle="Comma"/>
    <tableColumn id="30" xr3:uid="{05EFC8D1-AFEF-4555-B643-AA1CF50963CB}" name="2005 _x000a_1st quarter" dataDxfId="212" dataCellStyle="Comma"/>
    <tableColumn id="31" xr3:uid="{7104BC3A-F867-44F3-84B2-C5B56666AC4F}" name="2005 _x000a_2nd quarter" dataDxfId="211" dataCellStyle="Comma"/>
    <tableColumn id="32" xr3:uid="{06005E33-A62F-476E-A4E5-40C4BFC12217}" name="2005 _x000a_3rd quarter" dataDxfId="210" dataCellStyle="Comma"/>
    <tableColumn id="33" xr3:uid="{55433FB1-675F-4015-A5DB-9C03A1B64E27}" name="2005 _x000a_4th quarter" dataDxfId="209" dataCellStyle="Comma"/>
    <tableColumn id="34" xr3:uid="{0FB4AB16-3292-4245-8246-41629D3AC947}" name="2006 _x000a_1st quarter" dataDxfId="208" dataCellStyle="Comma"/>
    <tableColumn id="35" xr3:uid="{EF1D0F79-C642-40F4-A83E-C063D613105B}" name="2006 _x000a_2nd quarter" dataDxfId="207" dataCellStyle="Comma"/>
    <tableColumn id="36" xr3:uid="{5D155CB9-7598-4294-B1BE-7B00F5A081AE}" name="2006 _x000a_3rd quarter" dataDxfId="206" dataCellStyle="Comma"/>
    <tableColumn id="37" xr3:uid="{A6096BBC-5A09-47C8-9D98-7BBFE12C1E2D}" name="2006 _x000a_4th quarter" dataDxfId="205" dataCellStyle="Comma"/>
    <tableColumn id="38" xr3:uid="{F6F7CECD-BF6D-4DF4-8AF7-E62599988990}" name="2007 _x000a_1st quarter" dataDxfId="204" dataCellStyle="Comma"/>
    <tableColumn id="39" xr3:uid="{61677184-891E-4565-B8E6-CA2163CA9BF9}" name="2007 _x000a_2nd quarter" dataDxfId="203" dataCellStyle="Comma"/>
    <tableColumn id="40" xr3:uid="{2B15612B-7E3B-4957-BAFB-579BD7CAA8E0}" name="2007 _x000a_3rd quarter" dataDxfId="202" dataCellStyle="Comma"/>
    <tableColumn id="41" xr3:uid="{7792F9F7-C6DA-4388-835D-7980D7262AD7}" name="2007 _x000a_4th quarter" dataDxfId="201" dataCellStyle="Comma"/>
    <tableColumn id="42" xr3:uid="{5810C6D3-1151-4350-BB21-DA3BED25FEAE}" name="2008 _x000a_1st quarter" dataDxfId="200" dataCellStyle="Comma"/>
    <tableColumn id="43" xr3:uid="{3C38210C-2691-4BDC-B838-433A9FA0FD71}" name="2008 _x000a_2nd quarter" dataDxfId="199" dataCellStyle="Comma"/>
    <tableColumn id="44" xr3:uid="{FEE7292A-BB49-4B1F-98ED-2E51DF8D9F7C}" name="2008 _x000a_3rd quarter" dataDxfId="198" dataCellStyle="Comma"/>
    <tableColumn id="45" xr3:uid="{BB7A8EBD-B5B3-4925-AA67-5167A48CA96D}" name="2008 _x000a_4th quarter" dataDxfId="197" dataCellStyle="Comma"/>
    <tableColumn id="46" xr3:uid="{BA99E495-F2B8-46C6-8431-3B0766EAC0DE}" name="2009 _x000a_1st quarter" dataDxfId="196" dataCellStyle="Comma"/>
    <tableColumn id="47" xr3:uid="{12574FBC-6CD6-4595-A45D-318541E1F9F0}" name="2009 _x000a_2nd quarter" dataDxfId="195" dataCellStyle="Comma"/>
    <tableColumn id="48" xr3:uid="{EFBEB04C-CCB6-4FBA-8ADE-CE50B3B1B7FB}" name="2009 _x000a_3rd quarter" dataDxfId="194" dataCellStyle="Comma"/>
    <tableColumn id="49" xr3:uid="{922FF87B-B692-4D55-AFB1-FEA90BFFBCEE}" name="2009 _x000a_4th quarter" dataDxfId="193" dataCellStyle="Comma"/>
    <tableColumn id="50" xr3:uid="{7B154DB1-198D-497C-B7EE-12B16D6D55FF}" name="2010 _x000a_1st quarter" dataDxfId="192" dataCellStyle="Comma"/>
    <tableColumn id="51" xr3:uid="{69524261-EBE2-4A16-86B1-2BB9EDE35A8E}" name="2010 _x000a_2nd quarter" dataDxfId="191" dataCellStyle="Comma"/>
    <tableColumn id="52" xr3:uid="{66DFE059-5530-4DCD-85FD-DFAA54586C04}" name="2010 _x000a_3rd quarter" dataDxfId="190" dataCellStyle="Comma"/>
    <tableColumn id="53" xr3:uid="{8A85339E-0DF1-412C-9536-2BE4B77173A3}" name="2010 _x000a_4th quarter" dataDxfId="189" dataCellStyle="Comma"/>
    <tableColumn id="54" xr3:uid="{AAFB875E-735C-445B-BDF2-B02627F385A2}" name="2011 _x000a_1st quarter" dataDxfId="188" dataCellStyle="Comma"/>
    <tableColumn id="55" xr3:uid="{70161DEC-EFF6-44F2-9C82-75BCF6E01C8B}" name="2011 _x000a_2nd quarter" dataDxfId="187" dataCellStyle="Comma"/>
    <tableColumn id="56" xr3:uid="{C5E4E934-D801-4FB6-8407-4E67442CFD50}" name="2011 _x000a_3rd quarter" dataDxfId="186" dataCellStyle="Comma"/>
    <tableColumn id="57" xr3:uid="{4C13B424-8361-468E-81E1-D34875E3FF10}" name="2011 _x000a_4th quarter" dataDxfId="185" dataCellStyle="Comma"/>
    <tableColumn id="58" xr3:uid="{A776EF65-B496-4090-9CD4-0ADC36DFCF5B}" name="2012 _x000a_1st quarter" dataDxfId="184" dataCellStyle="Comma"/>
    <tableColumn id="59" xr3:uid="{65836072-5CAE-4FB6-9A38-2CFB49178EFA}" name="2012 _x000a_2nd quarter" dataDxfId="183" dataCellStyle="Comma"/>
    <tableColumn id="60" xr3:uid="{C4590B43-9BDA-4CCC-A4F4-A1A0559C8DF8}" name="2012 _x000a_3rd quarter" dataDxfId="182" dataCellStyle="Comma"/>
    <tableColumn id="61" xr3:uid="{3EE36E89-79E0-41D0-9EB4-0237CE6BFFC0}" name="2012 _x000a_4th quarter" dataDxfId="181" dataCellStyle="Comma"/>
    <tableColumn id="62" xr3:uid="{1D577C1A-7DEE-420B-B218-B5AA23CA3B9F}" name="2013 _x000a_1st quarter" dataDxfId="180" dataCellStyle="Comma"/>
    <tableColumn id="63" xr3:uid="{E858B89A-D25B-4B95-A8D8-14D6214D2DEF}" name="2013 _x000a_2nd quarter" dataDxfId="179" dataCellStyle="Comma"/>
    <tableColumn id="64" xr3:uid="{F3A89773-C71A-4F23-8954-0A540BF42C1B}" name="2013 _x000a_3rd quarter" dataDxfId="178" dataCellStyle="Comma"/>
    <tableColumn id="65" xr3:uid="{5EEA11A7-E4F6-4D13-B3CE-E75C8D3E376A}" name="2013 _x000a_4th quarter" dataDxfId="177" dataCellStyle="Comma"/>
    <tableColumn id="66" xr3:uid="{200E3585-4678-4AF1-8425-B9C5287B657E}" name="2014 _x000a_1st quarter" dataDxfId="176" dataCellStyle="Comma"/>
    <tableColumn id="67" xr3:uid="{0DD8EBF2-30A6-466A-8E5B-846A0209FB27}" name="2014 _x000a_2nd quarter" dataDxfId="175" dataCellStyle="Comma"/>
    <tableColumn id="68" xr3:uid="{34F6EC59-225C-4E31-BEB8-E1153A19D0C4}" name="2014 _x000a_3rd quarter" dataDxfId="174" dataCellStyle="Comma"/>
    <tableColumn id="69" xr3:uid="{09E6A274-C4D8-44EA-A1E8-8ED4EDE1872F}" name="2014 _x000a_4th quarter" dataDxfId="173" dataCellStyle="Comma"/>
    <tableColumn id="70" xr3:uid="{8A6746AF-0A8D-42AC-98A5-5003A97E705D}" name="2015 _x000a_1st quarter" dataDxfId="172" dataCellStyle="Comma"/>
    <tableColumn id="71" xr3:uid="{3C87A0A1-6F22-4D47-9AE1-982C119FEB44}" name="2015 _x000a_2nd quarter" dataDxfId="171" dataCellStyle="Comma"/>
    <tableColumn id="72" xr3:uid="{F9BA443C-41A1-4BE8-82C7-FE23106029C2}" name="2015 _x000a_3rd quarter" dataDxfId="170" dataCellStyle="Comma"/>
    <tableColumn id="73" xr3:uid="{9C417783-D59B-4D45-BE4C-59DA7ED1ACBA}" name="2015 _x000a_4th quarter" dataDxfId="169" dataCellStyle="Comma"/>
    <tableColumn id="74" xr3:uid="{958D5509-8A42-4EEC-B903-38B10AECB577}" name="2016 _x000a_1st quarter" dataDxfId="168" dataCellStyle="Comma"/>
    <tableColumn id="75" xr3:uid="{CC81C57A-437E-42EF-90E1-C0E362B96159}" name="2016 _x000a_2nd quarter" dataDxfId="167" dataCellStyle="Comma"/>
    <tableColumn id="76" xr3:uid="{3EE51574-6043-4878-8527-5CD1E4DDFF84}" name="2016 _x000a_3rd quarter" dataDxfId="166" dataCellStyle="Comma"/>
    <tableColumn id="77" xr3:uid="{5A0646B0-F2EB-4B62-B1D1-797506692928}" name="2016 _x000a_4th quarter" dataDxfId="165" dataCellStyle="Comma"/>
    <tableColumn id="78" xr3:uid="{0DF79CDD-537C-4EA8-BB6D-610DC94C0F13}" name="2017 _x000a_1st quarter" dataDxfId="164" dataCellStyle="Comma"/>
    <tableColumn id="79" xr3:uid="{F3FA4A09-B517-49BF-BD64-B1E481405E4F}" name="2017 _x000a_2nd quarter" dataDxfId="163" dataCellStyle="Comma"/>
    <tableColumn id="80" xr3:uid="{181CADC9-D239-4D69-8628-0058CF3C8E22}" name="2017 _x000a_3rd quarter" dataDxfId="162" dataCellStyle="Comma"/>
    <tableColumn id="81" xr3:uid="{90125755-D474-43FF-A1BF-858D70C72B09}" name="2017 _x000a_4th quarter" dataDxfId="161" dataCellStyle="Comma"/>
    <tableColumn id="82" xr3:uid="{E2200AC4-1355-42D8-B66E-B3DF719C34D5}" name="2018 _x000a_1st quarter" dataDxfId="160" dataCellStyle="Comma"/>
    <tableColumn id="83" xr3:uid="{BD0445A1-DEB8-4057-838E-14D231442F45}" name="2018 _x000a_2nd quarter" dataDxfId="159" dataCellStyle="Comma"/>
    <tableColumn id="84" xr3:uid="{C0D66485-7211-49FA-8C7F-6C4FA4D9099F}" name="2018 _x000a_3rd quarter" dataDxfId="158" dataCellStyle="Comma"/>
    <tableColumn id="85" xr3:uid="{2C0B651D-5C11-4222-B96C-2B5202390994}" name="2018 _x000a_4th quarter" dataDxfId="157" dataCellStyle="Comma"/>
    <tableColumn id="86" xr3:uid="{8B8377F4-7FAC-47B1-B003-2AF8603EFD67}" name="2019 _x000a_1st quarter" dataDxfId="156" dataCellStyle="Comma"/>
    <tableColumn id="87" xr3:uid="{4A5BE474-35B0-4D82-BEBF-9A43E6342E7D}" name="2019 _x000a_2nd quarter" dataDxfId="155" dataCellStyle="Comma"/>
    <tableColumn id="88" xr3:uid="{1F3C3181-5F82-4B99-968D-24BC3C58CD3D}" name="2019 _x000a_3rd quarter" dataDxfId="154" dataCellStyle="Comma"/>
    <tableColumn id="89" xr3:uid="{38A07203-16D4-4724-9987-E4C538ED84E2}" name="2019 _x000a_4th quarter" dataDxfId="153" dataCellStyle="Comma"/>
    <tableColumn id="90" xr3:uid="{EA200667-5AED-4CA3-805C-2DC639706334}" name="2020 _x000a_1st quarter" dataDxfId="152" dataCellStyle="Comma"/>
    <tableColumn id="91" xr3:uid="{4599581A-7916-459F-A1C7-8F29C3E214F1}" name="2020 _x000a_2nd quarter" dataDxfId="151" dataCellStyle="Comma"/>
    <tableColumn id="92" xr3:uid="{6B3DD0F9-615F-4BA1-94EE-1659D9E0C68D}" name="2020 _x000a_3rd quarter" dataDxfId="150" dataCellStyle="Comma"/>
    <tableColumn id="93" xr3:uid="{BF232154-367C-4599-899B-466AE25BB886}" name="2020 _x000a_4th quarter" dataDxfId="149" dataCellStyle="Comma"/>
    <tableColumn id="94" xr3:uid="{24C827DC-E3B3-4A81-A074-D58C2EFD0844}" name="2021 _x000a_1st quarter" dataDxfId="148" dataCellStyle="Comma"/>
    <tableColumn id="95" xr3:uid="{FEE6D66F-EF3A-48B3-AEBA-56551DAD0857}" name="2021 _x000a_2nd quarter" dataDxfId="147" dataCellStyle="Comma"/>
    <tableColumn id="96" xr3:uid="{661FC398-F240-47EE-8B7E-43DF84FD5A5D}" name="2021_x000a_3rd quarter" dataDxfId="146" dataCellStyle="Comma"/>
    <tableColumn id="97" xr3:uid="{9B62679B-8213-4342-BC08-A3282F39CE27}" name="2021_x000a_4th quarter" dataDxfId="145" dataCellStyle="Comma"/>
    <tableColumn id="98" xr3:uid="{C4D276C7-A68D-438B-B175-76A2594CDF3F}" name="2022_x000a_1st quarter" dataDxfId="144" dataCellStyle="Comma"/>
    <tableColumn id="99" xr3:uid="{3222FD8B-A998-4119-A8E1-2DB2059CFCC6}" name="2022_x000a_2nd quarter" dataDxfId="143" dataCellStyle="Comma"/>
    <tableColumn id="100" xr3:uid="{808A1F3E-F341-4DA6-AD95-9CD655D2F0C3}" name="2022_x000a_3rd quarter" dataDxfId="142" dataCellStyle="Comma"/>
    <tableColumn id="101" xr3:uid="{C8B7CA01-F641-4F9A-8017-EAEC5DF9668F}" name="2022_x000a_4th quarter" dataDxfId="141" dataCellStyle="Comma"/>
    <tableColumn id="102" xr3:uid="{2B190FD2-2379-4E75-8B22-90BE5ACAADD8}" name="2023_x000a_1st quarter" dataDxfId="140" dataCellStyle="Comma"/>
    <tableColumn id="103" xr3:uid="{4078F961-5588-4139-B5E2-40665E386D19}" name="2023_x000a_2nd quarter" dataDxfId="139" dataCellStyle="Comma"/>
    <tableColumn id="105" xr3:uid="{52E49066-F599-40B8-A130-8DD8DCC19690}" name="2023_x000a_3rd quarter " dataDxfId="138" dataCellStyle="Comma"/>
    <tableColumn id="104" xr3:uid="{907901DC-D517-4B46-92DB-0D3E75ECFAC2}" name="2023_x000a_4th quarter [provisional]" dataDxfId="137" dataCellStyle="Comma"/>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41BAD65-50BB-4413-AE54-AC8984BA43C0}" name="Table4.1_natural_gas_supply_and_consumption_annual_data_gwh" displayName="Table4.1_natural_gas_supply_and_consumption_annual_data_gwh" ref="A3:AA24" totalsRowShown="0" headerRowDxfId="136" dataDxfId="134" headerRowBorderDxfId="135" tableBorderDxfId="133" headerRowCellStyle="Normal 4" dataCellStyle="Normal 4">
  <tableColumns count="27">
    <tableColumn id="1" xr3:uid="{AEBF3C51-A697-42D1-98CE-6B88FBED27F0}" name="Column1" dataDxfId="132" dataCellStyle="Normal 4"/>
    <tableColumn id="2" xr3:uid="{DA655796-06EE-44AF-9070-DFCE61315D4B}" name="1998" dataDxfId="131" dataCellStyle="Comma">
      <calculatedColumnFormula>SUM('Quarter (GWh)'!B4:E4)</calculatedColumnFormula>
    </tableColumn>
    <tableColumn id="3" xr3:uid="{B3B83B2C-D8ED-437D-BBC7-6E56F66B768C}" name="1999" dataDxfId="130" dataCellStyle="Comma">
      <calculatedColumnFormula>SUM('Quarter (GWh)'!F4:I4)</calculatedColumnFormula>
    </tableColumn>
    <tableColumn id="4" xr3:uid="{48FF335E-0A81-4388-9663-3557F12F73B4}" name="2000" dataDxfId="129" dataCellStyle="Comma">
      <calculatedColumnFormula>SUM('Quarter (GWh)'!J4:M4)</calculatedColumnFormula>
    </tableColumn>
    <tableColumn id="5" xr3:uid="{257CF147-91AA-47BE-AB34-A9A6FE08C822}" name="2001" dataDxfId="128" dataCellStyle="Comma">
      <calculatedColumnFormula>SUM('Quarter (GWh)'!N4:Q4)</calculatedColumnFormula>
    </tableColumn>
    <tableColumn id="6" xr3:uid="{A9821C9D-D846-40E6-8F04-3797BCF67003}" name="2002" dataDxfId="127" dataCellStyle="Comma">
      <calculatedColumnFormula>SUM('Quarter (GWh)'!R4:U4)</calculatedColumnFormula>
    </tableColumn>
    <tableColumn id="7" xr3:uid="{91AE7ED5-EFB2-406E-9B9C-B09706400D6E}" name="2003" dataDxfId="126" dataCellStyle="Comma">
      <calculatedColumnFormula>SUM('Quarter (GWh)'!V4:Y4)</calculatedColumnFormula>
    </tableColumn>
    <tableColumn id="8" xr3:uid="{800BE3C3-88D5-4797-AEC2-F19C40FA6AA8}" name="2004" dataDxfId="125" dataCellStyle="Comma">
      <calculatedColumnFormula>SUM('Quarter (GWh)'!Z4:AC4)</calculatedColumnFormula>
    </tableColumn>
    <tableColumn id="9" xr3:uid="{2C7BF259-A81C-435E-8FAD-395B3F8844CD}" name="2005" dataDxfId="124" dataCellStyle="Comma">
      <calculatedColumnFormula>SUM('Quarter (GWh)'!AD4:AG4)</calculatedColumnFormula>
    </tableColumn>
    <tableColumn id="10" xr3:uid="{80A0BF39-F1B4-408B-B464-386EA7C21FE3}" name="2006" dataDxfId="123" dataCellStyle="Comma">
      <calculatedColumnFormula>SUM('Quarter (GWh)'!AH4:AK4)</calculatedColumnFormula>
    </tableColumn>
    <tableColumn id="11" xr3:uid="{A77B7D5F-5E74-4E2F-84F1-7D10F09D553E}" name="2007" dataDxfId="122" dataCellStyle="Comma">
      <calculatedColumnFormula>SUM('Quarter (GWh)'!AL4:AO4)</calculatedColumnFormula>
    </tableColumn>
    <tableColumn id="12" xr3:uid="{14AB6336-0F78-4481-8794-740F1F2807DF}" name="2008" dataDxfId="121" dataCellStyle="Comma">
      <calculatedColumnFormula>SUM('Quarter (GWh)'!AP4:AS4)</calculatedColumnFormula>
    </tableColumn>
    <tableColumn id="13" xr3:uid="{B60C1A4D-E574-4384-B1DE-59B9E626DB4F}" name="2009" dataDxfId="120" dataCellStyle="Comma">
      <calculatedColumnFormula>SUM('Quarter (GWh)'!AT4:AW4)</calculatedColumnFormula>
    </tableColumn>
    <tableColumn id="14" xr3:uid="{EB88497A-CA10-4E08-8B7F-2131CC8848D3}" name="2010" dataDxfId="119" dataCellStyle="Comma">
      <calculatedColumnFormula>SUM('Quarter (GWh)'!AX4:BA4)</calculatedColumnFormula>
    </tableColumn>
    <tableColumn id="15" xr3:uid="{873BD46A-906C-42F3-B018-00BDA19C85F4}" name="2011" dataDxfId="118" dataCellStyle="Comma">
      <calculatedColumnFormula>SUM('Quarter (GWh)'!BB4:BE4)</calculatedColumnFormula>
    </tableColumn>
    <tableColumn id="16" xr3:uid="{D7F8FE5E-666F-49E4-A41E-97087BCCDCEE}" name="2012" dataDxfId="117" dataCellStyle="Comma">
      <calculatedColumnFormula>SUM('Quarter (GWh)'!BF4:BI4)</calculatedColumnFormula>
    </tableColumn>
    <tableColumn id="17" xr3:uid="{FA4665FF-E092-4528-A3EF-D2136030F814}" name="2013" dataDxfId="116" dataCellStyle="Comma">
      <calculatedColumnFormula>SUM('Quarter (GWh)'!BJ4:BM4)</calculatedColumnFormula>
    </tableColumn>
    <tableColumn id="18" xr3:uid="{6A55EFF4-5268-41FE-BBFE-C549E93A5257}" name="2014" dataDxfId="115" dataCellStyle="Comma">
      <calculatedColumnFormula>SUM('Quarter (GWh)'!BN4:BQ4)</calculatedColumnFormula>
    </tableColumn>
    <tableColumn id="19" xr3:uid="{97960B1D-FDDF-4A29-A6CB-9EB7E9F85833}" name="2015" dataDxfId="114" dataCellStyle="Comma">
      <calculatedColumnFormula>SUM('Quarter (GWh)'!BR4:BU4)</calculatedColumnFormula>
    </tableColumn>
    <tableColumn id="20" xr3:uid="{D61D581C-41FA-4CEB-893F-FCC62CBC862F}" name="2016" dataDxfId="113" dataCellStyle="Comma">
      <calculatedColumnFormula>SUM('Quarter (GWh)'!BV4:BY4)</calculatedColumnFormula>
    </tableColumn>
    <tableColumn id="21" xr3:uid="{5144E3BC-91C4-4150-8B7B-6B081553C587}" name="2017" dataDxfId="112" dataCellStyle="Comma">
      <calculatedColumnFormula>SUM('Quarter (GWh)'!BZ4:CC4)</calculatedColumnFormula>
    </tableColumn>
    <tableColumn id="22" xr3:uid="{CAE64CB1-6A0F-4A91-B29C-87CD20ABCA64}" name="2018" dataDxfId="111" dataCellStyle="Comma">
      <calculatedColumnFormula>SUM('Quarter (GWh)'!CD4:CG4)</calculatedColumnFormula>
    </tableColumn>
    <tableColumn id="23" xr3:uid="{45260B8B-C1A0-4DD8-B7BE-63D2A4221A2F}" name="2019" dataDxfId="110" dataCellStyle="Comma">
      <calculatedColumnFormula>SUM('Quarter (GWh)'!CH4:CK4)</calculatedColumnFormula>
    </tableColumn>
    <tableColumn id="24" xr3:uid="{B0D8D617-1DB7-4B92-AE9B-ADC8F75F81A2}" name="2020" dataDxfId="109" dataCellStyle="Comma">
      <calculatedColumnFormula>SUM('Quarter (GWh)'!CL4:CO4)</calculatedColumnFormula>
    </tableColumn>
    <tableColumn id="25" xr3:uid="{2906A075-E4E9-4E57-92F9-82EA5FFCD1AD}" name="2021" dataDxfId="108" dataCellStyle="Comma">
      <calculatedColumnFormula>SUM('Quarter (GWh)'!CP4:CS4)</calculatedColumnFormula>
    </tableColumn>
    <tableColumn id="28" xr3:uid="{5502B59D-3079-4867-A302-1711ED9E856D}" name="2022_x000a_" dataDxfId="107" dataCellStyle="Normal 4">
      <calculatedColumnFormula>SUM('Quarter (GWh)'!CT4:CW4)</calculatedColumnFormula>
    </tableColumn>
    <tableColumn id="26" xr3:uid="{0A26C6D9-6C07-4AD2-B094-A3ECF22B2F78}" name="2023_x000a_[provisional]" dataDxfId="106" dataCellStyle="Normal 4">
      <calculatedColumnFormula>SUM('Quarter (GWh)'!CX4:DA4)</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ED6E36A-5534-43EC-BB74-4C20641715A4}" name="Table4.1_natural_gas_supply_and_consumption_main_table_mcm" displayName="Table4.1_natural_gas_supply_and_consumption_main_table_mcm" ref="A4:N25" totalsRowShown="0" headerRowDxfId="105" dataDxfId="104" tableBorderDxfId="103" headerRowCellStyle="Normal 4" dataCellStyle="Comma">
  <tableColumns count="14">
    <tableColumn id="1" xr3:uid="{8D8F3250-214F-4B98-9D46-B4B049FC82DB}" name="Column1" dataDxfId="102" dataCellStyle="Normal 4"/>
    <tableColumn id="2" xr3:uid="{8BE59FF5-9498-4DB2-B592-337429B76C30}" name="20222" dataDxfId="101" dataCellStyle="Comma">
      <calculatedColumnFormula>INDIRECT(Calculation_hide!L3,FALSE)</calculatedColumnFormula>
    </tableColumn>
    <tableColumn id="3" xr3:uid="{DBCE228D-4356-45FB-BBF2-700CE27FF3E5}" name="2023_x000a_[provisional]" dataDxfId="100" dataCellStyle="Comma">
      <calculatedColumnFormula>INDIRECT(Calculation_hide!M3,FALSE)</calculatedColumnFormula>
    </tableColumn>
    <tableColumn id="4" xr3:uid="{7AC09AD1-677F-4257-816B-D855971C61D1}" name="Annual per cent change" dataDxfId="99"/>
    <tableColumn id="6" xr3:uid="{CF48E2DB-7EC4-4B36-8366-4A4C1BC12922}" name="2021_x000a_4th quarter" dataDxfId="98" dataCellStyle="Comma">
      <calculatedColumnFormula>INDIRECT(Calculation_hide!H53,FALSE)</calculatedColumnFormula>
    </tableColumn>
    <tableColumn id="7" xr3:uid="{0236C944-91B7-4F23-A9FC-6506A8A49746}" name="2022_x000a_1st quarter" dataDxfId="97" dataCellStyle="Comma">
      <calculatedColumnFormula>INDIRECT(Calculation_hide!I53,FALSE)</calculatedColumnFormula>
    </tableColumn>
    <tableColumn id="8" xr3:uid="{D9407A47-C554-45BF-948A-6408E3563354}" name="2022_x000a_2nd quarter" dataDxfId="96" dataCellStyle="Comma">
      <calculatedColumnFormula>INDIRECT(Calculation_hide!J53,FALSE)</calculatedColumnFormula>
    </tableColumn>
    <tableColumn id="9" xr3:uid="{B3808E07-EEBD-4B5D-8B20-7094D3A1166E}" name="2022_x000a_3rd quarter" dataDxfId="95" dataCellStyle="Comma">
      <calculatedColumnFormula>INDIRECT(Calculation_hide!K53,FALSE)</calculatedColumnFormula>
    </tableColumn>
    <tableColumn id="10" xr3:uid="{621F7548-33CF-47C4-A750-F7249C3E7647}" name="2022_x000a_4th quarter" dataDxfId="94" dataCellStyle="Comma">
      <calculatedColumnFormula>INDIRECT(Calculation_hide!L53,FALSE)</calculatedColumnFormula>
    </tableColumn>
    <tableColumn id="11" xr3:uid="{7B5C6FAC-3270-47C8-8FC1-FB4EECC5320C}" name="2023_x000a_1st quarter" dataDxfId="93" dataCellStyle="Comma">
      <calculatedColumnFormula>INDIRECT(Calculation_hide!M53,FALSE)</calculatedColumnFormula>
    </tableColumn>
    <tableColumn id="12" xr3:uid="{96E9DDA8-A3D5-48CC-97BE-919488AEB8E0}" name="2023_x000a_2nd quarter" dataDxfId="92" dataCellStyle="Comma">
      <calculatedColumnFormula>INDIRECT(Calculation_hide!N53,FALSE)</calculatedColumnFormula>
    </tableColumn>
    <tableColumn id="13" xr3:uid="{36E9F646-6C36-4C22-8E0C-372A4416E50A}" name="2023_x000a_3rd quarter " dataDxfId="91" dataCellStyle="Comma">
      <calculatedColumnFormula>INDIRECT(Calculation_hide!O53,FALSE)</calculatedColumnFormula>
    </tableColumn>
    <tableColumn id="15" xr3:uid="{5E8EA35A-DB3B-42CC-A650-5BDDBAA5717E}" name="2023_x000a_4th quarter " dataDxfId="90" dataCellStyle="Comma">
      <calculatedColumnFormula>INDIRECT(Calculation_hide!P53,FALSE)</calculatedColumnFormula>
    </tableColumn>
    <tableColumn id="14" xr3:uid="{C909C81A-1049-4033-943E-3AB426B86BF7}" name="Quarterly per cent change_x000a_[note 1]" dataDxfId="89">
      <calculatedColumnFormula>IF(((M5-I5)/I5*100)&gt;100,"(+) ",IF(((M5-I5)/I5*100)&lt;-100,"(-) ",IF(ROUND(((M5-I5)/I5*100),1)=0,"- ",IF(((M5-I5)/I5*100)&gt;0,TEXT(((M5-I5)/I5*100),"+0.0 "),TEXT(((M5-I5)/I5*100),"0.0 ")))))</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FF8F0CD-7BDF-41F7-B368-6A3E1F52F099}" name="Table4.1_natural_gas_supply_and_consumption_annual_data_mcm" displayName="Table4.1_natural_gas_supply_and_consumption_annual_data_mcm" ref="A3:Q24" totalsRowShown="0" headerRowDxfId="88" headerRowBorderDxfId="87" tableBorderDxfId="86" headerRowCellStyle="Normal 4" dataCellStyle="Normal 4">
  <tableColumns count="17">
    <tableColumn id="1" xr3:uid="{E8F5FB67-11F6-4591-BDD0-22FD8C16D2BF}" name="Column1" dataDxfId="85" dataCellStyle="Normal 4"/>
    <tableColumn id="2" xr3:uid="{86C6C2C3-C53C-472F-BC48-EDABC8A178FB}" name="2008" dataDxfId="84" dataCellStyle="Comma">
      <calculatedColumnFormula>SUM('Quarter (Million m3)'!B4:E4)</calculatedColumnFormula>
    </tableColumn>
    <tableColumn id="3" xr3:uid="{3C5B746E-F54B-4437-9B71-B06474B2280D}" name="2009" dataDxfId="83" dataCellStyle="Comma">
      <calculatedColumnFormula>SUM('Quarter (Million m3)'!F4:I4)</calculatedColumnFormula>
    </tableColumn>
    <tableColumn id="4" xr3:uid="{04189CA1-4958-44F9-BD93-FB957F0965EF}" name="2010" dataDxfId="82" dataCellStyle="Comma">
      <calculatedColumnFormula>SUM('Quarter (Million m3)'!J4:M4)</calculatedColumnFormula>
    </tableColumn>
    <tableColumn id="5" xr3:uid="{EDCF12FE-AA18-4FC0-B800-EB600DBBBE5F}" name="2011" dataDxfId="81" dataCellStyle="Comma">
      <calculatedColumnFormula>SUM('Quarter (Million m3)'!N4:Q4)</calculatedColumnFormula>
    </tableColumn>
    <tableColumn id="6" xr3:uid="{AAAA1971-63FB-4DCE-B983-9688FA2A3189}" name="2012" dataDxfId="80" dataCellStyle="Comma">
      <calculatedColumnFormula>SUM('Quarter (Million m3)'!R4:U4)</calculatedColumnFormula>
    </tableColumn>
    <tableColumn id="7" xr3:uid="{0EAB8B85-7212-4E3E-AA27-7A64AAAD5BF4}" name="2013" dataDxfId="79" dataCellStyle="Comma">
      <calculatedColumnFormula>SUM('Quarter (Million m3)'!V4:Y4)</calculatedColumnFormula>
    </tableColumn>
    <tableColumn id="8" xr3:uid="{9B62C078-9A67-4841-9CDD-677718A3EE5F}" name="2014" dataDxfId="78" dataCellStyle="Comma">
      <calculatedColumnFormula>SUM('Quarter (Million m3)'!Z4:AC4)</calculatedColumnFormula>
    </tableColumn>
    <tableColumn id="9" xr3:uid="{4440AB24-012E-4979-8804-B18C64A0FB14}" name="2015" dataDxfId="77" dataCellStyle="Comma">
      <calculatedColumnFormula>SUM('Quarter (Million m3)'!AD4:AG4)</calculatedColumnFormula>
    </tableColumn>
    <tableColumn id="10" xr3:uid="{1868C388-A6E8-4E1D-B81D-7FE5C1A18A89}" name="2016" dataDxfId="76" dataCellStyle="Comma">
      <calculatedColumnFormula>SUM('Quarter (Million m3)'!AH4:AK4)</calculatedColumnFormula>
    </tableColumn>
    <tableColumn id="11" xr3:uid="{928B60FC-A6CC-4DCB-BE4B-9B4C1795EA4C}" name="2017" dataDxfId="75" dataCellStyle="Comma">
      <calculatedColumnFormula>SUM('Quarter (Million m3)'!AL4:AO4)</calculatedColumnFormula>
    </tableColumn>
    <tableColumn id="12" xr3:uid="{713BBB7F-29BF-4534-B5EC-264245AB088D}" name="2018" dataDxfId="74" dataCellStyle="Comma">
      <calculatedColumnFormula>SUM('Quarter (Million m3)'!AP4:AS4)</calculatedColumnFormula>
    </tableColumn>
    <tableColumn id="13" xr3:uid="{FD79D966-319D-4056-A28F-A1E5F27A0FB0}" name="2019" dataDxfId="73" dataCellStyle="Comma"/>
    <tableColumn id="14" xr3:uid="{7FEF92A8-ABF2-4EF4-B537-E67A3B99CDB7}" name="2020" dataDxfId="72" dataCellStyle="Comma">
      <calculatedColumnFormula>SUM('Quarter (Million m3)'!AX4:BA4)</calculatedColumnFormula>
    </tableColumn>
    <tableColumn id="15" xr3:uid="{1673A9B3-0C93-4706-8B46-DA647EA01F15}" name="2021" dataDxfId="71" dataCellStyle="Normal 4">
      <calculatedColumnFormula>SUM('Quarter (Million m3)'!BB4:BE4)</calculatedColumnFormula>
    </tableColumn>
    <tableColumn id="18" xr3:uid="{C0D17556-E8FF-42B2-BDE7-DD17E75263CC}" name="2022" dataDxfId="70" dataCellStyle="Comma">
      <calculatedColumnFormula>SUM('Quarter (Million m3)'!BF4:BI4)</calculatedColumnFormula>
    </tableColumn>
    <tableColumn id="16" xr3:uid="{48C9BF7F-9694-4128-B9FB-206BC11A6717}" name="2023_x000a_[provisional]" dataDxfId="69" dataCellStyle="Normal 4">
      <calculatedColumnFormula>SUM('Quarter (Million m3)'!BJ4:BM4)</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970155E-0D76-4740-8C28-7F9CD3AED1D7}" name="Table4.1_natural_gas_supply_and_consumption_quarterly_data_mcm" displayName="Table4.1_natural_gas_supply_and_consumption_quarterly_data_mcm" ref="A3:BM24" totalsRowShown="0" headerRowDxfId="68" dataDxfId="66" headerRowBorderDxfId="67" tableBorderDxfId="65" headerRowCellStyle="Normal 4" dataCellStyle="Normal 4">
  <tableColumns count="65">
    <tableColumn id="1" xr3:uid="{053C6585-7F0F-414B-B512-389D21D2F22E}" name="Column1" dataDxfId="64"/>
    <tableColumn id="2" xr3:uid="{E55F13B5-71F0-4310-9C99-A902E7501DBC}" name="2008 _x000a_1st quarter" dataDxfId="63" dataCellStyle="Comma"/>
    <tableColumn id="3" xr3:uid="{3AC5308E-999C-47F0-902A-A2D7DBD0B09F}" name="2008 _x000a_2nd quarter" dataDxfId="62" dataCellStyle="Comma"/>
    <tableColumn id="4" xr3:uid="{96155FAB-0AC8-4D3F-85DE-EDD0B97B51BD}" name="2008 _x000a_3rd quarter" dataDxfId="61" dataCellStyle="Comma"/>
    <tableColumn id="5" xr3:uid="{0044E8CF-6B4C-488D-8305-71F29C69B15D}" name="2008 _x000a_4th quarter" dataDxfId="60" dataCellStyle="Comma"/>
    <tableColumn id="6" xr3:uid="{BD736750-2B43-4FC7-A03E-57C24D7B184E}" name="2009 _x000a_1st quarter" dataDxfId="59" dataCellStyle="Comma"/>
    <tableColumn id="7" xr3:uid="{60818E5F-92DB-43F4-8361-895832FAA7A2}" name="2009 _x000a_2nd quarter" dataDxfId="58" dataCellStyle="Comma"/>
    <tableColumn id="8" xr3:uid="{1943CD16-1AD4-46FF-BA8B-11C81DDF9F13}" name="2009 _x000a_3rd quarter" dataDxfId="57" dataCellStyle="Comma"/>
    <tableColumn id="9" xr3:uid="{9B8A10BB-B1C3-4D41-B302-FA1FBE6C26E8}" name="2009 _x000a_4th quarter" dataDxfId="56" dataCellStyle="Comma"/>
    <tableColumn id="10" xr3:uid="{C235BD32-AA54-454E-A029-B12880A7E9AE}" name="2010 _x000a_1st quarter" dataDxfId="55" dataCellStyle="Comma"/>
    <tableColumn id="11" xr3:uid="{0C2C2090-A08F-4B15-BC00-2A7D3B2E20D9}" name="2010 _x000a_2nd quarter" dataDxfId="54" dataCellStyle="Comma"/>
    <tableColumn id="12" xr3:uid="{671EC6B7-C234-40DB-965D-C186F8432DF4}" name="2010 _x000a_3rd quarter" dataDxfId="53" dataCellStyle="Comma"/>
    <tableColumn id="13" xr3:uid="{ECB49766-B34A-483D-8D1D-13E2E721D515}" name="2010 _x000a_4th quarter" dataDxfId="52" dataCellStyle="Comma"/>
    <tableColumn id="14" xr3:uid="{91A49AF0-2E4E-4436-9F99-B40F0484ED7B}" name="2011 _x000a_1st quarter" dataDxfId="51" dataCellStyle="Comma"/>
    <tableColumn id="15" xr3:uid="{D320A982-5631-4C7B-AAE9-66754CACAA88}" name="2011 _x000a_2nd quarter" dataDxfId="50" dataCellStyle="Comma"/>
    <tableColumn id="16" xr3:uid="{6B71BA16-5747-4707-A2C2-5B71858FC18D}" name="2011 _x000a_3rd quarter" dataDxfId="49" dataCellStyle="Comma"/>
    <tableColumn id="17" xr3:uid="{F620CCDF-B2A8-46E2-8DE5-580246837543}" name="2011 _x000a_4th quarter" dataDxfId="48" dataCellStyle="Comma"/>
    <tableColumn id="18" xr3:uid="{39F602DE-0909-4986-8ACD-796C59B5F412}" name="2012 _x000a_1st quarter" dataDxfId="47" dataCellStyle="Comma"/>
    <tableColumn id="19" xr3:uid="{DC620993-2CE6-4A40-9CBE-B484FE0EE7CE}" name="2012 _x000a_2nd quarter" dataDxfId="46" dataCellStyle="Comma"/>
    <tableColumn id="20" xr3:uid="{5A1CE040-608F-4625-83E0-4F9649E17F73}" name="2012 _x000a_3rd quarter" dataDxfId="45" dataCellStyle="Comma"/>
    <tableColumn id="21" xr3:uid="{37F365C2-8095-4525-96E9-533425A33134}" name="2012 _x000a_4th quarter" dataDxfId="44" dataCellStyle="Comma"/>
    <tableColumn id="22" xr3:uid="{C98CA44C-F92A-4CBD-9471-2F048BC27681}" name="2013 _x000a_1st quarter" dataDxfId="43" dataCellStyle="Comma"/>
    <tableColumn id="23" xr3:uid="{A69B037E-DBB3-4CB9-A099-2B4FB3289362}" name="2013 _x000a_2nd quarter" dataDxfId="42" dataCellStyle="Comma"/>
    <tableColumn id="24" xr3:uid="{EA9E7365-0099-4A2C-B9C6-E9A352A6C2F4}" name="2013 _x000a_3rd quarter" dataDxfId="41" dataCellStyle="Comma"/>
    <tableColumn id="25" xr3:uid="{6CBEA5EA-8001-4878-9C67-832E09231B17}" name="2013 _x000a_4th quarter" dataDxfId="40" dataCellStyle="Comma"/>
    <tableColumn id="26" xr3:uid="{CC6D14A9-338C-47BB-A108-DA6812204673}" name="2014 _x000a_1st quarter" dataDxfId="39" dataCellStyle="Comma"/>
    <tableColumn id="27" xr3:uid="{BD35EA59-C076-4524-B51D-9C0AE36D20CB}" name="2014 _x000a_2nd quarter" dataDxfId="38" dataCellStyle="Comma"/>
    <tableColumn id="28" xr3:uid="{AC535A9C-ECD4-4242-B893-86262D7EE3B5}" name="2014 _x000a_3rd quarter" dataDxfId="37" dataCellStyle="Comma"/>
    <tableColumn id="29" xr3:uid="{23CF4F78-D5FF-4F8F-B77F-CFB28A8C9315}" name="2014 _x000a_4th quarter" dataDxfId="36" dataCellStyle="Comma"/>
    <tableColumn id="30" xr3:uid="{CF5B8FEE-197E-433E-B208-0B7EB1E44554}" name="2015 _x000a_1st quarter" dataDxfId="35" dataCellStyle="Comma"/>
    <tableColumn id="31" xr3:uid="{B3266125-9D79-40C6-9CC7-525DCD4FF9BE}" name="2015 _x000a_2nd quarter" dataDxfId="34" dataCellStyle="Comma"/>
    <tableColumn id="32" xr3:uid="{1D469A0D-E5C0-4C6C-8D03-E3B6AEFEC5F2}" name="2015 _x000a_3rd quarter" dataDxfId="33" dataCellStyle="Comma"/>
    <tableColumn id="33" xr3:uid="{3BEADF37-4FD7-4484-A2F4-AD996399799C}" name="2015 _x000a_4th quarter" dataDxfId="32" dataCellStyle="Comma"/>
    <tableColumn id="34" xr3:uid="{07A75845-92E5-451B-B540-1D4B2C745FEC}" name="2016 _x000a_1st quarter" dataDxfId="31" dataCellStyle="Comma"/>
    <tableColumn id="35" xr3:uid="{F3839DA2-710B-4F38-8E26-68505303BA8F}" name="2016 _x000a_2nd quarter" dataDxfId="30" dataCellStyle="Comma"/>
    <tableColumn id="36" xr3:uid="{48885FB6-BFA5-41ED-AB08-006E37BBA4AD}" name="2016 _x000a_3rd quarter" dataDxfId="29" dataCellStyle="Comma"/>
    <tableColumn id="37" xr3:uid="{67F278B0-C229-4253-A3FD-2A456BE653BD}" name="2016 _x000a_4th quarter" dataDxfId="28" dataCellStyle="Comma"/>
    <tableColumn id="38" xr3:uid="{34A1D5CA-052A-45BA-A882-5AC9140A717C}" name="2017 _x000a_1st quarter" dataDxfId="27" dataCellStyle="Comma"/>
    <tableColumn id="39" xr3:uid="{498C8DF0-453A-4BC5-9A28-F4FB3900FEFD}" name="2017 _x000a_2nd quarter" dataDxfId="26" dataCellStyle="Comma"/>
    <tableColumn id="40" xr3:uid="{754DF0E1-6B3E-40E5-BADE-B990F79575FD}" name="2017 _x000a_3rd quarter" dataDxfId="25" dataCellStyle="Comma"/>
    <tableColumn id="41" xr3:uid="{2F591156-5A70-4E98-8D1A-4ABE16D46619}" name="2017 _x000a_4th quarter" dataDxfId="24" dataCellStyle="Comma"/>
    <tableColumn id="42" xr3:uid="{3EEE00BC-5019-4CC1-A235-55061EA9E61C}" name="2018 _x000a_1st quarter" dataDxfId="23" dataCellStyle="Comma"/>
    <tableColumn id="43" xr3:uid="{D632C61E-BA01-4012-A45F-3916E9CA45BC}" name="2018 _x000a_2nd quarter" dataDxfId="22" dataCellStyle="Comma"/>
    <tableColumn id="44" xr3:uid="{EE0DABFA-9622-43AE-8C99-8C839B7FDB48}" name="2018 _x000a_3rd quarter" dataDxfId="21" dataCellStyle="Comma"/>
    <tableColumn id="45" xr3:uid="{8090C605-1D56-4302-BA14-E5EA1E24FA06}" name="2018 _x000a_4th quarter" dataDxfId="20" dataCellStyle="Comma"/>
    <tableColumn id="46" xr3:uid="{18108D58-E4A7-4C5C-AE84-86387C15A6D2}" name="2019 _x000a_1st quarter" dataDxfId="19" dataCellStyle="Comma"/>
    <tableColumn id="47" xr3:uid="{FBFB7792-9677-49AD-A523-F294A0DB3DF5}" name="2019 _x000a_2nd quarter" dataDxfId="18" dataCellStyle="Comma"/>
    <tableColumn id="48" xr3:uid="{931506DA-EB66-4EC7-B52D-6B8980587A8F}" name="2019 _x000a_3rd quarter" dataDxfId="17" dataCellStyle="Comma"/>
    <tableColumn id="49" xr3:uid="{47660741-37C6-4B9A-99B7-2E69ED2C8700}" name="2019 _x000a_4th quarter" dataDxfId="16" dataCellStyle="Comma"/>
    <tableColumn id="50" xr3:uid="{EA57CE0D-1302-4139-9A59-27598B0CC01B}" name="2020 _x000a_1st quarter" dataDxfId="15" dataCellStyle="Comma"/>
    <tableColumn id="51" xr3:uid="{6470D16D-FDE8-485B-ADA4-CBCF42965337}" name="2020 _x000a_2nd quarter" dataDxfId="14" dataCellStyle="Comma"/>
    <tableColumn id="52" xr3:uid="{E864AF64-F77C-4DDB-83B2-B29A0524D705}" name="2020 _x000a_3rd quarter" dataDxfId="13" dataCellStyle="Comma"/>
    <tableColumn id="53" xr3:uid="{9CE15C8D-876C-4C68-A49B-6235C1EE8854}" name="2020 _x000a_4th quarter" dataDxfId="12" dataCellStyle="Comma"/>
    <tableColumn id="54" xr3:uid="{37E84DEB-0406-4B4A-8FFC-BC11B93B6FAC}" name="2021 _x000a_1st quarter" dataDxfId="11" dataCellStyle="Comma"/>
    <tableColumn id="55" xr3:uid="{99DE1000-0C8B-4172-B014-4F0FAC83B38E}" name="2021 _x000a_2nd quarter" dataDxfId="10" dataCellStyle="Comma"/>
    <tableColumn id="56" xr3:uid="{A7A5197E-EFD6-4CFC-92BE-22875D979379}" name="2021_x000a_3rd quarter" dataDxfId="9" dataCellStyle="Comma"/>
    <tableColumn id="57" xr3:uid="{B0AD22A0-3873-4C99-A5F1-B96A21DB490C}" name="2021_x000a_4th quarter" dataDxfId="8" dataCellStyle="Comma"/>
    <tableColumn id="58" xr3:uid="{C2B16ADB-8B42-4026-8780-33A419716973}" name="2022_x000a_1st quarter" dataDxfId="7" dataCellStyle="Comma"/>
    <tableColumn id="59" xr3:uid="{190319D3-FFC0-43D5-9516-3748AB84E9F6}" name="2022_x000a_2nd quarter" dataDxfId="6" dataCellStyle="Comma"/>
    <tableColumn id="60" xr3:uid="{A8FBD94B-DCCE-46FA-9CE7-8474108C71E1}" name="2022_x000a_3rd quarter" dataDxfId="5" dataCellStyle="Comma"/>
    <tableColumn id="61" xr3:uid="{31B372FA-A57F-4627-AB21-7AB53F9F5BE3}" name="2022_x000a_4th quarter" dataDxfId="4" dataCellStyle="Comma"/>
    <tableColumn id="62" xr3:uid="{E0740FE4-30D9-41A3-AA18-C4226DA2EF33}" name="2023_x000a_1st quarter" dataDxfId="3" dataCellStyle="Comma"/>
    <tableColumn id="63" xr3:uid="{E6C348C6-BF85-4FF6-9209-E2608ABC3C3A}" name="2023_x000a_2nd quarter" dataDxfId="2" dataCellStyle="Comma"/>
    <tableColumn id="65" xr3:uid="{5CB7471D-5DA5-432A-92E2-AE20C894F1AF}" name="2023_x000a_3rd quarter " dataDxfId="1" dataCellStyle="Comma"/>
    <tableColumn id="64" xr3:uid="{FC90A4E5-3510-470A-B659-17403C37AC3F}" name="2023_x000a_4th quarter [provisional]" dataDxfId="0" dataCellStyle="Comm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oil-gas.statistics@energysecurity.gov.uk" TargetMode="External"/><Relationship Id="rId3" Type="http://schemas.openxmlformats.org/officeDocument/2006/relationships/hyperlink" Target="https://www.gov.uk/government/publications/downstream-gas-statistics-data-sources-and-methodologies" TargetMode="External"/><Relationship Id="rId7" Type="http://schemas.openxmlformats.org/officeDocument/2006/relationships/hyperlink" Target="mailto:energy.stats@energysecurity.gov.uk" TargetMode="External"/><Relationship Id="rId2" Type="http://schemas.openxmlformats.org/officeDocument/2006/relationships/hyperlink" Target="https://www.gov.uk/government/publications/gas-production-and-trade-upstream-gas-methodology-note"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newsdesk@energysecurity.gov.uk" TargetMode="External"/><Relationship Id="rId5" Type="http://schemas.openxmlformats.org/officeDocument/2006/relationships/hyperlink" Target="https://www.gov.uk/government/publications/desnz-standards-for-official-statistics/statistical-revisions-policy" TargetMode="External"/><Relationship Id="rId4" Type="http://schemas.openxmlformats.org/officeDocument/2006/relationships/hyperlink" Target="https://www.gov.uk/government/statistics/digest-of-uk-energy-statistics-dukes-2023"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1"/>
  <dimension ref="A1:IW27"/>
  <sheetViews>
    <sheetView showGridLines="0" tabSelected="1" zoomScaleNormal="100" zoomScaleSheetLayoutView="100" workbookViewId="0"/>
  </sheetViews>
  <sheetFormatPr defaultColWidth="8.81640625" defaultRowHeight="15.5" x14ac:dyDescent="0.35"/>
  <cols>
    <col min="1" max="1" width="150.54296875" style="15" customWidth="1"/>
    <col min="2" max="256" width="9.1796875" style="14" customWidth="1"/>
    <col min="257" max="16384" width="8.81640625" style="14"/>
  </cols>
  <sheetData>
    <row r="1" spans="1:257" s="16" customFormat="1" ht="45" customHeight="1" x14ac:dyDescent="0.25">
      <c r="A1" s="29" t="s">
        <v>161</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row>
    <row r="2" spans="1:257" s="16" customFormat="1" ht="45" customHeight="1" x14ac:dyDescent="0.25">
      <c r="A2" s="14" t="s">
        <v>216</v>
      </c>
    </row>
    <row r="3" spans="1:257" s="17" customFormat="1" ht="30" customHeight="1" x14ac:dyDescent="0.55000000000000004">
      <c r="A3" s="27" t="s">
        <v>24</v>
      </c>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row>
    <row r="4" spans="1:257" s="16" customFormat="1" ht="45" customHeight="1" x14ac:dyDescent="0.25">
      <c r="A4" s="52" t="s">
        <v>246</v>
      </c>
    </row>
    <row r="5" spans="1:257" s="17" customFormat="1" ht="30" customHeight="1" x14ac:dyDescent="0.55000000000000004">
      <c r="A5" s="27" t="s">
        <v>34</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c r="BT5" s="14"/>
      <c r="BU5" s="14"/>
      <c r="BV5" s="14"/>
      <c r="BW5" s="14"/>
      <c r="BX5" s="14"/>
      <c r="BY5" s="14"/>
      <c r="BZ5" s="14"/>
      <c r="CA5" s="14"/>
      <c r="CB5" s="14"/>
      <c r="CC5" s="14"/>
      <c r="CD5" s="14"/>
      <c r="CE5" s="14"/>
      <c r="CF5" s="14"/>
      <c r="CG5" s="14"/>
      <c r="CH5" s="14"/>
      <c r="CI5" s="14"/>
      <c r="CJ5" s="14"/>
      <c r="CK5" s="14"/>
      <c r="CL5" s="14"/>
      <c r="CM5" s="14"/>
      <c r="CN5" s="14"/>
      <c r="CO5" s="14"/>
      <c r="CP5" s="14"/>
      <c r="CQ5" s="14"/>
      <c r="CR5" s="14"/>
      <c r="CS5" s="14"/>
      <c r="CT5" s="14"/>
      <c r="CU5" s="14"/>
      <c r="CV5" s="14"/>
      <c r="CW5" s="14"/>
      <c r="CX5" s="14"/>
      <c r="CY5" s="14"/>
      <c r="CZ5" s="14"/>
      <c r="DA5" s="14"/>
      <c r="DB5" s="14"/>
      <c r="DC5" s="14"/>
      <c r="DD5" s="14"/>
      <c r="DE5" s="14"/>
      <c r="DF5" s="14"/>
      <c r="DG5" s="14"/>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c r="IW5" s="14"/>
    </row>
    <row r="6" spans="1:257" s="16" customFormat="1" ht="20.149999999999999" customHeight="1" x14ac:dyDescent="0.25">
      <c r="A6" s="52" t="s">
        <v>239</v>
      </c>
    </row>
    <row r="7" spans="1:257" s="16" customFormat="1" ht="30" customHeight="1" x14ac:dyDescent="0.55000000000000004">
      <c r="A7" s="27" t="s">
        <v>159</v>
      </c>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c r="IW7" s="14"/>
    </row>
    <row r="8" spans="1:257" s="16" customFormat="1" ht="45" customHeight="1" x14ac:dyDescent="0.25">
      <c r="A8" s="14" t="s">
        <v>247</v>
      </c>
    </row>
    <row r="9" spans="1:257" s="16" customFormat="1" ht="30" customHeight="1" x14ac:dyDescent="0.55000000000000004">
      <c r="A9" s="28" t="s">
        <v>25</v>
      </c>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c r="IW9" s="14"/>
    </row>
    <row r="10" spans="1:257" s="16" customFormat="1" ht="45" customHeight="1" x14ac:dyDescent="0.25">
      <c r="A10" s="14" t="s">
        <v>167</v>
      </c>
    </row>
    <row r="11" spans="1:257" s="16" customFormat="1" ht="20.149999999999999" customHeight="1" x14ac:dyDescent="0.25">
      <c r="A11" s="56" t="s">
        <v>222</v>
      </c>
    </row>
    <row r="12" spans="1:257" s="16" customFormat="1" ht="45" customHeight="1" x14ac:dyDescent="0.25">
      <c r="A12" s="14" t="s">
        <v>164</v>
      </c>
    </row>
    <row r="13" spans="1:257" s="16" customFormat="1" ht="45" customHeight="1" x14ac:dyDescent="0.25">
      <c r="A13" s="14" t="s">
        <v>166</v>
      </c>
    </row>
    <row r="14" spans="1:257" s="16" customFormat="1" ht="20.149999999999999" customHeight="1" x14ac:dyDescent="0.25">
      <c r="A14" s="14" t="s">
        <v>160</v>
      </c>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c r="FF14" s="14"/>
      <c r="FG14" s="14"/>
      <c r="FH14" s="14"/>
      <c r="FI14" s="14"/>
      <c r="FJ14" s="14"/>
      <c r="FK14" s="14"/>
      <c r="FL14" s="14"/>
      <c r="FM14" s="14"/>
      <c r="FN14" s="14"/>
      <c r="FO14" s="14"/>
      <c r="FP14" s="14"/>
      <c r="FQ14" s="14"/>
      <c r="FR14" s="14"/>
      <c r="FS14" s="14"/>
      <c r="FT14" s="14"/>
      <c r="FU14" s="14"/>
      <c r="FV14" s="14"/>
      <c r="FW14" s="14"/>
      <c r="FX14" s="14"/>
      <c r="FY14" s="14"/>
      <c r="FZ14" s="14"/>
      <c r="GA14" s="14"/>
      <c r="GB14" s="14"/>
      <c r="GC14" s="14"/>
      <c r="GD14" s="14"/>
      <c r="GE14" s="14"/>
      <c r="GF14" s="14"/>
      <c r="GG14" s="14"/>
      <c r="GH14" s="14"/>
      <c r="GI14" s="14"/>
      <c r="GJ14" s="14"/>
      <c r="GK14" s="14"/>
      <c r="GL14" s="14"/>
      <c r="GM14" s="14"/>
      <c r="GN14" s="14"/>
      <c r="GO14" s="14"/>
      <c r="GP14" s="14"/>
      <c r="GQ14" s="14"/>
      <c r="GR14" s="14"/>
      <c r="GS14" s="14"/>
      <c r="GT14" s="14"/>
      <c r="GU14" s="14"/>
      <c r="GV14" s="14"/>
      <c r="GW14" s="14"/>
      <c r="GX14" s="14"/>
      <c r="GY14" s="14"/>
      <c r="GZ14" s="14"/>
      <c r="HA14" s="14"/>
      <c r="HB14" s="14"/>
      <c r="HC14" s="14"/>
      <c r="HD14" s="14"/>
      <c r="HE14" s="14"/>
      <c r="HF14" s="14"/>
      <c r="HG14" s="14"/>
      <c r="HH14" s="14"/>
      <c r="HI14" s="14"/>
      <c r="HJ14" s="14"/>
      <c r="HK14" s="14"/>
      <c r="HL14" s="14"/>
      <c r="HM14" s="14"/>
      <c r="HN14" s="14"/>
      <c r="HO14" s="14"/>
      <c r="HP14" s="14"/>
      <c r="HQ14" s="14"/>
      <c r="HR14" s="14"/>
      <c r="HS14" s="14"/>
      <c r="HT14" s="14"/>
      <c r="HU14" s="14"/>
      <c r="HV14" s="14"/>
      <c r="HW14" s="14"/>
      <c r="HX14" s="14"/>
      <c r="HY14" s="14"/>
      <c r="HZ14" s="14"/>
      <c r="IA14" s="14"/>
      <c r="IB14" s="14"/>
      <c r="IC14" s="14"/>
      <c r="ID14" s="14"/>
      <c r="IE14" s="14"/>
      <c r="IF14" s="14"/>
      <c r="IG14" s="14"/>
      <c r="IH14" s="14"/>
      <c r="II14" s="14"/>
      <c r="IJ14" s="14"/>
      <c r="IK14" s="14"/>
      <c r="IL14" s="14"/>
      <c r="IM14" s="14"/>
      <c r="IN14" s="14"/>
      <c r="IO14" s="14"/>
      <c r="IP14" s="14"/>
      <c r="IQ14" s="14"/>
      <c r="IR14" s="14"/>
      <c r="IS14" s="14"/>
      <c r="IT14" s="14"/>
      <c r="IU14" s="14"/>
      <c r="IV14" s="14"/>
      <c r="IW14" s="14"/>
    </row>
    <row r="15" spans="1:257" s="16" customFormat="1" ht="20.149999999999999" customHeight="1" x14ac:dyDescent="0.25">
      <c r="A15" s="18" t="s">
        <v>32</v>
      </c>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c r="IW15" s="14"/>
    </row>
    <row r="16" spans="1:257" s="16" customFormat="1" ht="20.149999999999999" customHeight="1" x14ac:dyDescent="0.25">
      <c r="A16" s="18" t="s">
        <v>33</v>
      </c>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c r="FF16" s="14"/>
      <c r="FG16" s="14"/>
      <c r="FH16" s="14"/>
      <c r="FI16" s="14"/>
      <c r="FJ16" s="14"/>
      <c r="FK16" s="14"/>
      <c r="FL16" s="14"/>
      <c r="FM16" s="14"/>
      <c r="FN16" s="14"/>
      <c r="FO16" s="14"/>
      <c r="FP16" s="14"/>
      <c r="FQ16" s="14"/>
      <c r="FR16" s="14"/>
      <c r="FS16" s="14"/>
      <c r="FT16" s="14"/>
      <c r="FU16" s="14"/>
      <c r="FV16" s="14"/>
      <c r="FW16" s="14"/>
      <c r="FX16" s="14"/>
      <c r="FY16" s="14"/>
      <c r="FZ16" s="14"/>
      <c r="GA16" s="14"/>
      <c r="GB16" s="14"/>
      <c r="GC16" s="14"/>
      <c r="GD16" s="14"/>
      <c r="GE16" s="14"/>
      <c r="GF16" s="14"/>
      <c r="GG16" s="14"/>
      <c r="GH16" s="14"/>
      <c r="GI16" s="14"/>
      <c r="GJ16" s="14"/>
      <c r="GK16" s="14"/>
      <c r="GL16" s="14"/>
      <c r="GM16" s="14"/>
      <c r="GN16" s="14"/>
      <c r="GO16" s="14"/>
      <c r="GP16" s="14"/>
      <c r="GQ16" s="14"/>
      <c r="GR16" s="14"/>
      <c r="GS16" s="14"/>
      <c r="GT16" s="14"/>
      <c r="GU16" s="14"/>
      <c r="GV16" s="14"/>
      <c r="GW16" s="14"/>
      <c r="GX16" s="14"/>
      <c r="GY16" s="14"/>
      <c r="GZ16" s="14"/>
      <c r="HA16" s="14"/>
      <c r="HB16" s="14"/>
      <c r="HC16" s="14"/>
      <c r="HD16" s="14"/>
      <c r="HE16" s="14"/>
      <c r="HF16" s="14"/>
      <c r="HG16" s="14"/>
      <c r="HH16" s="14"/>
      <c r="HI16" s="14"/>
      <c r="HJ16" s="14"/>
      <c r="HK16" s="14"/>
      <c r="HL16" s="14"/>
      <c r="HM16" s="14"/>
      <c r="HN16" s="14"/>
      <c r="HO16" s="14"/>
      <c r="HP16" s="14"/>
      <c r="HQ16" s="14"/>
      <c r="HR16" s="14"/>
      <c r="HS16" s="14"/>
      <c r="HT16" s="14"/>
      <c r="HU16" s="14"/>
      <c r="HV16" s="14"/>
      <c r="HW16" s="14"/>
      <c r="HX16" s="14"/>
      <c r="HY16" s="14"/>
      <c r="HZ16" s="14"/>
      <c r="IA16" s="14"/>
      <c r="IB16" s="14"/>
      <c r="IC16" s="14"/>
      <c r="ID16" s="14"/>
      <c r="IE16" s="14"/>
      <c r="IF16" s="14"/>
      <c r="IG16" s="14"/>
      <c r="IH16" s="14"/>
      <c r="II16" s="14"/>
      <c r="IJ16" s="14"/>
      <c r="IK16" s="14"/>
      <c r="IL16" s="14"/>
      <c r="IM16" s="14"/>
      <c r="IN16" s="14"/>
      <c r="IO16" s="14"/>
      <c r="IP16" s="14"/>
      <c r="IQ16" s="14"/>
      <c r="IR16" s="14"/>
      <c r="IS16" s="14"/>
      <c r="IT16" s="14"/>
      <c r="IU16" s="14"/>
      <c r="IV16" s="14"/>
      <c r="IW16" s="14"/>
    </row>
    <row r="17" spans="1:257" s="16" customFormat="1" ht="20.149999999999999" customHeight="1" x14ac:dyDescent="0.25">
      <c r="A17" s="18" t="s">
        <v>30</v>
      </c>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c r="IW17" s="14"/>
    </row>
    <row r="18" spans="1:257" s="16" customFormat="1" ht="20.149999999999999" customHeight="1" x14ac:dyDescent="0.25">
      <c r="A18" s="55" t="s">
        <v>31</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c r="FZ18" s="14"/>
      <c r="GA18" s="14"/>
      <c r="GB18" s="14"/>
      <c r="GC18" s="14"/>
      <c r="GD18" s="14"/>
      <c r="GE18" s="14"/>
      <c r="GF18" s="14"/>
      <c r="GG18" s="14"/>
      <c r="GH18" s="14"/>
      <c r="GI18" s="14"/>
      <c r="GJ18" s="14"/>
      <c r="GK18" s="14"/>
      <c r="GL18" s="14"/>
      <c r="GM18" s="14"/>
      <c r="GN18" s="14"/>
      <c r="GO18" s="14"/>
      <c r="GP18" s="14"/>
      <c r="GQ18" s="14"/>
      <c r="GR18" s="14"/>
      <c r="GS18" s="14"/>
      <c r="GT18" s="14"/>
      <c r="GU18" s="14"/>
      <c r="GV18" s="14"/>
      <c r="GW18" s="14"/>
      <c r="GX18" s="14"/>
      <c r="GY18" s="14"/>
      <c r="GZ18" s="14"/>
      <c r="HA18" s="14"/>
      <c r="HB18" s="14"/>
      <c r="HC18" s="14"/>
      <c r="HD18" s="14"/>
      <c r="HE18" s="14"/>
      <c r="HF18" s="14"/>
      <c r="HG18" s="14"/>
      <c r="HH18" s="14"/>
      <c r="HI18" s="14"/>
      <c r="HJ18" s="14"/>
      <c r="HK18" s="14"/>
      <c r="HL18" s="14"/>
      <c r="HM18" s="14"/>
      <c r="HN18" s="14"/>
      <c r="HO18" s="14"/>
      <c r="HP18" s="14"/>
      <c r="HQ18" s="14"/>
      <c r="HR18" s="14"/>
      <c r="HS18" s="14"/>
      <c r="HT18" s="14"/>
      <c r="HU18" s="14"/>
      <c r="HV18" s="14"/>
      <c r="HW18" s="14"/>
      <c r="HX18" s="14"/>
      <c r="HY18" s="14"/>
      <c r="HZ18" s="14"/>
      <c r="IA18" s="14"/>
      <c r="IB18" s="14"/>
      <c r="IC18" s="14"/>
      <c r="ID18" s="14"/>
      <c r="IE18" s="14"/>
      <c r="IF18" s="14"/>
      <c r="IG18" s="14"/>
      <c r="IH18" s="14"/>
      <c r="II18" s="14"/>
      <c r="IJ18" s="14"/>
      <c r="IK18" s="14"/>
      <c r="IL18" s="14"/>
      <c r="IM18" s="14"/>
      <c r="IN18" s="14"/>
      <c r="IO18" s="14"/>
      <c r="IP18" s="14"/>
      <c r="IQ18" s="14"/>
      <c r="IR18" s="14"/>
      <c r="IS18" s="14"/>
      <c r="IT18" s="14"/>
      <c r="IU18" s="14"/>
      <c r="IV18" s="14"/>
      <c r="IW18" s="14"/>
    </row>
    <row r="19" spans="1:257" s="16" customFormat="1" ht="20.149999999999999" customHeight="1" x14ac:dyDescent="0.25">
      <c r="A19" s="18" t="s">
        <v>212</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c r="IW19" s="14"/>
    </row>
    <row r="20" spans="1:257" s="17" customFormat="1" ht="30" customHeight="1" x14ac:dyDescent="0.55000000000000004">
      <c r="A20" s="28" t="s">
        <v>26</v>
      </c>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c r="FF20" s="14"/>
      <c r="FG20" s="14"/>
      <c r="FH20" s="14"/>
      <c r="FI20" s="14"/>
      <c r="FJ20" s="14"/>
      <c r="FK20" s="14"/>
      <c r="FL20" s="14"/>
      <c r="FM20" s="14"/>
      <c r="FN20" s="14"/>
      <c r="FO20" s="14"/>
      <c r="FP20" s="14"/>
      <c r="FQ20" s="14"/>
      <c r="FR20" s="14"/>
      <c r="FS20" s="14"/>
      <c r="FT20" s="14"/>
      <c r="FU20" s="14"/>
      <c r="FV20" s="14"/>
      <c r="FW20" s="14"/>
      <c r="FX20" s="14"/>
      <c r="FY20" s="14"/>
      <c r="FZ20" s="14"/>
      <c r="GA20" s="14"/>
      <c r="GB20" s="14"/>
      <c r="GC20" s="14"/>
      <c r="GD20" s="14"/>
      <c r="GE20" s="14"/>
      <c r="GF20" s="14"/>
      <c r="GG20" s="14"/>
      <c r="GH20" s="14"/>
      <c r="GI20" s="14"/>
      <c r="GJ20" s="14"/>
      <c r="GK20" s="14"/>
      <c r="GL20" s="14"/>
      <c r="GM20" s="14"/>
      <c r="GN20" s="14"/>
      <c r="GO20" s="14"/>
      <c r="GP20" s="14"/>
      <c r="GQ20" s="14"/>
      <c r="GR20" s="14"/>
      <c r="GS20" s="14"/>
      <c r="GT20" s="14"/>
      <c r="GU20" s="14"/>
      <c r="GV20" s="14"/>
      <c r="GW20" s="14"/>
      <c r="GX20" s="14"/>
      <c r="GY20" s="14"/>
      <c r="GZ20" s="14"/>
      <c r="HA20" s="14"/>
      <c r="HB20" s="14"/>
      <c r="HC20" s="14"/>
      <c r="HD20" s="14"/>
      <c r="HE20" s="14"/>
      <c r="HF20" s="14"/>
      <c r="HG20" s="14"/>
      <c r="HH20" s="14"/>
      <c r="HI20" s="14"/>
      <c r="HJ20" s="14"/>
      <c r="HK20" s="14"/>
      <c r="HL20" s="14"/>
      <c r="HM20" s="14"/>
      <c r="HN20" s="14"/>
      <c r="HO20" s="14"/>
      <c r="HP20" s="14"/>
      <c r="HQ20" s="14"/>
      <c r="HR20" s="14"/>
      <c r="HS20" s="14"/>
      <c r="HT20" s="14"/>
      <c r="HU20" s="14"/>
      <c r="HV20" s="14"/>
      <c r="HW20" s="14"/>
      <c r="HX20" s="14"/>
      <c r="HY20" s="14"/>
      <c r="HZ20" s="14"/>
      <c r="IA20" s="14"/>
      <c r="IB20" s="14"/>
      <c r="IC20" s="14"/>
      <c r="ID20" s="14"/>
      <c r="IE20" s="14"/>
      <c r="IF20" s="14"/>
      <c r="IG20" s="14"/>
      <c r="IH20" s="14"/>
      <c r="II20" s="14"/>
      <c r="IJ20" s="14"/>
      <c r="IK20" s="14"/>
      <c r="IL20" s="14"/>
      <c r="IM20" s="14"/>
      <c r="IN20" s="14"/>
      <c r="IO20" s="14"/>
      <c r="IP20" s="14"/>
      <c r="IQ20" s="14"/>
      <c r="IR20" s="14"/>
      <c r="IS20" s="14"/>
      <c r="IT20" s="14"/>
      <c r="IU20" s="14"/>
      <c r="IV20" s="14"/>
      <c r="IW20" s="14"/>
    </row>
    <row r="21" spans="1:257" s="16" customFormat="1" ht="20.149999999999999" customHeight="1" x14ac:dyDescent="0.45">
      <c r="A21" s="30" t="s">
        <v>28</v>
      </c>
    </row>
    <row r="22" spans="1:257" s="16" customFormat="1" ht="20.149999999999999" customHeight="1" x14ac:dyDescent="0.25">
      <c r="A22" s="14" t="s">
        <v>224</v>
      </c>
    </row>
    <row r="23" spans="1:257" s="16" customFormat="1" ht="20.149999999999999" customHeight="1" x14ac:dyDescent="0.25">
      <c r="A23" s="56" t="s">
        <v>223</v>
      </c>
    </row>
    <row r="24" spans="1:257" s="16" customFormat="1" ht="20.149999999999999" customHeight="1" x14ac:dyDescent="0.25">
      <c r="A24" s="16" t="s">
        <v>225</v>
      </c>
    </row>
    <row r="25" spans="1:257" s="16" customFormat="1" ht="20.149999999999999" customHeight="1" x14ac:dyDescent="0.45">
      <c r="A25" s="30" t="s">
        <v>27</v>
      </c>
    </row>
    <row r="26" spans="1:257" s="16" customFormat="1" ht="20.149999999999999" customHeight="1" x14ac:dyDescent="0.25">
      <c r="A26" s="19" t="s">
        <v>218</v>
      </c>
    </row>
    <row r="27" spans="1:257" s="16" customFormat="1" ht="20.149999999999999" customHeight="1" x14ac:dyDescent="0.25">
      <c r="A27" s="16" t="s">
        <v>29</v>
      </c>
    </row>
  </sheetData>
  <hyperlinks>
    <hyperlink ref="A15" r:id="rId1" display="Energy trends publication (opens in a new window) " xr:uid="{00000000-0004-0000-0000-000001000000}"/>
    <hyperlink ref="A16" r:id="rId2" display="Data sources and methodology for gas production and trade (opens in a new window) " xr:uid="{00000000-0004-0000-0000-000002000000}"/>
    <hyperlink ref="A17" r:id="rId3" xr:uid="{00000000-0004-0000-0000-000003000000}"/>
    <hyperlink ref="A19" r:id="rId4" xr:uid="{9F684897-4A28-4B27-B170-594AEB60D960}"/>
    <hyperlink ref="A18" r:id="rId5" xr:uid="{7C9320D7-2C83-410E-BC10-E9D365025B5A}"/>
    <hyperlink ref="A26" r:id="rId6" xr:uid="{8F93CB13-F6A1-4D39-B882-8A590E54665D}"/>
    <hyperlink ref="A11" r:id="rId7" xr:uid="{496C3E8A-974A-48F0-95FB-256B0C0F8FAC}"/>
    <hyperlink ref="A23" r:id="rId8" xr:uid="{77DC71D8-5595-43CB-9233-8757B5151AEB}"/>
  </hyperlinks>
  <pageMargins left="0.7" right="0.7" top="0.75" bottom="0.75" header="0.3" footer="0.3"/>
  <pageSetup paperSize="9" scale="46" orientation="portrait" verticalDpi="4"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BM24"/>
  <sheetViews>
    <sheetView showGridLines="0" zoomScaleNormal="100" workbookViewId="0">
      <pane xSplit="1" topLeftCell="B1" activePane="topRight" state="frozen"/>
      <selection pane="topRight"/>
    </sheetView>
  </sheetViews>
  <sheetFormatPr defaultColWidth="8.7265625" defaultRowHeight="12.5" x14ac:dyDescent="0.25"/>
  <cols>
    <col min="1" max="1" width="35.54296875" customWidth="1"/>
    <col min="2" max="65" width="12.54296875" customWidth="1"/>
  </cols>
  <sheetData>
    <row r="1" spans="1:65" ht="45" customHeight="1" x14ac:dyDescent="0.25">
      <c r="A1" s="20" t="s">
        <v>207</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row>
    <row r="2" spans="1:65" ht="20.149999999999999" customHeight="1" x14ac:dyDescent="0.25">
      <c r="A2" s="16" t="s">
        <v>43</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row>
    <row r="3" spans="1:65" ht="50.15" customHeight="1" x14ac:dyDescent="0.25">
      <c r="A3" s="60" t="s">
        <v>236</v>
      </c>
      <c r="B3" s="35" t="s">
        <v>105</v>
      </c>
      <c r="C3" s="35" t="s">
        <v>106</v>
      </c>
      <c r="D3" s="35" t="s">
        <v>107</v>
      </c>
      <c r="E3" s="35" t="s">
        <v>108</v>
      </c>
      <c r="F3" s="35" t="s">
        <v>109</v>
      </c>
      <c r="G3" s="35" t="s">
        <v>110</v>
      </c>
      <c r="H3" s="35" t="s">
        <v>111</v>
      </c>
      <c r="I3" s="35" t="s">
        <v>112</v>
      </c>
      <c r="J3" s="35" t="s">
        <v>113</v>
      </c>
      <c r="K3" s="35" t="s">
        <v>114</v>
      </c>
      <c r="L3" s="35" t="s">
        <v>115</v>
      </c>
      <c r="M3" s="35" t="s">
        <v>116</v>
      </c>
      <c r="N3" s="35" t="s">
        <v>117</v>
      </c>
      <c r="O3" s="35" t="s">
        <v>118</v>
      </c>
      <c r="P3" s="35" t="s">
        <v>119</v>
      </c>
      <c r="Q3" s="35" t="s">
        <v>120</v>
      </c>
      <c r="R3" s="35" t="s">
        <v>121</v>
      </c>
      <c r="S3" s="35" t="s">
        <v>122</v>
      </c>
      <c r="T3" s="35" t="s">
        <v>123</v>
      </c>
      <c r="U3" s="35" t="s">
        <v>124</v>
      </c>
      <c r="V3" s="35" t="s">
        <v>125</v>
      </c>
      <c r="W3" s="35" t="s">
        <v>126</v>
      </c>
      <c r="X3" s="35" t="s">
        <v>127</v>
      </c>
      <c r="Y3" s="35" t="s">
        <v>128</v>
      </c>
      <c r="Z3" s="35" t="s">
        <v>129</v>
      </c>
      <c r="AA3" s="35" t="s">
        <v>130</v>
      </c>
      <c r="AB3" s="35" t="s">
        <v>131</v>
      </c>
      <c r="AC3" s="35" t="s">
        <v>132</v>
      </c>
      <c r="AD3" s="35" t="s">
        <v>133</v>
      </c>
      <c r="AE3" s="35" t="s">
        <v>134</v>
      </c>
      <c r="AF3" s="35" t="s">
        <v>135</v>
      </c>
      <c r="AG3" s="35" t="s">
        <v>136</v>
      </c>
      <c r="AH3" s="35" t="s">
        <v>137</v>
      </c>
      <c r="AI3" s="35" t="s">
        <v>138</v>
      </c>
      <c r="AJ3" s="35" t="s">
        <v>139</v>
      </c>
      <c r="AK3" s="35" t="s">
        <v>140</v>
      </c>
      <c r="AL3" s="35" t="s">
        <v>141</v>
      </c>
      <c r="AM3" s="35" t="s">
        <v>142</v>
      </c>
      <c r="AN3" s="35" t="s">
        <v>143</v>
      </c>
      <c r="AO3" s="35" t="s">
        <v>144</v>
      </c>
      <c r="AP3" s="35" t="s">
        <v>145</v>
      </c>
      <c r="AQ3" s="35" t="s">
        <v>146</v>
      </c>
      <c r="AR3" s="35" t="s">
        <v>147</v>
      </c>
      <c r="AS3" s="35" t="s">
        <v>148</v>
      </c>
      <c r="AT3" s="35" t="s">
        <v>149</v>
      </c>
      <c r="AU3" s="35" t="s">
        <v>150</v>
      </c>
      <c r="AV3" s="35" t="s">
        <v>151</v>
      </c>
      <c r="AW3" s="35" t="s">
        <v>152</v>
      </c>
      <c r="AX3" s="35" t="s">
        <v>153</v>
      </c>
      <c r="AY3" s="35" t="s">
        <v>154</v>
      </c>
      <c r="AZ3" s="35" t="s">
        <v>155</v>
      </c>
      <c r="BA3" s="35" t="s">
        <v>156</v>
      </c>
      <c r="BB3" s="35" t="s">
        <v>157</v>
      </c>
      <c r="BC3" s="35" t="s">
        <v>158</v>
      </c>
      <c r="BD3" s="35" t="s">
        <v>210</v>
      </c>
      <c r="BE3" s="35" t="s">
        <v>211</v>
      </c>
      <c r="BF3" s="35" t="s">
        <v>213</v>
      </c>
      <c r="BG3" s="35" t="s">
        <v>214</v>
      </c>
      <c r="BH3" s="35" t="s">
        <v>217</v>
      </c>
      <c r="BI3" s="35" t="s">
        <v>219</v>
      </c>
      <c r="BJ3" s="35" t="s">
        <v>228</v>
      </c>
      <c r="BK3" s="35" t="s">
        <v>229</v>
      </c>
      <c r="BL3" s="35" t="s">
        <v>232</v>
      </c>
      <c r="BM3" s="35" t="s">
        <v>233</v>
      </c>
    </row>
    <row r="4" spans="1:65" ht="20.149999999999999" customHeight="1" x14ac:dyDescent="0.25">
      <c r="A4" s="21" t="s">
        <v>0</v>
      </c>
      <c r="B4" s="40">
        <v>20872.75</v>
      </c>
      <c r="C4" s="40">
        <v>18548.099999999999</v>
      </c>
      <c r="D4" s="40">
        <v>14791.01</v>
      </c>
      <c r="E4" s="40">
        <v>19226.439999999999</v>
      </c>
      <c r="F4" s="40">
        <v>18068.54</v>
      </c>
      <c r="G4" s="40">
        <v>16463.05</v>
      </c>
      <c r="H4" s="40">
        <v>11813.77</v>
      </c>
      <c r="I4" s="40">
        <v>15413.21</v>
      </c>
      <c r="J4" s="40">
        <v>16258.41</v>
      </c>
      <c r="K4" s="40">
        <v>15412.91</v>
      </c>
      <c r="L4" s="40">
        <v>12766.69</v>
      </c>
      <c r="M4" s="40">
        <v>13972.42</v>
      </c>
      <c r="N4" s="40">
        <v>13338.97</v>
      </c>
      <c r="O4" s="40">
        <v>11581.6</v>
      </c>
      <c r="P4" s="40">
        <v>9199.1200000000008</v>
      </c>
      <c r="Q4" s="40">
        <v>12366.87</v>
      </c>
      <c r="R4" s="40">
        <v>11675.56</v>
      </c>
      <c r="S4" s="40">
        <v>10068.75</v>
      </c>
      <c r="T4" s="40">
        <v>8130.35</v>
      </c>
      <c r="U4" s="40">
        <v>9665.4599999999991</v>
      </c>
      <c r="V4" s="40">
        <v>9979.08</v>
      </c>
      <c r="W4" s="40">
        <v>9900.0400000000009</v>
      </c>
      <c r="X4" s="40">
        <v>7899.03</v>
      </c>
      <c r="Y4" s="40">
        <v>9536.4</v>
      </c>
      <c r="Z4" s="40">
        <v>10213.44</v>
      </c>
      <c r="AA4" s="40">
        <v>9576.66</v>
      </c>
      <c r="AB4" s="40">
        <v>8289.5300000000007</v>
      </c>
      <c r="AC4" s="40">
        <v>9694.4500000000007</v>
      </c>
      <c r="AD4" s="40">
        <v>10233.799999999999</v>
      </c>
      <c r="AE4" s="40">
        <v>10776.25</v>
      </c>
      <c r="AF4" s="40">
        <v>9026.91</v>
      </c>
      <c r="AG4" s="40">
        <v>11002.77</v>
      </c>
      <c r="AH4" s="40">
        <v>10619.71</v>
      </c>
      <c r="AI4" s="40">
        <v>10140.27</v>
      </c>
      <c r="AJ4" s="40">
        <v>9904.7099999999991</v>
      </c>
      <c r="AK4" s="40">
        <v>10988.04</v>
      </c>
      <c r="AL4" s="40">
        <v>11263.21</v>
      </c>
      <c r="AM4" s="40">
        <v>10876.42</v>
      </c>
      <c r="AN4" s="40">
        <v>8893.9500000000007</v>
      </c>
      <c r="AO4" s="40">
        <v>11066.77</v>
      </c>
      <c r="AP4" s="40">
        <v>10803.79</v>
      </c>
      <c r="AQ4" s="40">
        <v>10119.549999999999</v>
      </c>
      <c r="AR4" s="40">
        <v>9392.59</v>
      </c>
      <c r="AS4" s="40">
        <v>10421.17</v>
      </c>
      <c r="AT4" s="40">
        <v>10155.31</v>
      </c>
      <c r="AU4" s="40">
        <v>9594.2900000000009</v>
      </c>
      <c r="AV4" s="40">
        <v>8772.5300000000007</v>
      </c>
      <c r="AW4" s="40">
        <v>10864.14</v>
      </c>
      <c r="AX4" s="40">
        <v>10404.18</v>
      </c>
      <c r="AY4" s="40">
        <v>10412.200000000001</v>
      </c>
      <c r="AZ4" s="40">
        <v>8750.1200000000008</v>
      </c>
      <c r="BA4" s="40">
        <v>9866.4</v>
      </c>
      <c r="BB4" s="40">
        <v>8933.5499999999993</v>
      </c>
      <c r="BC4" s="40">
        <v>6181.31</v>
      </c>
      <c r="BD4" s="40">
        <v>7791.66</v>
      </c>
      <c r="BE4" s="40">
        <v>9662.98</v>
      </c>
      <c r="BF4" s="40">
        <v>9391.9</v>
      </c>
      <c r="BG4" s="40">
        <v>9574.84</v>
      </c>
      <c r="BH4" s="40">
        <v>9022.68</v>
      </c>
      <c r="BI4" s="40">
        <v>9748.23</v>
      </c>
      <c r="BJ4" s="40">
        <v>9220.0400000000009</v>
      </c>
      <c r="BK4" s="40">
        <v>8685.57</v>
      </c>
      <c r="BL4" s="40">
        <v>7549.35</v>
      </c>
      <c r="BM4" s="40">
        <v>8325.0300000000007</v>
      </c>
    </row>
    <row r="5" spans="1:65" ht="20.149999999999999" customHeight="1" x14ac:dyDescent="0.25">
      <c r="A5" s="22" t="s">
        <v>1</v>
      </c>
      <c r="B5" s="41">
        <v>11884.66</v>
      </c>
      <c r="C5" s="41">
        <v>7467.61</v>
      </c>
      <c r="D5" s="41">
        <v>6424.87</v>
      </c>
      <c r="E5" s="41">
        <v>11409.1</v>
      </c>
      <c r="F5" s="41">
        <v>13046.27</v>
      </c>
      <c r="G5" s="41">
        <v>7847.58</v>
      </c>
      <c r="H5" s="41">
        <v>7473.3</v>
      </c>
      <c r="I5" s="41">
        <v>14527.64</v>
      </c>
      <c r="J5" s="41">
        <v>17239.560000000001</v>
      </c>
      <c r="K5" s="41">
        <v>12165.88</v>
      </c>
      <c r="L5" s="41">
        <v>8875.16</v>
      </c>
      <c r="M5" s="41">
        <v>17581.099999999999</v>
      </c>
      <c r="N5" s="41">
        <v>17005.93</v>
      </c>
      <c r="O5" s="41">
        <v>12063.32</v>
      </c>
      <c r="P5" s="41">
        <v>11344.11</v>
      </c>
      <c r="Q5" s="41">
        <v>14488.78</v>
      </c>
      <c r="R5" s="41">
        <v>15780.41</v>
      </c>
      <c r="S5" s="41">
        <v>11413.67</v>
      </c>
      <c r="T5" s="41">
        <v>8970.5300000000007</v>
      </c>
      <c r="U5" s="41">
        <v>15350.75</v>
      </c>
      <c r="V5" s="41">
        <v>16882.41</v>
      </c>
      <c r="W5" s="41">
        <v>12317.97</v>
      </c>
      <c r="X5" s="41">
        <v>7282.21</v>
      </c>
      <c r="Y5" s="41">
        <v>13355.86</v>
      </c>
      <c r="Z5" s="41">
        <v>13327.05</v>
      </c>
      <c r="AA5" s="41">
        <v>9892.82</v>
      </c>
      <c r="AB5" s="41">
        <v>8369.94</v>
      </c>
      <c r="AC5" s="41">
        <v>12859</v>
      </c>
      <c r="AD5" s="41">
        <v>14447.44</v>
      </c>
      <c r="AE5" s="41">
        <v>8655.08</v>
      </c>
      <c r="AF5" s="41">
        <v>9513.43</v>
      </c>
      <c r="AG5" s="41">
        <v>12980.71</v>
      </c>
      <c r="AH5" s="41">
        <v>13969.73</v>
      </c>
      <c r="AI5" s="41">
        <v>10277.92</v>
      </c>
      <c r="AJ5" s="41">
        <v>7948.35</v>
      </c>
      <c r="AK5" s="41">
        <v>14946.31</v>
      </c>
      <c r="AL5" s="41">
        <v>14723.35</v>
      </c>
      <c r="AM5" s="41">
        <v>8418.16</v>
      </c>
      <c r="AN5" s="41">
        <v>9019.74</v>
      </c>
      <c r="AO5" s="41">
        <v>14824.14</v>
      </c>
      <c r="AP5" s="41">
        <v>17518.2</v>
      </c>
      <c r="AQ5" s="41">
        <v>8264.7000000000007</v>
      </c>
      <c r="AR5" s="41">
        <v>7388.01</v>
      </c>
      <c r="AS5" s="41">
        <v>13742.51</v>
      </c>
      <c r="AT5" s="41">
        <v>15147.36</v>
      </c>
      <c r="AU5" s="41">
        <v>10913.07</v>
      </c>
      <c r="AV5" s="41">
        <v>5899.94</v>
      </c>
      <c r="AW5" s="41">
        <v>14074.8</v>
      </c>
      <c r="AX5" s="41">
        <v>13521.74</v>
      </c>
      <c r="AY5" s="41">
        <v>8802.58</v>
      </c>
      <c r="AZ5" s="41">
        <v>6643.46</v>
      </c>
      <c r="BA5" s="41">
        <v>14950.31</v>
      </c>
      <c r="BB5" s="41">
        <v>18353.95</v>
      </c>
      <c r="BC5" s="41">
        <v>11453.54</v>
      </c>
      <c r="BD5" s="41">
        <v>6800.02</v>
      </c>
      <c r="BE5" s="41">
        <v>14742.55</v>
      </c>
      <c r="BF5" s="41">
        <v>16360.42</v>
      </c>
      <c r="BG5" s="41">
        <v>13331.16</v>
      </c>
      <c r="BH5" s="41">
        <v>10791.19</v>
      </c>
      <c r="BI5" s="41">
        <v>16040.69</v>
      </c>
      <c r="BJ5" s="41">
        <v>16290.13</v>
      </c>
      <c r="BK5" s="41">
        <v>10317.25</v>
      </c>
      <c r="BL5" s="41">
        <v>5847.14</v>
      </c>
      <c r="BM5" s="41">
        <v>12693.73</v>
      </c>
    </row>
    <row r="6" spans="1:65" ht="20.149999999999999" customHeight="1" x14ac:dyDescent="0.25">
      <c r="A6" s="22" t="s">
        <v>209</v>
      </c>
      <c r="B6" s="41">
        <v>190.38</v>
      </c>
      <c r="C6" s="41">
        <v>87.38</v>
      </c>
      <c r="D6" s="41">
        <v>72.42</v>
      </c>
      <c r="E6" s="41">
        <v>472.14</v>
      </c>
      <c r="F6" s="41">
        <v>1220.25</v>
      </c>
      <c r="G6" s="41">
        <v>1729.57</v>
      </c>
      <c r="H6" s="41">
        <v>2756.5</v>
      </c>
      <c r="I6" s="41">
        <v>4497.09</v>
      </c>
      <c r="J6" s="41">
        <v>4432.1499999999996</v>
      </c>
      <c r="K6" s="41">
        <v>4473.28</v>
      </c>
      <c r="L6" s="41">
        <v>4045.1</v>
      </c>
      <c r="M6" s="41">
        <v>5853.65</v>
      </c>
      <c r="N6" s="41">
        <v>7231.38</v>
      </c>
      <c r="O6" s="41">
        <v>7521.49</v>
      </c>
      <c r="P6" s="41">
        <v>5528.52</v>
      </c>
      <c r="Q6" s="41">
        <v>4699.8999999999996</v>
      </c>
      <c r="R6" s="41">
        <v>3565.86</v>
      </c>
      <c r="S6" s="41">
        <v>4370.57</v>
      </c>
      <c r="T6" s="41">
        <v>3202.13</v>
      </c>
      <c r="U6" s="41">
        <v>2506.6799999999998</v>
      </c>
      <c r="V6" s="41">
        <v>1475.1</v>
      </c>
      <c r="W6" s="41">
        <v>4017.79</v>
      </c>
      <c r="X6" s="41">
        <v>1766.15</v>
      </c>
      <c r="Y6" s="41">
        <v>2070.08</v>
      </c>
      <c r="Z6" s="41">
        <v>1173.74</v>
      </c>
      <c r="AA6" s="41">
        <v>3997.59</v>
      </c>
      <c r="AB6" s="41">
        <v>3650.08</v>
      </c>
      <c r="AC6" s="41">
        <v>2443.12</v>
      </c>
      <c r="AD6" s="41">
        <v>3238</v>
      </c>
      <c r="AE6" s="41">
        <v>3325.5</v>
      </c>
      <c r="AF6" s="41">
        <v>3564.27</v>
      </c>
      <c r="AG6" s="41">
        <v>3727.36</v>
      </c>
      <c r="AH6" s="41">
        <v>2535.96</v>
      </c>
      <c r="AI6" s="41">
        <v>3080.94</v>
      </c>
      <c r="AJ6" s="41">
        <v>3051.73</v>
      </c>
      <c r="AK6" s="41">
        <v>1108.99</v>
      </c>
      <c r="AL6" s="41">
        <v>1259.93</v>
      </c>
      <c r="AM6" s="41">
        <v>2135.0700000000002</v>
      </c>
      <c r="AN6" s="41">
        <v>1722.58</v>
      </c>
      <c r="AO6" s="41">
        <v>1460.58</v>
      </c>
      <c r="AP6" s="41">
        <v>746.39</v>
      </c>
      <c r="AQ6" s="41">
        <v>1645.3</v>
      </c>
      <c r="AR6" s="41">
        <v>857.36</v>
      </c>
      <c r="AS6" s="41">
        <v>3672.73</v>
      </c>
      <c r="AT6" s="41">
        <v>4230.66</v>
      </c>
      <c r="AU6" s="41">
        <v>4873.3599999999997</v>
      </c>
      <c r="AV6" s="41">
        <v>1784.05</v>
      </c>
      <c r="AW6" s="41">
        <v>6216.04</v>
      </c>
      <c r="AX6" s="41">
        <v>6416.2</v>
      </c>
      <c r="AY6" s="41">
        <v>5421.78</v>
      </c>
      <c r="AZ6" s="41">
        <v>2399.6</v>
      </c>
      <c r="BA6" s="41">
        <v>4202.8100000000004</v>
      </c>
      <c r="BB6" s="41">
        <v>5098.16</v>
      </c>
      <c r="BC6" s="41">
        <v>4697.96</v>
      </c>
      <c r="BD6" s="41">
        <v>622.54</v>
      </c>
      <c r="BE6" s="41">
        <v>4299.3500000000004</v>
      </c>
      <c r="BF6" s="41">
        <v>7564.74</v>
      </c>
      <c r="BG6" s="41">
        <v>6453.36</v>
      </c>
      <c r="BH6" s="41">
        <v>3951.24</v>
      </c>
      <c r="BI6" s="41">
        <v>7651.11</v>
      </c>
      <c r="BJ6" s="41">
        <v>8049.04</v>
      </c>
      <c r="BK6" s="41">
        <v>6104.78</v>
      </c>
      <c r="BL6" s="41">
        <v>1108.21</v>
      </c>
      <c r="BM6" s="41">
        <v>4128.92</v>
      </c>
    </row>
    <row r="7" spans="1:65" ht="20.149999999999999" customHeight="1" x14ac:dyDescent="0.25">
      <c r="A7" s="22" t="s">
        <v>2</v>
      </c>
      <c r="B7" s="41">
        <v>1955.63</v>
      </c>
      <c r="C7" s="41">
        <v>2918.75</v>
      </c>
      <c r="D7" s="41">
        <v>3010.24</v>
      </c>
      <c r="E7" s="41">
        <v>3267.2</v>
      </c>
      <c r="F7" s="41">
        <v>3123.37</v>
      </c>
      <c r="G7" s="41">
        <v>4129.09</v>
      </c>
      <c r="H7" s="41">
        <v>2491.77</v>
      </c>
      <c r="I7" s="41">
        <v>2719.39</v>
      </c>
      <c r="J7" s="41">
        <v>2581</v>
      </c>
      <c r="K7" s="41">
        <v>5237.7</v>
      </c>
      <c r="L7" s="41">
        <v>4479.82</v>
      </c>
      <c r="M7" s="41">
        <v>3737.77</v>
      </c>
      <c r="N7" s="41">
        <v>2260.5100000000002</v>
      </c>
      <c r="O7" s="41">
        <v>4878.7</v>
      </c>
      <c r="P7" s="41">
        <v>4716.4799999999996</v>
      </c>
      <c r="Q7" s="41">
        <v>4842.91</v>
      </c>
      <c r="R7" s="41">
        <v>3292.29</v>
      </c>
      <c r="S7" s="41">
        <v>3541.18</v>
      </c>
      <c r="T7" s="41">
        <v>4136.97</v>
      </c>
      <c r="U7" s="41">
        <v>2122.5500000000002</v>
      </c>
      <c r="V7" s="41">
        <v>1972</v>
      </c>
      <c r="W7" s="41">
        <v>3402.08</v>
      </c>
      <c r="X7" s="41">
        <v>2736.94</v>
      </c>
      <c r="Y7" s="41">
        <v>1858.43</v>
      </c>
      <c r="Z7" s="41">
        <v>2078.33</v>
      </c>
      <c r="AA7" s="41">
        <v>3733.04</v>
      </c>
      <c r="AB7" s="41">
        <v>3645.63</v>
      </c>
      <c r="AC7" s="41">
        <v>2170.9499999999998</v>
      </c>
      <c r="AD7" s="41">
        <v>2501.62</v>
      </c>
      <c r="AE7" s="41">
        <v>3577.8</v>
      </c>
      <c r="AF7" s="41">
        <v>4744.01</v>
      </c>
      <c r="AG7" s="41">
        <v>3678.08</v>
      </c>
      <c r="AH7" s="41">
        <v>1749.88</v>
      </c>
      <c r="AI7" s="41">
        <v>2550.2800000000002</v>
      </c>
      <c r="AJ7" s="41">
        <v>4821.26</v>
      </c>
      <c r="AK7" s="41">
        <v>1540.59</v>
      </c>
      <c r="AL7" s="41">
        <v>1354.04</v>
      </c>
      <c r="AM7" s="41">
        <v>3747.24</v>
      </c>
      <c r="AN7" s="41">
        <v>4728.5200000000004</v>
      </c>
      <c r="AO7" s="41">
        <v>1657.99</v>
      </c>
      <c r="AP7" s="41">
        <v>829.54</v>
      </c>
      <c r="AQ7" s="41">
        <v>1902.69</v>
      </c>
      <c r="AR7" s="41">
        <v>4071.03</v>
      </c>
      <c r="AS7" s="41">
        <v>898.36</v>
      </c>
      <c r="AT7" s="41">
        <v>957.12</v>
      </c>
      <c r="AU7" s="41">
        <v>3684.01</v>
      </c>
      <c r="AV7" s="41">
        <v>2357.44</v>
      </c>
      <c r="AW7" s="41">
        <v>1421.31</v>
      </c>
      <c r="AX7" s="41">
        <v>1326.02</v>
      </c>
      <c r="AY7" s="41">
        <v>4421.93</v>
      </c>
      <c r="AZ7" s="41">
        <v>2735.04</v>
      </c>
      <c r="BA7" s="41">
        <v>1158.19</v>
      </c>
      <c r="BB7" s="41">
        <v>1232.6099999999999</v>
      </c>
      <c r="BC7" s="41">
        <v>1096.21</v>
      </c>
      <c r="BD7" s="41">
        <v>1628.71</v>
      </c>
      <c r="BE7" s="41">
        <v>2966.61</v>
      </c>
      <c r="BF7" s="41">
        <v>3013.49</v>
      </c>
      <c r="BG7" s="41">
        <v>7282.03</v>
      </c>
      <c r="BH7" s="41">
        <v>7409.55</v>
      </c>
      <c r="BI7" s="41">
        <v>5749.17</v>
      </c>
      <c r="BJ7" s="41">
        <v>4228.8500000000004</v>
      </c>
      <c r="BK7" s="41">
        <v>5861.4</v>
      </c>
      <c r="BL7" s="41">
        <v>3167.89</v>
      </c>
      <c r="BM7" s="41">
        <v>2590.5500000000002</v>
      </c>
    </row>
    <row r="8" spans="1:65" ht="20.149999999999999" customHeight="1" x14ac:dyDescent="0.25">
      <c r="A8" s="22" t="s">
        <v>3</v>
      </c>
      <c r="B8" s="41">
        <v>2012.43</v>
      </c>
      <c r="C8" s="41">
        <v>-1938.34</v>
      </c>
      <c r="D8" s="41">
        <v>-1032.73</v>
      </c>
      <c r="E8" s="41">
        <v>606.13</v>
      </c>
      <c r="F8" s="41">
        <v>1803.37</v>
      </c>
      <c r="G8" s="41">
        <v>-2046.13</v>
      </c>
      <c r="H8" s="41">
        <v>-811.94</v>
      </c>
      <c r="I8" s="41">
        <v>549.41</v>
      </c>
      <c r="J8" s="41">
        <v>2953.72</v>
      </c>
      <c r="K8" s="41">
        <v>-2012.48</v>
      </c>
      <c r="L8" s="41">
        <v>-1287.33</v>
      </c>
      <c r="M8" s="41">
        <v>1673.94</v>
      </c>
      <c r="N8" s="41">
        <v>608.64</v>
      </c>
      <c r="O8" s="41">
        <v>-1972.92</v>
      </c>
      <c r="P8" s="41">
        <v>-1026.1600000000001</v>
      </c>
      <c r="Q8" s="41">
        <v>274.5</v>
      </c>
      <c r="R8" s="41">
        <v>1227.6400000000001</v>
      </c>
      <c r="S8" s="41">
        <v>-867.64</v>
      </c>
      <c r="T8" s="41">
        <v>-766.09</v>
      </c>
      <c r="U8" s="41">
        <v>381.64</v>
      </c>
      <c r="V8" s="41">
        <v>3670.91</v>
      </c>
      <c r="W8" s="41">
        <v>-2290.5500000000002</v>
      </c>
      <c r="X8" s="41">
        <v>-1353.64</v>
      </c>
      <c r="Y8" s="41">
        <v>29.73</v>
      </c>
      <c r="Z8" s="41">
        <v>1544.73</v>
      </c>
      <c r="AA8" s="41">
        <v>-1642.91</v>
      </c>
      <c r="AB8" s="41">
        <v>-641.54999999999995</v>
      </c>
      <c r="AC8" s="41">
        <v>523.1</v>
      </c>
      <c r="AD8" s="41">
        <v>3136.36</v>
      </c>
      <c r="AE8" s="41">
        <v>-1003.82</v>
      </c>
      <c r="AF8" s="41">
        <v>-1447.18</v>
      </c>
      <c r="AG8" s="41">
        <v>-365.82</v>
      </c>
      <c r="AH8" s="41">
        <v>2818.95</v>
      </c>
      <c r="AI8" s="41">
        <v>-898.32</v>
      </c>
      <c r="AJ8" s="41">
        <v>-510.01</v>
      </c>
      <c r="AK8" s="41">
        <v>174.97</v>
      </c>
      <c r="AL8" s="41">
        <v>1657.96</v>
      </c>
      <c r="AM8" s="41">
        <v>178.57</v>
      </c>
      <c r="AN8" s="41">
        <v>-127.49</v>
      </c>
      <c r="AO8" s="41">
        <v>-390.04</v>
      </c>
      <c r="AP8" s="41">
        <v>1279.96</v>
      </c>
      <c r="AQ8" s="41">
        <v>-965.56</v>
      </c>
      <c r="AR8" s="41">
        <v>-238.15</v>
      </c>
      <c r="AS8" s="41">
        <v>-689.64</v>
      </c>
      <c r="AT8" s="41">
        <v>1121.96</v>
      </c>
      <c r="AU8" s="41">
        <v>-438.27</v>
      </c>
      <c r="AV8" s="41">
        <v>-630.22</v>
      </c>
      <c r="AW8" s="41">
        <v>23.21</v>
      </c>
      <c r="AX8" s="41">
        <v>1355.24</v>
      </c>
      <c r="AY8" s="41">
        <v>-1132.4000000000001</v>
      </c>
      <c r="AZ8" s="41">
        <v>161.44999999999999</v>
      </c>
      <c r="BA8" s="41">
        <v>-405.77</v>
      </c>
      <c r="BB8" s="41">
        <v>906.62</v>
      </c>
      <c r="BC8" s="41">
        <v>278.23</v>
      </c>
      <c r="BD8" s="41">
        <v>-972.76</v>
      </c>
      <c r="BE8" s="41">
        <v>-30.73</v>
      </c>
      <c r="BF8" s="41">
        <v>436.56</v>
      </c>
      <c r="BG8" s="41">
        <v>-539.04</v>
      </c>
      <c r="BH8" s="41">
        <v>62.18</v>
      </c>
      <c r="BI8" s="41">
        <v>-322.8</v>
      </c>
      <c r="BJ8" s="41">
        <v>529.99</v>
      </c>
      <c r="BK8" s="41">
        <v>-251.55</v>
      </c>
      <c r="BL8" s="41">
        <v>-572.01</v>
      </c>
      <c r="BM8" s="41">
        <v>-289.33999999999997</v>
      </c>
    </row>
    <row r="9" spans="1:65" ht="20.149999999999999" customHeight="1" x14ac:dyDescent="0.25">
      <c r="A9" s="23" t="s">
        <v>5</v>
      </c>
      <c r="B9" s="42">
        <v>-1.3</v>
      </c>
      <c r="C9" s="42">
        <v>-0.89</v>
      </c>
      <c r="D9" s="42">
        <v>-2.72</v>
      </c>
      <c r="E9" s="42">
        <v>-1.3</v>
      </c>
      <c r="F9" s="42">
        <v>-3.41</v>
      </c>
      <c r="G9" s="42">
        <v>-11.21</v>
      </c>
      <c r="H9" s="42">
        <v>-7.43</v>
      </c>
      <c r="I9" s="42">
        <v>-9.8800000000000008</v>
      </c>
      <c r="J9" s="42">
        <v>-10.09</v>
      </c>
      <c r="K9" s="42">
        <v>-2.5299999999999998</v>
      </c>
      <c r="L9" s="42">
        <v>-6</v>
      </c>
      <c r="M9" s="42">
        <v>-5.3</v>
      </c>
      <c r="N9" s="42">
        <v>-2.9</v>
      </c>
      <c r="O9" s="42">
        <v>-0.9</v>
      </c>
      <c r="P9" s="42">
        <v>-1.01</v>
      </c>
      <c r="Q9" s="42">
        <v>-0.65</v>
      </c>
      <c r="R9" s="42">
        <v>-1.04</v>
      </c>
      <c r="S9" s="42">
        <v>-0.37</v>
      </c>
      <c r="T9" s="42">
        <v>-1.27</v>
      </c>
      <c r="U9" s="42">
        <v>-2.39</v>
      </c>
      <c r="V9" s="42">
        <v>-2.67</v>
      </c>
      <c r="W9" s="42">
        <v>-1.1100000000000001</v>
      </c>
      <c r="X9" s="42">
        <v>-1.28</v>
      </c>
      <c r="Y9" s="42">
        <v>-0.45</v>
      </c>
      <c r="Z9" s="42">
        <v>0.76</v>
      </c>
      <c r="AA9" s="42">
        <v>-0.35</v>
      </c>
      <c r="AB9" s="42">
        <v>-1.19</v>
      </c>
      <c r="AC9" s="42">
        <v>0.42</v>
      </c>
      <c r="AD9" s="42">
        <v>4.75</v>
      </c>
      <c r="AE9" s="42">
        <v>12.23</v>
      </c>
      <c r="AF9" s="42">
        <v>16.59</v>
      </c>
      <c r="AG9" s="42">
        <v>17.28</v>
      </c>
      <c r="AH9" s="42">
        <v>74.7</v>
      </c>
      <c r="AI9" s="42">
        <v>74.790000000000006</v>
      </c>
      <c r="AJ9" s="42">
        <v>99.83</v>
      </c>
      <c r="AK9" s="42">
        <v>99.78</v>
      </c>
      <c r="AL9" s="42">
        <v>87.73</v>
      </c>
      <c r="AM9" s="42">
        <v>92.84</v>
      </c>
      <c r="AN9" s="42">
        <v>100.5</v>
      </c>
      <c r="AO9" s="42">
        <v>108.77</v>
      </c>
      <c r="AP9" s="42">
        <v>107.82</v>
      </c>
      <c r="AQ9" s="42">
        <v>113.52</v>
      </c>
      <c r="AR9" s="42">
        <v>119.03</v>
      </c>
      <c r="AS9" s="42">
        <v>124.63</v>
      </c>
      <c r="AT9" s="42">
        <v>130.44999999999999</v>
      </c>
      <c r="AU9" s="42">
        <v>131.96</v>
      </c>
      <c r="AV9" s="42">
        <v>133.30000000000001</v>
      </c>
      <c r="AW9" s="42">
        <v>133.41</v>
      </c>
      <c r="AX9" s="42">
        <v>143.43</v>
      </c>
      <c r="AY9" s="42">
        <v>143.44999999999999</v>
      </c>
      <c r="AZ9" s="42">
        <v>144.93</v>
      </c>
      <c r="BA9" s="42">
        <v>144.97</v>
      </c>
      <c r="BB9" s="42">
        <v>141.9</v>
      </c>
      <c r="BC9" s="42">
        <v>143.49</v>
      </c>
      <c r="BD9" s="42">
        <v>152.44</v>
      </c>
      <c r="BE9" s="42">
        <v>152.6</v>
      </c>
      <c r="BF9" s="42">
        <v>135.94</v>
      </c>
      <c r="BG9" s="42">
        <v>139.08000000000001</v>
      </c>
      <c r="BH9" s="42">
        <v>151.36000000000001</v>
      </c>
      <c r="BI9" s="42">
        <v>151.85</v>
      </c>
      <c r="BJ9" s="42">
        <v>143.61000000000001</v>
      </c>
      <c r="BK9" s="42">
        <v>146.12</v>
      </c>
      <c r="BL9" s="42">
        <v>151.11000000000001</v>
      </c>
      <c r="BM9" s="42">
        <v>151.11000000000001</v>
      </c>
    </row>
    <row r="10" spans="1:65" ht="20.149999999999999" customHeight="1" x14ac:dyDescent="0.25">
      <c r="A10" s="24" t="s">
        <v>21</v>
      </c>
      <c r="B10" s="43">
        <v>32812.92</v>
      </c>
      <c r="C10" s="43">
        <v>21157.73</v>
      </c>
      <c r="D10" s="43">
        <v>17170.2</v>
      </c>
      <c r="E10" s="43">
        <v>27973.17</v>
      </c>
      <c r="F10" s="43">
        <v>29791.39</v>
      </c>
      <c r="G10" s="43">
        <v>18124.2</v>
      </c>
      <c r="H10" s="43">
        <v>15975.92</v>
      </c>
      <c r="I10" s="43">
        <v>27761</v>
      </c>
      <c r="J10" s="43">
        <v>33860.6</v>
      </c>
      <c r="K10" s="43">
        <v>20326.080000000002</v>
      </c>
      <c r="L10" s="43">
        <v>15868.7</v>
      </c>
      <c r="M10" s="43">
        <v>29484.39</v>
      </c>
      <c r="N10" s="43">
        <v>28690.14</v>
      </c>
      <c r="O10" s="43">
        <v>16792.41</v>
      </c>
      <c r="P10" s="43">
        <v>14799.58</v>
      </c>
      <c r="Q10" s="43">
        <v>22286.58</v>
      </c>
      <c r="R10" s="43">
        <v>25390.28</v>
      </c>
      <c r="S10" s="43">
        <v>17073.22</v>
      </c>
      <c r="T10" s="43">
        <v>12196.55</v>
      </c>
      <c r="U10" s="43">
        <v>23272.91</v>
      </c>
      <c r="V10" s="43">
        <v>28557.73</v>
      </c>
      <c r="W10" s="43">
        <v>16524.29</v>
      </c>
      <c r="X10" s="43">
        <v>11089.39</v>
      </c>
      <c r="Y10" s="43">
        <v>21063.11</v>
      </c>
      <c r="Z10" s="43">
        <v>23007.66</v>
      </c>
      <c r="AA10" s="43">
        <v>14093.18</v>
      </c>
      <c r="AB10" s="43">
        <v>12371.12</v>
      </c>
      <c r="AC10" s="43">
        <v>20906.02</v>
      </c>
      <c r="AD10" s="43">
        <v>25320.73</v>
      </c>
      <c r="AE10" s="43">
        <v>14861.94</v>
      </c>
      <c r="AF10" s="43">
        <v>12365.73</v>
      </c>
      <c r="AG10" s="43">
        <v>19956.87</v>
      </c>
      <c r="AH10" s="43">
        <v>25811.360000000001</v>
      </c>
      <c r="AI10" s="43">
        <v>17083.78</v>
      </c>
      <c r="AJ10" s="43">
        <v>12656.11</v>
      </c>
      <c r="AK10" s="43">
        <v>24710.46</v>
      </c>
      <c r="AL10" s="43">
        <v>26392.37</v>
      </c>
      <c r="AM10" s="43">
        <v>15807.32</v>
      </c>
      <c r="AN10" s="43">
        <v>13079.53</v>
      </c>
      <c r="AO10" s="43">
        <v>23991.23</v>
      </c>
      <c r="AP10" s="43">
        <v>28944.799999999999</v>
      </c>
      <c r="AQ10" s="43">
        <v>15668.15</v>
      </c>
      <c r="AR10" s="43">
        <v>12631.99</v>
      </c>
      <c r="AS10" s="43">
        <v>22642.91</v>
      </c>
      <c r="AT10" s="43">
        <v>25574.639999999999</v>
      </c>
      <c r="AU10" s="43">
        <v>16487</v>
      </c>
      <c r="AV10" s="43">
        <v>11878.16</v>
      </c>
      <c r="AW10" s="43">
        <v>23759.8</v>
      </c>
      <c r="AX10" s="43">
        <v>24108.65</v>
      </c>
      <c r="AY10" s="43">
        <v>13795.29</v>
      </c>
      <c r="AZ10" s="43">
        <v>13033.53</v>
      </c>
      <c r="BA10" s="43">
        <v>23401.16</v>
      </c>
      <c r="BB10" s="43">
        <v>27082.29</v>
      </c>
      <c r="BC10" s="43">
        <v>16989.96</v>
      </c>
      <c r="BD10" s="43">
        <v>12197.81</v>
      </c>
      <c r="BE10" s="43">
        <v>21658.240000000002</v>
      </c>
      <c r="BF10" s="43">
        <v>23325.56</v>
      </c>
      <c r="BG10" s="43">
        <v>15239.33</v>
      </c>
      <c r="BH10" s="43">
        <v>12729.64</v>
      </c>
      <c r="BI10" s="43">
        <v>19973.5</v>
      </c>
      <c r="BJ10" s="43">
        <v>22034.84</v>
      </c>
      <c r="BK10" s="43">
        <v>13079.77</v>
      </c>
      <c r="BL10" s="43">
        <v>10238.08</v>
      </c>
      <c r="BM10" s="43">
        <v>18358.12</v>
      </c>
    </row>
    <row r="11" spans="1:65" ht="20.149999999999999" customHeight="1" x14ac:dyDescent="0.25">
      <c r="A11" s="22" t="s">
        <v>4</v>
      </c>
      <c r="B11" s="41">
        <v>105.1</v>
      </c>
      <c r="C11" s="41">
        <v>91.75</v>
      </c>
      <c r="D11" s="41">
        <v>40.51</v>
      </c>
      <c r="E11" s="41">
        <v>123.23</v>
      </c>
      <c r="F11" s="41">
        <v>-143.91</v>
      </c>
      <c r="G11" s="41">
        <v>-77.239999999999995</v>
      </c>
      <c r="H11" s="41">
        <v>-72.150000000000006</v>
      </c>
      <c r="I11" s="41">
        <v>-133.93</v>
      </c>
      <c r="J11" s="41">
        <v>96.25</v>
      </c>
      <c r="K11" s="41">
        <v>23.91</v>
      </c>
      <c r="L11" s="41">
        <v>70.849999999999994</v>
      </c>
      <c r="M11" s="41">
        <v>-63.59</v>
      </c>
      <c r="N11" s="41">
        <v>21.01</v>
      </c>
      <c r="O11" s="41">
        <v>-32.159999999999997</v>
      </c>
      <c r="P11" s="41">
        <v>-31.97</v>
      </c>
      <c r="Q11" s="41">
        <v>-72.7</v>
      </c>
      <c r="R11" s="41">
        <v>97.32</v>
      </c>
      <c r="S11" s="41">
        <v>66.89</v>
      </c>
      <c r="T11" s="41">
        <v>57.75</v>
      </c>
      <c r="U11" s="41">
        <v>83.66</v>
      </c>
      <c r="V11" s="41">
        <v>133.51</v>
      </c>
      <c r="W11" s="41">
        <v>25.3</v>
      </c>
      <c r="X11" s="41">
        <v>-38.6</v>
      </c>
      <c r="Y11" s="41">
        <v>56.95</v>
      </c>
      <c r="Z11" s="41">
        <v>-113.69</v>
      </c>
      <c r="AA11" s="41">
        <v>-71.099999999999994</v>
      </c>
      <c r="AB11" s="41">
        <v>-60.8</v>
      </c>
      <c r="AC11" s="41">
        <v>-104.05</v>
      </c>
      <c r="AD11" s="41">
        <v>-126.13</v>
      </c>
      <c r="AE11" s="41">
        <v>-16.96</v>
      </c>
      <c r="AF11" s="41">
        <v>-48.24</v>
      </c>
      <c r="AG11" s="41">
        <v>-44.41</v>
      </c>
      <c r="AH11" s="41">
        <v>-340.04</v>
      </c>
      <c r="AI11" s="41">
        <v>46.98</v>
      </c>
      <c r="AJ11" s="41">
        <v>-130.58000000000001</v>
      </c>
      <c r="AK11" s="41">
        <v>20.27</v>
      </c>
      <c r="AL11" s="41">
        <v>187.25</v>
      </c>
      <c r="AM11" s="41">
        <v>-87.61</v>
      </c>
      <c r="AN11" s="41">
        <v>61.34</v>
      </c>
      <c r="AO11" s="41">
        <v>127.22</v>
      </c>
      <c r="AP11" s="41">
        <v>400.99</v>
      </c>
      <c r="AQ11" s="41">
        <v>7.17</v>
      </c>
      <c r="AR11" s="41">
        <v>-196.25</v>
      </c>
      <c r="AS11" s="41">
        <v>66.05</v>
      </c>
      <c r="AT11" s="41">
        <v>-310.77999999999997</v>
      </c>
      <c r="AU11" s="41">
        <v>-197.96</v>
      </c>
      <c r="AV11" s="41">
        <v>-372.52</v>
      </c>
      <c r="AW11" s="41">
        <v>-46.95</v>
      </c>
      <c r="AX11" s="41">
        <v>163.92</v>
      </c>
      <c r="AY11" s="41">
        <v>-61.62</v>
      </c>
      <c r="AZ11" s="41">
        <v>257.81</v>
      </c>
      <c r="BA11" s="41">
        <v>120.48</v>
      </c>
      <c r="BB11" s="41">
        <v>483.65</v>
      </c>
      <c r="BC11" s="41">
        <v>-134.66999999999999</v>
      </c>
      <c r="BD11" s="41">
        <v>-49.59</v>
      </c>
      <c r="BE11" s="41">
        <v>-47.4</v>
      </c>
      <c r="BF11" s="41">
        <v>-124.64</v>
      </c>
      <c r="BG11" s="41">
        <v>-63.7</v>
      </c>
      <c r="BH11" s="41">
        <v>-72.14</v>
      </c>
      <c r="BI11" s="41">
        <v>-56.48</v>
      </c>
      <c r="BJ11" s="41">
        <v>-92.85</v>
      </c>
      <c r="BK11" s="41">
        <v>-295.66000000000003</v>
      </c>
      <c r="BL11" s="41">
        <v>-55.92</v>
      </c>
      <c r="BM11" s="41">
        <v>38.42</v>
      </c>
    </row>
    <row r="12" spans="1:65" ht="20.149999999999999" customHeight="1" x14ac:dyDescent="0.25">
      <c r="A12" s="25" t="s">
        <v>20</v>
      </c>
      <c r="B12" s="44">
        <v>32707.82</v>
      </c>
      <c r="C12" s="44">
        <v>21065.98</v>
      </c>
      <c r="D12" s="44">
        <v>17129.689999999999</v>
      </c>
      <c r="E12" s="44">
        <v>27849.94</v>
      </c>
      <c r="F12" s="44">
        <v>29935.3</v>
      </c>
      <c r="G12" s="44">
        <v>18201.439999999999</v>
      </c>
      <c r="H12" s="44">
        <v>16048.07</v>
      </c>
      <c r="I12" s="44">
        <v>27894.93</v>
      </c>
      <c r="J12" s="44">
        <v>33764.36</v>
      </c>
      <c r="K12" s="44">
        <v>20302.169999999998</v>
      </c>
      <c r="L12" s="44">
        <v>15797.85</v>
      </c>
      <c r="M12" s="44">
        <v>29547.98</v>
      </c>
      <c r="N12" s="44">
        <v>28669.13</v>
      </c>
      <c r="O12" s="44">
        <v>16824.560000000001</v>
      </c>
      <c r="P12" s="44">
        <v>14831.55</v>
      </c>
      <c r="Q12" s="44">
        <v>22359.279999999999</v>
      </c>
      <c r="R12" s="44">
        <v>25292.959999999999</v>
      </c>
      <c r="S12" s="44">
        <v>17006.330000000002</v>
      </c>
      <c r="T12" s="44">
        <v>12138.81</v>
      </c>
      <c r="U12" s="44">
        <v>23189.25</v>
      </c>
      <c r="V12" s="44">
        <v>28424.23</v>
      </c>
      <c r="W12" s="44">
        <v>16498.98</v>
      </c>
      <c r="X12" s="44">
        <v>11127.99</v>
      </c>
      <c r="Y12" s="44">
        <v>21006.15</v>
      </c>
      <c r="Z12" s="44">
        <v>23121.35</v>
      </c>
      <c r="AA12" s="44">
        <v>14164.28</v>
      </c>
      <c r="AB12" s="44">
        <v>12431.91</v>
      </c>
      <c r="AC12" s="44">
        <v>21010.07</v>
      </c>
      <c r="AD12" s="44">
        <v>25446.86</v>
      </c>
      <c r="AE12" s="44">
        <v>14878.91</v>
      </c>
      <c r="AF12" s="44">
        <v>12413.97</v>
      </c>
      <c r="AG12" s="44">
        <v>20001.28</v>
      </c>
      <c r="AH12" s="44">
        <v>26151.39</v>
      </c>
      <c r="AI12" s="44">
        <v>17036.8</v>
      </c>
      <c r="AJ12" s="44">
        <v>12786.69</v>
      </c>
      <c r="AK12" s="44">
        <v>24690.19</v>
      </c>
      <c r="AL12" s="44">
        <v>26205.11</v>
      </c>
      <c r="AM12" s="44">
        <v>15894.93</v>
      </c>
      <c r="AN12" s="44">
        <v>13018.19</v>
      </c>
      <c r="AO12" s="44">
        <v>23864.01</v>
      </c>
      <c r="AP12" s="44">
        <v>28543.81</v>
      </c>
      <c r="AQ12" s="44">
        <v>15660.98</v>
      </c>
      <c r="AR12" s="44">
        <v>12828.25</v>
      </c>
      <c r="AS12" s="44">
        <v>22576.86</v>
      </c>
      <c r="AT12" s="44">
        <v>25885.42</v>
      </c>
      <c r="AU12" s="44">
        <v>16684.97</v>
      </c>
      <c r="AV12" s="44">
        <v>12250.68</v>
      </c>
      <c r="AW12" s="44">
        <v>23806.75</v>
      </c>
      <c r="AX12" s="44">
        <v>23944.73</v>
      </c>
      <c r="AY12" s="44">
        <v>13856.92</v>
      </c>
      <c r="AZ12" s="44">
        <v>12775.72</v>
      </c>
      <c r="BA12" s="44">
        <v>23280.68</v>
      </c>
      <c r="BB12" s="44">
        <v>26598.639999999999</v>
      </c>
      <c r="BC12" s="44">
        <v>17124.63</v>
      </c>
      <c r="BD12" s="44">
        <v>12247.4</v>
      </c>
      <c r="BE12" s="44">
        <v>21705.64</v>
      </c>
      <c r="BF12" s="44">
        <v>23450.2</v>
      </c>
      <c r="BG12" s="44">
        <v>15303.03</v>
      </c>
      <c r="BH12" s="44">
        <v>12801.78</v>
      </c>
      <c r="BI12" s="44">
        <v>20029.98</v>
      </c>
      <c r="BJ12" s="44">
        <v>22127.69</v>
      </c>
      <c r="BK12" s="44">
        <v>13375.43</v>
      </c>
      <c r="BL12" s="44">
        <v>10294</v>
      </c>
      <c r="BM12" s="44">
        <v>18319.7</v>
      </c>
    </row>
    <row r="13" spans="1:65" ht="20.149999999999999" customHeight="1" x14ac:dyDescent="0.25">
      <c r="A13" s="21" t="s">
        <v>6</v>
      </c>
      <c r="B13" s="40">
        <v>9746.39</v>
      </c>
      <c r="C13" s="40">
        <v>8826.07</v>
      </c>
      <c r="D13" s="40">
        <v>9318.4500000000007</v>
      </c>
      <c r="E13" s="40">
        <v>8620.43</v>
      </c>
      <c r="F13" s="40">
        <v>8171.25</v>
      </c>
      <c r="G13" s="40">
        <v>8032.35</v>
      </c>
      <c r="H13" s="40">
        <v>8732.7900000000009</v>
      </c>
      <c r="I13" s="40">
        <v>9746.24</v>
      </c>
      <c r="J13" s="40">
        <v>10036.69</v>
      </c>
      <c r="K13" s="40">
        <v>9377.32</v>
      </c>
      <c r="L13" s="40">
        <v>8350.9599999999991</v>
      </c>
      <c r="M13" s="40">
        <v>8617.34</v>
      </c>
      <c r="N13" s="40">
        <v>8055.83</v>
      </c>
      <c r="O13" s="40">
        <v>7517.11</v>
      </c>
      <c r="P13" s="40">
        <v>7712.73</v>
      </c>
      <c r="Q13" s="40">
        <v>6852.45</v>
      </c>
      <c r="R13" s="40">
        <v>6010.25</v>
      </c>
      <c r="S13" s="40">
        <v>5370.69</v>
      </c>
      <c r="T13" s="40">
        <v>4872.97</v>
      </c>
      <c r="U13" s="40">
        <v>5493.16</v>
      </c>
      <c r="V13" s="40">
        <v>6070.4</v>
      </c>
      <c r="W13" s="40">
        <v>5112.12</v>
      </c>
      <c r="X13" s="40">
        <v>4516.92</v>
      </c>
      <c r="Y13" s="40">
        <v>5187.1400000000003</v>
      </c>
      <c r="Z13" s="40">
        <v>5056.8999999999996</v>
      </c>
      <c r="AA13" s="40">
        <v>5111.2</v>
      </c>
      <c r="AB13" s="40">
        <v>6096.55</v>
      </c>
      <c r="AC13" s="40">
        <v>5834.4</v>
      </c>
      <c r="AD13" s="40">
        <v>5476.2</v>
      </c>
      <c r="AE13" s="40">
        <v>5093.1499999999996</v>
      </c>
      <c r="AF13" s="40">
        <v>5530.14</v>
      </c>
      <c r="AG13" s="40">
        <v>5797.35</v>
      </c>
      <c r="AH13" s="40">
        <v>7362.66</v>
      </c>
      <c r="AI13" s="40">
        <v>7082.68</v>
      </c>
      <c r="AJ13" s="40">
        <v>6723.49</v>
      </c>
      <c r="AK13" s="40">
        <v>8602.19</v>
      </c>
      <c r="AL13" s="40">
        <v>7935.49</v>
      </c>
      <c r="AM13" s="40">
        <v>6618.79</v>
      </c>
      <c r="AN13" s="40">
        <v>6266.8</v>
      </c>
      <c r="AO13" s="40">
        <v>7704.68</v>
      </c>
      <c r="AP13" s="40">
        <v>7920.51</v>
      </c>
      <c r="AQ13" s="40">
        <v>6635.8</v>
      </c>
      <c r="AR13" s="40">
        <v>5962.89</v>
      </c>
      <c r="AS13" s="40">
        <v>7021.92</v>
      </c>
      <c r="AT13" s="40">
        <v>7675.47</v>
      </c>
      <c r="AU13" s="40">
        <v>6694.96</v>
      </c>
      <c r="AV13" s="40">
        <v>5876.46</v>
      </c>
      <c r="AW13" s="40">
        <v>7086.19</v>
      </c>
      <c r="AX13" s="40">
        <v>5950.49</v>
      </c>
      <c r="AY13" s="40">
        <v>4932.8900000000003</v>
      </c>
      <c r="AZ13" s="40">
        <v>6123.24</v>
      </c>
      <c r="BA13" s="40">
        <v>6650.41</v>
      </c>
      <c r="BB13" s="40">
        <v>6937.98</v>
      </c>
      <c r="BC13" s="40">
        <v>6372.88</v>
      </c>
      <c r="BD13" s="40">
        <v>5930.3</v>
      </c>
      <c r="BE13" s="40">
        <v>6363.13</v>
      </c>
      <c r="BF13" s="40">
        <v>6031.79</v>
      </c>
      <c r="BG13" s="40">
        <v>6470.93</v>
      </c>
      <c r="BH13" s="40">
        <v>6852.57</v>
      </c>
      <c r="BI13" s="40">
        <v>6514.55</v>
      </c>
      <c r="BJ13" s="40">
        <v>5742.07</v>
      </c>
      <c r="BK13" s="40">
        <v>5113.4799999999996</v>
      </c>
      <c r="BL13" s="40">
        <v>4888.7</v>
      </c>
      <c r="BM13" s="40">
        <v>5181.5600000000004</v>
      </c>
    </row>
    <row r="14" spans="1:65" ht="20.149999999999999" customHeight="1" x14ac:dyDescent="0.25">
      <c r="A14" s="22" t="s">
        <v>7</v>
      </c>
      <c r="B14" s="41">
        <v>9048.5</v>
      </c>
      <c r="C14" s="41">
        <v>8316.82</v>
      </c>
      <c r="D14" s="41">
        <v>8859.41</v>
      </c>
      <c r="E14" s="41">
        <v>7975.17</v>
      </c>
      <c r="F14" s="41">
        <v>7500.89</v>
      </c>
      <c r="G14" s="41">
        <v>7589.61</v>
      </c>
      <c r="H14" s="41">
        <v>8343.8700000000008</v>
      </c>
      <c r="I14" s="41">
        <v>9179.3799999999992</v>
      </c>
      <c r="J14" s="41">
        <v>9374.3700000000008</v>
      </c>
      <c r="K14" s="41">
        <v>8914.08</v>
      </c>
      <c r="L14" s="41">
        <v>7944.53</v>
      </c>
      <c r="M14" s="41">
        <v>7994.14</v>
      </c>
      <c r="N14" s="41">
        <v>7384.92</v>
      </c>
      <c r="O14" s="41">
        <v>7073.78</v>
      </c>
      <c r="P14" s="41">
        <v>7306.54</v>
      </c>
      <c r="Q14" s="41">
        <v>6287.8</v>
      </c>
      <c r="R14" s="41">
        <v>5391.57</v>
      </c>
      <c r="S14" s="41">
        <v>4894.62</v>
      </c>
      <c r="T14" s="41">
        <v>4472.0600000000004</v>
      </c>
      <c r="U14" s="41">
        <v>4889.8599999999997</v>
      </c>
      <c r="V14" s="41">
        <v>5358.1</v>
      </c>
      <c r="W14" s="41">
        <v>4613.5</v>
      </c>
      <c r="X14" s="41">
        <v>4104.12</v>
      </c>
      <c r="Y14" s="41">
        <v>4601.62</v>
      </c>
      <c r="Z14" s="41">
        <v>4338.26</v>
      </c>
      <c r="AA14" s="41">
        <v>4603.1499999999996</v>
      </c>
      <c r="AB14" s="41">
        <v>5647.66</v>
      </c>
      <c r="AC14" s="41">
        <v>5179.92</v>
      </c>
      <c r="AD14" s="41">
        <v>4642.54</v>
      </c>
      <c r="AE14" s="41">
        <v>4514.1000000000004</v>
      </c>
      <c r="AF14" s="41">
        <v>5025.22</v>
      </c>
      <c r="AG14" s="41">
        <v>5117.1400000000003</v>
      </c>
      <c r="AH14" s="41">
        <v>6542.2</v>
      </c>
      <c r="AI14" s="41">
        <v>6480.76</v>
      </c>
      <c r="AJ14" s="41">
        <v>6218.44</v>
      </c>
      <c r="AK14" s="41">
        <v>7856.54</v>
      </c>
      <c r="AL14" s="41">
        <v>7160.27</v>
      </c>
      <c r="AM14" s="41">
        <v>6070.87</v>
      </c>
      <c r="AN14" s="41">
        <v>5782.48</v>
      </c>
      <c r="AO14" s="41">
        <v>6989.25</v>
      </c>
      <c r="AP14" s="41">
        <v>7047.67</v>
      </c>
      <c r="AQ14" s="41">
        <v>6062.23</v>
      </c>
      <c r="AR14" s="41">
        <v>5451.92</v>
      </c>
      <c r="AS14" s="41">
        <v>6292.5</v>
      </c>
      <c r="AT14" s="41">
        <v>6906.51</v>
      </c>
      <c r="AU14" s="41">
        <v>6127.94</v>
      </c>
      <c r="AV14" s="41">
        <v>5403.84</v>
      </c>
      <c r="AW14" s="41">
        <v>6354.92</v>
      </c>
      <c r="AX14" s="41">
        <v>5171.53</v>
      </c>
      <c r="AY14" s="41">
        <v>4376.32</v>
      </c>
      <c r="AZ14" s="41">
        <v>5642.65</v>
      </c>
      <c r="BA14" s="41">
        <v>5928.58</v>
      </c>
      <c r="BB14" s="41">
        <v>6152.07</v>
      </c>
      <c r="BC14" s="41">
        <v>5789.08</v>
      </c>
      <c r="BD14" s="41">
        <v>5468.11</v>
      </c>
      <c r="BE14" s="41">
        <v>5689.3</v>
      </c>
      <c r="BF14" s="41">
        <v>5252.65</v>
      </c>
      <c r="BG14" s="41">
        <v>5937.57</v>
      </c>
      <c r="BH14" s="41">
        <v>6400.23</v>
      </c>
      <c r="BI14" s="41">
        <v>5845.79</v>
      </c>
      <c r="BJ14" s="41">
        <v>4962.9399999999996</v>
      </c>
      <c r="BK14" s="41">
        <v>4580.13</v>
      </c>
      <c r="BL14" s="41">
        <v>4436.3599999999997</v>
      </c>
      <c r="BM14" s="41">
        <v>4512.8</v>
      </c>
    </row>
    <row r="15" spans="1:65" ht="20.149999999999999" customHeight="1" x14ac:dyDescent="0.25">
      <c r="A15" s="23" t="s">
        <v>19</v>
      </c>
      <c r="B15" s="42">
        <v>697.9</v>
      </c>
      <c r="C15" s="42">
        <v>509.24</v>
      </c>
      <c r="D15" s="42">
        <v>459.04</v>
      </c>
      <c r="E15" s="42">
        <v>645.26</v>
      </c>
      <c r="F15" s="42">
        <v>670.36</v>
      </c>
      <c r="G15" s="42">
        <v>442.74</v>
      </c>
      <c r="H15" s="42">
        <v>388.92</v>
      </c>
      <c r="I15" s="42">
        <v>566.86</v>
      </c>
      <c r="J15" s="42">
        <v>662.32</v>
      </c>
      <c r="K15" s="42">
        <v>463.25</v>
      </c>
      <c r="L15" s="42">
        <v>406.43</v>
      </c>
      <c r="M15" s="42">
        <v>623.20000000000005</v>
      </c>
      <c r="N15" s="42">
        <v>670.91</v>
      </c>
      <c r="O15" s="42">
        <v>443.33</v>
      </c>
      <c r="P15" s="42">
        <v>406.18</v>
      </c>
      <c r="Q15" s="42">
        <v>564.65</v>
      </c>
      <c r="R15" s="42">
        <v>618.67999999999995</v>
      </c>
      <c r="S15" s="42">
        <v>476.07</v>
      </c>
      <c r="T15" s="42">
        <v>400.91</v>
      </c>
      <c r="U15" s="42">
        <v>603.29999999999995</v>
      </c>
      <c r="V15" s="42">
        <v>712.3</v>
      </c>
      <c r="W15" s="42">
        <v>498.62</v>
      </c>
      <c r="X15" s="42">
        <v>412.79</v>
      </c>
      <c r="Y15" s="42">
        <v>585.52</v>
      </c>
      <c r="Z15" s="42">
        <v>718.64</v>
      </c>
      <c r="AA15" s="42">
        <v>508.05</v>
      </c>
      <c r="AB15" s="42">
        <v>448.89</v>
      </c>
      <c r="AC15" s="42">
        <v>654.47</v>
      </c>
      <c r="AD15" s="42">
        <v>833.66</v>
      </c>
      <c r="AE15" s="42">
        <v>579.04</v>
      </c>
      <c r="AF15" s="42">
        <v>504.92</v>
      </c>
      <c r="AG15" s="42">
        <v>680.22</v>
      </c>
      <c r="AH15" s="42">
        <v>820.46</v>
      </c>
      <c r="AI15" s="42">
        <v>601.91999999999996</v>
      </c>
      <c r="AJ15" s="42">
        <v>505.05</v>
      </c>
      <c r="AK15" s="42">
        <v>745.65</v>
      </c>
      <c r="AL15" s="42">
        <v>775.22</v>
      </c>
      <c r="AM15" s="42">
        <v>547.91999999999996</v>
      </c>
      <c r="AN15" s="42">
        <v>484.32</v>
      </c>
      <c r="AO15" s="42">
        <v>715.44</v>
      </c>
      <c r="AP15" s="42">
        <v>872.84</v>
      </c>
      <c r="AQ15" s="42">
        <v>573.55999999999995</v>
      </c>
      <c r="AR15" s="42">
        <v>510.98</v>
      </c>
      <c r="AS15" s="42">
        <v>729.42</v>
      </c>
      <c r="AT15" s="42">
        <v>768.96</v>
      </c>
      <c r="AU15" s="42">
        <v>567.02</v>
      </c>
      <c r="AV15" s="42">
        <v>472.61</v>
      </c>
      <c r="AW15" s="42">
        <v>731.27</v>
      </c>
      <c r="AX15" s="42">
        <v>778.97</v>
      </c>
      <c r="AY15" s="42">
        <v>556.57000000000005</v>
      </c>
      <c r="AZ15" s="42">
        <v>480.58</v>
      </c>
      <c r="BA15" s="42">
        <v>721.83</v>
      </c>
      <c r="BB15" s="42">
        <v>785.9</v>
      </c>
      <c r="BC15" s="42">
        <v>583.79</v>
      </c>
      <c r="BD15" s="42">
        <v>462.19</v>
      </c>
      <c r="BE15" s="42">
        <v>673.83</v>
      </c>
      <c r="BF15" s="42">
        <v>779.14</v>
      </c>
      <c r="BG15" s="42">
        <v>533.35</v>
      </c>
      <c r="BH15" s="42">
        <v>452.34</v>
      </c>
      <c r="BI15" s="42">
        <v>668.76</v>
      </c>
      <c r="BJ15" s="42">
        <v>779.14</v>
      </c>
      <c r="BK15" s="42">
        <v>533.35</v>
      </c>
      <c r="BL15" s="42">
        <v>452.34</v>
      </c>
      <c r="BM15" s="42">
        <v>668.76</v>
      </c>
    </row>
    <row r="16" spans="1:65" ht="20.149999999999999" customHeight="1" x14ac:dyDescent="0.25">
      <c r="A16" s="21" t="s">
        <v>8</v>
      </c>
      <c r="B16" s="40">
        <v>1744.33</v>
      </c>
      <c r="C16" s="40">
        <v>1606.15</v>
      </c>
      <c r="D16" s="40">
        <v>1369.11</v>
      </c>
      <c r="E16" s="40">
        <v>1687.8</v>
      </c>
      <c r="F16" s="40">
        <v>1698.95</v>
      </c>
      <c r="G16" s="40">
        <v>1634.27</v>
      </c>
      <c r="H16" s="40">
        <v>1364.63</v>
      </c>
      <c r="I16" s="40">
        <v>1615.38</v>
      </c>
      <c r="J16" s="40">
        <v>1805.24</v>
      </c>
      <c r="K16" s="40">
        <v>1716.24</v>
      </c>
      <c r="L16" s="40">
        <v>1438.33</v>
      </c>
      <c r="M16" s="40">
        <v>1646.48</v>
      </c>
      <c r="N16" s="40">
        <v>1593.74</v>
      </c>
      <c r="O16" s="40">
        <v>1481.59</v>
      </c>
      <c r="P16" s="40">
        <v>1260.4000000000001</v>
      </c>
      <c r="Q16" s="40">
        <v>1464.79</v>
      </c>
      <c r="R16" s="40">
        <v>1366.44</v>
      </c>
      <c r="S16" s="40">
        <v>1330.57</v>
      </c>
      <c r="T16" s="40">
        <v>1152.83</v>
      </c>
      <c r="U16" s="40">
        <v>1253.5999999999999</v>
      </c>
      <c r="V16" s="40">
        <v>1339.74</v>
      </c>
      <c r="W16" s="40">
        <v>1294.17</v>
      </c>
      <c r="X16" s="40">
        <v>1027.8599999999999</v>
      </c>
      <c r="Y16" s="40">
        <v>1176.33</v>
      </c>
      <c r="Z16" s="40">
        <v>1234.43</v>
      </c>
      <c r="AA16" s="40">
        <v>1232.8900000000001</v>
      </c>
      <c r="AB16" s="40">
        <v>1069.75</v>
      </c>
      <c r="AC16" s="40">
        <v>1232.93</v>
      </c>
      <c r="AD16" s="40">
        <v>1331.35</v>
      </c>
      <c r="AE16" s="40">
        <v>1405.88</v>
      </c>
      <c r="AF16" s="40">
        <v>1188.02</v>
      </c>
      <c r="AG16" s="40">
        <v>1388.95</v>
      </c>
      <c r="AH16" s="40">
        <v>1438.07</v>
      </c>
      <c r="AI16" s="40">
        <v>1291.6300000000001</v>
      </c>
      <c r="AJ16" s="40">
        <v>1258.6199999999999</v>
      </c>
      <c r="AK16" s="40">
        <v>1248.79</v>
      </c>
      <c r="AL16" s="40">
        <v>1388.93</v>
      </c>
      <c r="AM16" s="40">
        <v>1347.45</v>
      </c>
      <c r="AN16" s="40">
        <v>1251.1199999999999</v>
      </c>
      <c r="AO16" s="40">
        <v>1274.6400000000001</v>
      </c>
      <c r="AP16" s="40">
        <v>1308.5899999999999</v>
      </c>
      <c r="AQ16" s="40">
        <v>1304.32</v>
      </c>
      <c r="AR16" s="40">
        <v>1330.41</v>
      </c>
      <c r="AS16" s="40">
        <v>1401.36</v>
      </c>
      <c r="AT16" s="40">
        <v>1499.78</v>
      </c>
      <c r="AU16" s="40">
        <v>1441.05</v>
      </c>
      <c r="AV16" s="40">
        <v>1405.14</v>
      </c>
      <c r="AW16" s="40">
        <v>1481.69</v>
      </c>
      <c r="AX16" s="40">
        <v>1435.2</v>
      </c>
      <c r="AY16" s="40">
        <v>1450.28</v>
      </c>
      <c r="AZ16" s="40">
        <v>1278.95</v>
      </c>
      <c r="BA16" s="40">
        <v>1390.16</v>
      </c>
      <c r="BB16" s="40">
        <v>1274.23</v>
      </c>
      <c r="BC16" s="40">
        <v>987.18</v>
      </c>
      <c r="BD16" s="40">
        <v>1203.02</v>
      </c>
      <c r="BE16" s="40">
        <v>1250.22</v>
      </c>
      <c r="BF16" s="40">
        <v>1212.46</v>
      </c>
      <c r="BG16" s="40">
        <v>1086.17</v>
      </c>
      <c r="BH16" s="40">
        <v>1076.1099999999999</v>
      </c>
      <c r="BI16" s="40">
        <v>1165.2</v>
      </c>
      <c r="BJ16" s="40">
        <v>1314.36</v>
      </c>
      <c r="BK16" s="40">
        <v>1221.02</v>
      </c>
      <c r="BL16" s="40">
        <v>996.33</v>
      </c>
      <c r="BM16" s="40">
        <v>1006.67</v>
      </c>
    </row>
    <row r="17" spans="1:65" ht="20.149999999999999" customHeight="1" x14ac:dyDescent="0.25">
      <c r="A17" s="23" t="s">
        <v>9</v>
      </c>
      <c r="B17" s="42">
        <v>216.83</v>
      </c>
      <c r="C17" s="42">
        <v>136.11000000000001</v>
      </c>
      <c r="D17" s="42">
        <v>116.03</v>
      </c>
      <c r="E17" s="42">
        <v>170.78</v>
      </c>
      <c r="F17" s="42">
        <v>250.18</v>
      </c>
      <c r="G17" s="42">
        <v>189.26</v>
      </c>
      <c r="H17" s="42">
        <v>193.25</v>
      </c>
      <c r="I17" s="42">
        <v>318.17</v>
      </c>
      <c r="J17" s="42">
        <v>389.28</v>
      </c>
      <c r="K17" s="42">
        <v>296.73</v>
      </c>
      <c r="L17" s="42">
        <v>197.34</v>
      </c>
      <c r="M17" s="42">
        <v>219.89</v>
      </c>
      <c r="N17" s="42">
        <v>229.23</v>
      </c>
      <c r="O17" s="42">
        <v>221.34</v>
      </c>
      <c r="P17" s="42">
        <v>174.49</v>
      </c>
      <c r="Q17" s="42">
        <v>217.19</v>
      </c>
      <c r="R17" s="42">
        <v>203.25</v>
      </c>
      <c r="S17" s="42">
        <v>167.65</v>
      </c>
      <c r="T17" s="42">
        <v>174.25</v>
      </c>
      <c r="U17" s="42">
        <v>172.2</v>
      </c>
      <c r="V17" s="42">
        <v>178.4</v>
      </c>
      <c r="W17" s="42">
        <v>188.09</v>
      </c>
      <c r="X17" s="42">
        <v>146.74</v>
      </c>
      <c r="Y17" s="42">
        <v>166.16</v>
      </c>
      <c r="Z17" s="42">
        <v>178.14</v>
      </c>
      <c r="AA17" s="42">
        <v>143.04</v>
      </c>
      <c r="AB17" s="42">
        <v>150.56</v>
      </c>
      <c r="AC17" s="42">
        <v>151.57</v>
      </c>
      <c r="AD17" s="42">
        <v>191.03</v>
      </c>
      <c r="AE17" s="42">
        <v>135.22</v>
      </c>
      <c r="AF17" s="42">
        <v>194.74</v>
      </c>
      <c r="AG17" s="42">
        <v>235.98</v>
      </c>
      <c r="AH17" s="42">
        <v>108.37</v>
      </c>
      <c r="AI17" s="42">
        <v>109.64</v>
      </c>
      <c r="AJ17" s="42">
        <v>129.9</v>
      </c>
      <c r="AK17" s="42">
        <v>140.47999999999999</v>
      </c>
      <c r="AL17" s="42">
        <v>118.03</v>
      </c>
      <c r="AM17" s="42">
        <v>98.72</v>
      </c>
      <c r="AN17" s="42">
        <v>115.44</v>
      </c>
      <c r="AO17" s="42">
        <v>126.34</v>
      </c>
      <c r="AP17" s="42">
        <v>103.35</v>
      </c>
      <c r="AQ17" s="42">
        <v>72.02</v>
      </c>
      <c r="AR17" s="42">
        <v>94.99</v>
      </c>
      <c r="AS17" s="42">
        <v>94.22</v>
      </c>
      <c r="AT17" s="42">
        <v>95.36</v>
      </c>
      <c r="AU17" s="42">
        <v>69</v>
      </c>
      <c r="AV17" s="42">
        <v>66.78</v>
      </c>
      <c r="AW17" s="42">
        <v>90.63</v>
      </c>
      <c r="AX17" s="42">
        <v>92.85</v>
      </c>
      <c r="AY17" s="42">
        <v>77.44</v>
      </c>
      <c r="AZ17" s="42">
        <v>74.64</v>
      </c>
      <c r="BA17" s="42">
        <v>89.71</v>
      </c>
      <c r="BB17" s="42">
        <v>77.900000000000006</v>
      </c>
      <c r="BC17" s="42">
        <v>138.61000000000001</v>
      </c>
      <c r="BD17" s="42">
        <v>57.46</v>
      </c>
      <c r="BE17" s="42">
        <v>79.459999999999994</v>
      </c>
      <c r="BF17" s="42">
        <v>127.54</v>
      </c>
      <c r="BG17" s="42">
        <v>97.36</v>
      </c>
      <c r="BH17" s="42">
        <v>174.43</v>
      </c>
      <c r="BI17" s="42">
        <v>86.23</v>
      </c>
      <c r="BJ17" s="42">
        <v>130.13</v>
      </c>
      <c r="BK17" s="42">
        <v>92.08</v>
      </c>
      <c r="BL17" s="42">
        <v>112.99</v>
      </c>
      <c r="BM17" s="42">
        <v>127.36</v>
      </c>
    </row>
    <row r="18" spans="1:65" ht="20.149999999999999" customHeight="1" x14ac:dyDescent="0.25">
      <c r="A18" s="21" t="s">
        <v>10</v>
      </c>
      <c r="B18" s="40">
        <v>21000.25</v>
      </c>
      <c r="C18" s="40">
        <v>10497.65</v>
      </c>
      <c r="D18" s="40">
        <v>6326.1</v>
      </c>
      <c r="E18" s="40">
        <v>17370.919999999998</v>
      </c>
      <c r="F18" s="40">
        <v>19814.91</v>
      </c>
      <c r="G18" s="40">
        <v>8345.56</v>
      </c>
      <c r="H18" s="40">
        <v>5757.4</v>
      </c>
      <c r="I18" s="40">
        <v>16215.14</v>
      </c>
      <c r="J18" s="40">
        <v>21533.15</v>
      </c>
      <c r="K18" s="40">
        <v>8911.8799999999992</v>
      </c>
      <c r="L18" s="40">
        <v>5811.22</v>
      </c>
      <c r="M18" s="40">
        <v>19064.27</v>
      </c>
      <c r="N18" s="40">
        <v>18790.32</v>
      </c>
      <c r="O18" s="40">
        <v>7604.52</v>
      </c>
      <c r="P18" s="40">
        <v>5683.94</v>
      </c>
      <c r="Q18" s="40">
        <v>13824.84</v>
      </c>
      <c r="R18" s="40">
        <v>17713.02</v>
      </c>
      <c r="S18" s="40">
        <v>10137.43</v>
      </c>
      <c r="T18" s="40">
        <v>5938.76</v>
      </c>
      <c r="U18" s="40">
        <v>16270.28</v>
      </c>
      <c r="V18" s="40">
        <v>20835.68</v>
      </c>
      <c r="W18" s="40">
        <v>9904.61</v>
      </c>
      <c r="X18" s="40">
        <v>5436.48</v>
      </c>
      <c r="Y18" s="40">
        <v>14476.52</v>
      </c>
      <c r="Z18" s="40">
        <v>16651.88</v>
      </c>
      <c r="AA18" s="40">
        <v>7677.15</v>
      </c>
      <c r="AB18" s="40">
        <v>5115.0600000000004</v>
      </c>
      <c r="AC18" s="40">
        <v>13791.17</v>
      </c>
      <c r="AD18" s="40">
        <v>18448.28</v>
      </c>
      <c r="AE18" s="40">
        <v>8244.66</v>
      </c>
      <c r="AF18" s="40">
        <v>5501.06</v>
      </c>
      <c r="AG18" s="40">
        <v>12578.99</v>
      </c>
      <c r="AH18" s="40">
        <v>17242.29</v>
      </c>
      <c r="AI18" s="40">
        <v>8552.85</v>
      </c>
      <c r="AJ18" s="40">
        <v>4674.68</v>
      </c>
      <c r="AK18" s="40">
        <v>14698.73</v>
      </c>
      <c r="AL18" s="40">
        <v>16762.669999999998</v>
      </c>
      <c r="AM18" s="40">
        <v>7829.97</v>
      </c>
      <c r="AN18" s="40">
        <v>5384.83</v>
      </c>
      <c r="AO18" s="40">
        <v>14758.34</v>
      </c>
      <c r="AP18" s="40">
        <v>19211.349999999999</v>
      </c>
      <c r="AQ18" s="40">
        <v>7648.84</v>
      </c>
      <c r="AR18" s="40">
        <v>5439.96</v>
      </c>
      <c r="AS18" s="40">
        <v>14059.35</v>
      </c>
      <c r="AT18" s="40">
        <v>16614.810000000001</v>
      </c>
      <c r="AU18" s="40">
        <v>8479.9599999999991</v>
      </c>
      <c r="AV18" s="40">
        <v>4902.3</v>
      </c>
      <c r="AW18" s="40">
        <v>15148.24</v>
      </c>
      <c r="AX18" s="40">
        <v>16466.189999999999</v>
      </c>
      <c r="AY18" s="40">
        <v>7396.31</v>
      </c>
      <c r="AZ18" s="40">
        <v>5298.9</v>
      </c>
      <c r="BA18" s="40">
        <v>15150.4</v>
      </c>
      <c r="BB18" s="40">
        <v>18308.54</v>
      </c>
      <c r="BC18" s="40">
        <v>9625.9599999999991</v>
      </c>
      <c r="BD18" s="40">
        <v>5056.62</v>
      </c>
      <c r="BE18" s="40">
        <v>14012.83</v>
      </c>
      <c r="BF18" s="40">
        <v>16078.41</v>
      </c>
      <c r="BG18" s="40">
        <v>7648.57</v>
      </c>
      <c r="BH18" s="40">
        <v>4698.67</v>
      </c>
      <c r="BI18" s="40">
        <v>12264</v>
      </c>
      <c r="BJ18" s="40">
        <v>14941.13</v>
      </c>
      <c r="BK18" s="40">
        <v>6948.84</v>
      </c>
      <c r="BL18" s="40">
        <v>4295.9799999999996</v>
      </c>
      <c r="BM18" s="40">
        <v>12004.11</v>
      </c>
    </row>
    <row r="19" spans="1:65" ht="20.149999999999999" customHeight="1" x14ac:dyDescent="0.25">
      <c r="A19" s="22" t="s">
        <v>11</v>
      </c>
      <c r="B19" s="41">
        <v>183.94</v>
      </c>
      <c r="C19" s="41">
        <v>186.65</v>
      </c>
      <c r="D19" s="41">
        <v>160.04</v>
      </c>
      <c r="E19" s="41">
        <v>133.44</v>
      </c>
      <c r="F19" s="41">
        <v>119.49</v>
      </c>
      <c r="G19" s="41">
        <v>110.76</v>
      </c>
      <c r="H19" s="41">
        <v>123.45</v>
      </c>
      <c r="I19" s="41">
        <v>132.30000000000001</v>
      </c>
      <c r="J19" s="41">
        <v>151.5</v>
      </c>
      <c r="K19" s="41">
        <v>140.12</v>
      </c>
      <c r="L19" s="41">
        <v>125.68</v>
      </c>
      <c r="M19" s="41">
        <v>139.41999999999999</v>
      </c>
      <c r="N19" s="41">
        <v>157.16999999999999</v>
      </c>
      <c r="O19" s="41">
        <v>137.06</v>
      </c>
      <c r="P19" s="41">
        <v>122.61</v>
      </c>
      <c r="Q19" s="41">
        <v>113.64</v>
      </c>
      <c r="R19" s="41">
        <v>128.41999999999999</v>
      </c>
      <c r="S19" s="41">
        <v>121.65</v>
      </c>
      <c r="T19" s="41">
        <v>106.16</v>
      </c>
      <c r="U19" s="41">
        <v>106.56</v>
      </c>
      <c r="V19" s="41">
        <v>135.62</v>
      </c>
      <c r="W19" s="41">
        <v>117.13</v>
      </c>
      <c r="X19" s="41">
        <v>111.21</v>
      </c>
      <c r="Y19" s="41">
        <v>121.33</v>
      </c>
      <c r="Z19" s="41">
        <v>132.41999999999999</v>
      </c>
      <c r="AA19" s="41">
        <v>122.92</v>
      </c>
      <c r="AB19" s="41">
        <v>118.63</v>
      </c>
      <c r="AC19" s="41">
        <v>121.86</v>
      </c>
      <c r="AD19" s="41">
        <v>137.26</v>
      </c>
      <c r="AE19" s="41">
        <v>132.58000000000001</v>
      </c>
      <c r="AF19" s="41">
        <v>112.3</v>
      </c>
      <c r="AG19" s="41">
        <v>99.99</v>
      </c>
      <c r="AH19" s="41">
        <v>108.15</v>
      </c>
      <c r="AI19" s="41">
        <v>108.91</v>
      </c>
      <c r="AJ19" s="41">
        <v>93.7</v>
      </c>
      <c r="AK19" s="41">
        <v>94.66</v>
      </c>
      <c r="AL19" s="41">
        <v>108.64</v>
      </c>
      <c r="AM19" s="41">
        <v>111.55</v>
      </c>
      <c r="AN19" s="41">
        <v>88.23</v>
      </c>
      <c r="AO19" s="41">
        <v>79.209999999999994</v>
      </c>
      <c r="AP19" s="41">
        <v>110.34</v>
      </c>
      <c r="AQ19" s="41">
        <v>113.17</v>
      </c>
      <c r="AR19" s="41">
        <v>88.81</v>
      </c>
      <c r="AS19" s="41">
        <v>79.8</v>
      </c>
      <c r="AT19" s="41">
        <v>113.33</v>
      </c>
      <c r="AU19" s="41">
        <v>116.48</v>
      </c>
      <c r="AV19" s="41">
        <v>91.34</v>
      </c>
      <c r="AW19" s="41">
        <v>90.96</v>
      </c>
      <c r="AX19" s="41">
        <v>123.22</v>
      </c>
      <c r="AY19" s="41">
        <v>111.27</v>
      </c>
      <c r="AZ19" s="41">
        <v>94.46</v>
      </c>
      <c r="BA19" s="41">
        <v>99.14</v>
      </c>
      <c r="BB19" s="41">
        <v>122.09</v>
      </c>
      <c r="BC19" s="41">
        <v>137.04</v>
      </c>
      <c r="BD19" s="41">
        <v>98.49</v>
      </c>
      <c r="BE19" s="41">
        <v>97.98</v>
      </c>
      <c r="BF19" s="41">
        <v>128.81</v>
      </c>
      <c r="BG19" s="41">
        <v>133.22</v>
      </c>
      <c r="BH19" s="41">
        <v>92.27</v>
      </c>
      <c r="BI19" s="41">
        <v>96.38</v>
      </c>
      <c r="BJ19" s="41">
        <v>128.81</v>
      </c>
      <c r="BK19" s="41">
        <v>125.21</v>
      </c>
      <c r="BL19" s="41">
        <v>91.77</v>
      </c>
      <c r="BM19" s="41">
        <v>122.8</v>
      </c>
    </row>
    <row r="20" spans="1:65" ht="20.149999999999999" customHeight="1" x14ac:dyDescent="0.25">
      <c r="A20" s="22" t="s">
        <v>18</v>
      </c>
      <c r="B20" s="41">
        <v>4068.28</v>
      </c>
      <c r="C20" s="41">
        <v>2280.94</v>
      </c>
      <c r="D20" s="41">
        <v>1845.74</v>
      </c>
      <c r="E20" s="41">
        <v>2799.28</v>
      </c>
      <c r="F20" s="41">
        <v>3292.36</v>
      </c>
      <c r="G20" s="41">
        <v>1742.67</v>
      </c>
      <c r="H20" s="41">
        <v>1525.15</v>
      </c>
      <c r="I20" s="41">
        <v>2620.6</v>
      </c>
      <c r="J20" s="41">
        <v>3389.25</v>
      </c>
      <c r="K20" s="41">
        <v>1806.46</v>
      </c>
      <c r="L20" s="41">
        <v>1514.25</v>
      </c>
      <c r="M20" s="41">
        <v>2664.58</v>
      </c>
      <c r="N20" s="41">
        <v>3334.73</v>
      </c>
      <c r="O20" s="41">
        <v>1725.73</v>
      </c>
      <c r="P20" s="41">
        <v>1479.43</v>
      </c>
      <c r="Q20" s="41">
        <v>2450.9</v>
      </c>
      <c r="R20" s="41">
        <v>3062.5</v>
      </c>
      <c r="S20" s="41">
        <v>1819.96</v>
      </c>
      <c r="T20" s="41">
        <v>1339</v>
      </c>
      <c r="U20" s="41">
        <v>2640.83</v>
      </c>
      <c r="V20" s="41">
        <v>3242.87</v>
      </c>
      <c r="W20" s="41">
        <v>1781.21</v>
      </c>
      <c r="X20" s="41">
        <v>1528.16</v>
      </c>
      <c r="Y20" s="41">
        <v>2507.91</v>
      </c>
      <c r="Z20" s="41">
        <v>3041.68</v>
      </c>
      <c r="AA20" s="41">
        <v>1686.77</v>
      </c>
      <c r="AB20" s="41">
        <v>1489.82</v>
      </c>
      <c r="AC20" s="41">
        <v>2433.48</v>
      </c>
      <c r="AD20" s="41">
        <v>3034.61</v>
      </c>
      <c r="AE20" s="41">
        <v>1598.11</v>
      </c>
      <c r="AF20" s="41">
        <v>1460.73</v>
      </c>
      <c r="AG20" s="41">
        <v>2323.58</v>
      </c>
      <c r="AH20" s="41">
        <v>2808.7</v>
      </c>
      <c r="AI20" s="41">
        <v>1702.37</v>
      </c>
      <c r="AJ20" s="41">
        <v>1387.09</v>
      </c>
      <c r="AK20" s="41">
        <v>2437.8000000000002</v>
      </c>
      <c r="AL20" s="41">
        <v>2929.89</v>
      </c>
      <c r="AM20" s="41">
        <v>1564.12</v>
      </c>
      <c r="AN20" s="41">
        <v>1523.07</v>
      </c>
      <c r="AO20" s="41">
        <v>2577.09</v>
      </c>
      <c r="AP20" s="41">
        <v>2985.97</v>
      </c>
      <c r="AQ20" s="41">
        <v>1644.92</v>
      </c>
      <c r="AR20" s="41">
        <v>1629.35</v>
      </c>
      <c r="AS20" s="41">
        <v>2832.87</v>
      </c>
      <c r="AT20" s="41">
        <v>2749.45</v>
      </c>
      <c r="AU20" s="41">
        <v>1727.07</v>
      </c>
      <c r="AV20" s="41">
        <v>1558.66</v>
      </c>
      <c r="AW20" s="41">
        <v>2769.95</v>
      </c>
      <c r="AX20" s="41">
        <v>2695.42</v>
      </c>
      <c r="AY20" s="41">
        <v>1515.44</v>
      </c>
      <c r="AZ20" s="41">
        <v>1593.48</v>
      </c>
      <c r="BA20" s="41">
        <v>2716.13</v>
      </c>
      <c r="BB20" s="41">
        <v>2892.07</v>
      </c>
      <c r="BC20" s="41">
        <v>1799.98</v>
      </c>
      <c r="BD20" s="41">
        <v>1672.43</v>
      </c>
      <c r="BE20" s="41">
        <v>2569.92</v>
      </c>
      <c r="BF20" s="41">
        <v>2578.48</v>
      </c>
      <c r="BG20" s="41">
        <v>1783.44</v>
      </c>
      <c r="BH20" s="41">
        <v>1599.71</v>
      </c>
      <c r="BI20" s="41">
        <v>2300.6799999999998</v>
      </c>
      <c r="BJ20" s="41">
        <v>2493.15</v>
      </c>
      <c r="BK20" s="41">
        <v>1699.52</v>
      </c>
      <c r="BL20" s="41">
        <v>1476.79</v>
      </c>
      <c r="BM20" s="41">
        <v>2196.9899999999998</v>
      </c>
    </row>
    <row r="21" spans="1:65" ht="20.149999999999999" customHeight="1" x14ac:dyDescent="0.25">
      <c r="A21" s="22" t="s">
        <v>23</v>
      </c>
      <c r="B21" s="45">
        <v>0</v>
      </c>
      <c r="C21" s="45">
        <v>0</v>
      </c>
      <c r="D21" s="45">
        <v>0</v>
      </c>
      <c r="E21" s="45">
        <v>0</v>
      </c>
      <c r="F21" s="45">
        <v>0</v>
      </c>
      <c r="G21" s="45">
        <v>0</v>
      </c>
      <c r="H21" s="45">
        <v>0</v>
      </c>
      <c r="I21" s="45">
        <v>0</v>
      </c>
      <c r="J21" s="45">
        <v>0</v>
      </c>
      <c r="K21" s="45">
        <v>0</v>
      </c>
      <c r="L21" s="45">
        <v>0</v>
      </c>
      <c r="M21" s="45">
        <v>0</v>
      </c>
      <c r="N21" s="45">
        <v>0</v>
      </c>
      <c r="O21" s="45">
        <v>0</v>
      </c>
      <c r="P21" s="45">
        <v>0</v>
      </c>
      <c r="Q21" s="45">
        <v>0</v>
      </c>
      <c r="R21" s="45">
        <v>0</v>
      </c>
      <c r="S21" s="45">
        <v>0</v>
      </c>
      <c r="T21" s="45">
        <v>0</v>
      </c>
      <c r="U21" s="45">
        <v>0</v>
      </c>
      <c r="V21" s="45">
        <v>0</v>
      </c>
      <c r="W21" s="45">
        <v>0</v>
      </c>
      <c r="X21" s="45">
        <v>0</v>
      </c>
      <c r="Y21" s="45">
        <v>0</v>
      </c>
      <c r="Z21" s="45">
        <v>0</v>
      </c>
      <c r="AA21" s="45">
        <v>0</v>
      </c>
      <c r="AB21" s="45">
        <v>0</v>
      </c>
      <c r="AC21" s="45">
        <v>0</v>
      </c>
      <c r="AD21" s="45">
        <v>0</v>
      </c>
      <c r="AE21" s="45">
        <v>0</v>
      </c>
      <c r="AF21" s="45">
        <v>0</v>
      </c>
      <c r="AG21" s="45">
        <v>0</v>
      </c>
      <c r="AH21" s="45">
        <v>0</v>
      </c>
      <c r="AI21" s="45">
        <v>0</v>
      </c>
      <c r="AJ21" s="45">
        <v>0</v>
      </c>
      <c r="AK21" s="45">
        <v>0</v>
      </c>
      <c r="AL21" s="45">
        <v>0</v>
      </c>
      <c r="AM21" s="45">
        <v>0</v>
      </c>
      <c r="AN21" s="45">
        <v>0</v>
      </c>
      <c r="AO21" s="45">
        <v>0</v>
      </c>
      <c r="AP21" s="45">
        <v>2.57</v>
      </c>
      <c r="AQ21" s="45">
        <v>2.57</v>
      </c>
      <c r="AR21" s="45">
        <v>2.57</v>
      </c>
      <c r="AS21" s="45">
        <v>2.57</v>
      </c>
      <c r="AT21" s="45">
        <v>11.29</v>
      </c>
      <c r="AU21" s="45">
        <v>11.29</v>
      </c>
      <c r="AV21" s="45">
        <v>11.29</v>
      </c>
      <c r="AW21" s="45">
        <v>11.29</v>
      </c>
      <c r="AX21" s="45">
        <v>20.149999999999999</v>
      </c>
      <c r="AY21" s="45">
        <v>20.149999999999999</v>
      </c>
      <c r="AZ21" s="45">
        <v>20.149999999999999</v>
      </c>
      <c r="BA21" s="45">
        <v>20.149999999999999</v>
      </c>
      <c r="BB21" s="45">
        <v>22.23</v>
      </c>
      <c r="BC21" s="45">
        <v>22.23</v>
      </c>
      <c r="BD21" s="45">
        <v>22.23</v>
      </c>
      <c r="BE21" s="45">
        <v>22.23</v>
      </c>
      <c r="BF21" s="45">
        <v>22.18</v>
      </c>
      <c r="BG21" s="45">
        <v>22.18</v>
      </c>
      <c r="BH21" s="45">
        <v>22.18</v>
      </c>
      <c r="BI21" s="45">
        <v>22.18</v>
      </c>
      <c r="BJ21" s="45">
        <v>22.18</v>
      </c>
      <c r="BK21" s="45">
        <v>22.18</v>
      </c>
      <c r="BL21" s="45">
        <v>22.18</v>
      </c>
      <c r="BM21" s="45">
        <v>22.18</v>
      </c>
    </row>
    <row r="22" spans="1:65" ht="20.149999999999999" customHeight="1" x14ac:dyDescent="0.25">
      <c r="A22" s="22" t="s">
        <v>12</v>
      </c>
      <c r="B22" s="41">
        <v>12966.49</v>
      </c>
      <c r="C22" s="41">
        <v>5365.01</v>
      </c>
      <c r="D22" s="41">
        <v>3042.44</v>
      </c>
      <c r="E22" s="41">
        <v>11312.77</v>
      </c>
      <c r="F22" s="41">
        <v>13499.22</v>
      </c>
      <c r="G22" s="41">
        <v>4650.04</v>
      </c>
      <c r="H22" s="41">
        <v>2736.93</v>
      </c>
      <c r="I22" s="41">
        <v>10495.56</v>
      </c>
      <c r="J22" s="41">
        <v>14846.16</v>
      </c>
      <c r="K22" s="41">
        <v>5020.51</v>
      </c>
      <c r="L22" s="41">
        <v>2774.5</v>
      </c>
      <c r="M22" s="41">
        <v>12776.61</v>
      </c>
      <c r="N22" s="41">
        <v>12542.36</v>
      </c>
      <c r="O22" s="41">
        <v>4097.05</v>
      </c>
      <c r="P22" s="41">
        <v>2711.39</v>
      </c>
      <c r="Q22" s="41">
        <v>8725.6200000000008</v>
      </c>
      <c r="R22" s="41">
        <v>11809.55</v>
      </c>
      <c r="S22" s="41">
        <v>5944.77</v>
      </c>
      <c r="T22" s="41">
        <v>2973.59</v>
      </c>
      <c r="U22" s="41">
        <v>10470.280000000001</v>
      </c>
      <c r="V22" s="41">
        <v>14041.09</v>
      </c>
      <c r="W22" s="41">
        <v>5759.64</v>
      </c>
      <c r="X22" s="41">
        <v>2419.66</v>
      </c>
      <c r="Y22" s="41">
        <v>9097.89</v>
      </c>
      <c r="Z22" s="41">
        <v>10825.18</v>
      </c>
      <c r="AA22" s="41">
        <v>4181.3599999999997</v>
      </c>
      <c r="AB22" s="41">
        <v>2226.67</v>
      </c>
      <c r="AC22" s="41">
        <v>8556.8799999999992</v>
      </c>
      <c r="AD22" s="41">
        <v>12249.03</v>
      </c>
      <c r="AE22" s="41">
        <v>4664.1899999999996</v>
      </c>
      <c r="AF22" s="41">
        <v>2468.8200000000002</v>
      </c>
      <c r="AG22" s="41">
        <v>7670.84</v>
      </c>
      <c r="AH22" s="41">
        <v>11349.1</v>
      </c>
      <c r="AI22" s="41">
        <v>4889.9399999999996</v>
      </c>
      <c r="AJ22" s="41">
        <v>1904.4</v>
      </c>
      <c r="AK22" s="41">
        <v>9345.19</v>
      </c>
      <c r="AL22" s="41">
        <v>10699.02</v>
      </c>
      <c r="AM22" s="41">
        <v>4414.47</v>
      </c>
      <c r="AN22" s="41">
        <v>2332.84</v>
      </c>
      <c r="AO22" s="41">
        <v>9442.16</v>
      </c>
      <c r="AP22" s="41">
        <v>12766.36</v>
      </c>
      <c r="AQ22" s="41">
        <v>4162.34</v>
      </c>
      <c r="AR22" s="41">
        <v>2195.48</v>
      </c>
      <c r="AS22" s="41">
        <v>8412.4</v>
      </c>
      <c r="AT22" s="41">
        <v>10651.49</v>
      </c>
      <c r="AU22" s="41">
        <v>4727.3100000000004</v>
      </c>
      <c r="AV22" s="41">
        <v>1821.2</v>
      </c>
      <c r="AW22" s="41">
        <v>9384.43</v>
      </c>
      <c r="AX22" s="41">
        <v>10466.709999999999</v>
      </c>
      <c r="AY22" s="41">
        <v>4396.88</v>
      </c>
      <c r="AZ22" s="41">
        <v>2263.6799999999998</v>
      </c>
      <c r="BA22" s="41">
        <v>9399.5</v>
      </c>
      <c r="BB22" s="41">
        <v>12130.38</v>
      </c>
      <c r="BC22" s="41">
        <v>5933.69</v>
      </c>
      <c r="BD22" s="41">
        <v>1912.74</v>
      </c>
      <c r="BE22" s="41">
        <v>8226.4500000000007</v>
      </c>
      <c r="BF22" s="41">
        <v>10375.799999999999</v>
      </c>
      <c r="BG22" s="41">
        <v>4051.33</v>
      </c>
      <c r="BH22" s="41">
        <v>1718.76</v>
      </c>
      <c r="BI22" s="41">
        <v>7109.52</v>
      </c>
      <c r="BJ22" s="41">
        <v>9395.77</v>
      </c>
      <c r="BK22" s="41">
        <v>3560.72</v>
      </c>
      <c r="BL22" s="41">
        <v>1519.83</v>
      </c>
      <c r="BM22" s="41">
        <v>7001.55</v>
      </c>
    </row>
    <row r="23" spans="1:65" ht="20.149999999999999" customHeight="1" x14ac:dyDescent="0.25">
      <c r="A23" s="23" t="s">
        <v>13</v>
      </c>
      <c r="B23" s="42">
        <v>3595.04</v>
      </c>
      <c r="C23" s="42">
        <v>2478.54</v>
      </c>
      <c r="D23" s="42">
        <v>1091.3699999999999</v>
      </c>
      <c r="E23" s="42">
        <v>2938.94</v>
      </c>
      <c r="F23" s="42">
        <v>2747.32</v>
      </c>
      <c r="G23" s="42">
        <v>1685.56</v>
      </c>
      <c r="H23" s="42">
        <v>1215.3499999999999</v>
      </c>
      <c r="I23" s="42">
        <v>2810.14</v>
      </c>
      <c r="J23" s="42">
        <v>2962.41</v>
      </c>
      <c r="K23" s="42">
        <v>1760.96</v>
      </c>
      <c r="L23" s="42">
        <v>1212.96</v>
      </c>
      <c r="M23" s="42">
        <v>3299.83</v>
      </c>
      <c r="N23" s="42">
        <v>2620.85</v>
      </c>
      <c r="O23" s="42">
        <v>1509.47</v>
      </c>
      <c r="P23" s="42">
        <v>1235.29</v>
      </c>
      <c r="Q23" s="42">
        <v>2399.46</v>
      </c>
      <c r="R23" s="42">
        <v>2581.4</v>
      </c>
      <c r="S23" s="42">
        <v>2119.89</v>
      </c>
      <c r="T23" s="42">
        <v>1388.85</v>
      </c>
      <c r="U23" s="42">
        <v>2921.46</v>
      </c>
      <c r="V23" s="42">
        <v>3288.88</v>
      </c>
      <c r="W23" s="42">
        <v>2119.41</v>
      </c>
      <c r="X23" s="42">
        <v>1250.23</v>
      </c>
      <c r="Y23" s="42">
        <v>2622.17</v>
      </c>
      <c r="Z23" s="42">
        <v>2529.1999999999998</v>
      </c>
      <c r="AA23" s="42">
        <v>1562.71</v>
      </c>
      <c r="AB23" s="42">
        <v>1156.53</v>
      </c>
      <c r="AC23" s="42">
        <v>2555.54</v>
      </c>
      <c r="AD23" s="42">
        <v>2907.67</v>
      </c>
      <c r="AE23" s="42">
        <v>1730.08</v>
      </c>
      <c r="AF23" s="42">
        <v>1339.51</v>
      </c>
      <c r="AG23" s="42">
        <v>2364.88</v>
      </c>
      <c r="AH23" s="42">
        <v>2860.24</v>
      </c>
      <c r="AI23" s="42">
        <v>1735.52</v>
      </c>
      <c r="AJ23" s="42">
        <v>1173.3800000000001</v>
      </c>
      <c r="AK23" s="42">
        <v>2704.97</v>
      </c>
      <c r="AL23" s="42">
        <v>2912.49</v>
      </c>
      <c r="AM23" s="42">
        <v>1627.21</v>
      </c>
      <c r="AN23" s="42">
        <v>1328.06</v>
      </c>
      <c r="AO23" s="42">
        <v>2547.25</v>
      </c>
      <c r="AP23" s="42">
        <v>3236.86</v>
      </c>
      <c r="AQ23" s="42">
        <v>1616.59</v>
      </c>
      <c r="AR23" s="42">
        <v>1414.51</v>
      </c>
      <c r="AS23" s="42">
        <v>2622.47</v>
      </c>
      <c r="AT23" s="42">
        <v>2983.28</v>
      </c>
      <c r="AU23" s="42">
        <v>1791.83</v>
      </c>
      <c r="AV23" s="42">
        <v>1313.84</v>
      </c>
      <c r="AW23" s="42">
        <v>2785.64</v>
      </c>
      <c r="AX23" s="42">
        <v>3057.9</v>
      </c>
      <c r="AY23" s="42">
        <v>1249.79</v>
      </c>
      <c r="AZ23" s="42">
        <v>1224.33</v>
      </c>
      <c r="BA23" s="42">
        <v>2812.7</v>
      </c>
      <c r="BB23" s="42">
        <v>3042.06</v>
      </c>
      <c r="BC23" s="42">
        <v>1633.32</v>
      </c>
      <c r="BD23" s="42">
        <v>1251.02</v>
      </c>
      <c r="BE23" s="42">
        <v>2996.54</v>
      </c>
      <c r="BF23" s="42">
        <v>2876.42</v>
      </c>
      <c r="BG23" s="42">
        <v>1561.69</v>
      </c>
      <c r="BH23" s="42">
        <v>1169.04</v>
      </c>
      <c r="BI23" s="42">
        <v>2638.51</v>
      </c>
      <c r="BJ23" s="42">
        <v>2807.4</v>
      </c>
      <c r="BK23" s="42">
        <v>1447.4</v>
      </c>
      <c r="BL23" s="42">
        <v>1091.5999999999999</v>
      </c>
      <c r="BM23" s="42">
        <v>2566.77</v>
      </c>
    </row>
    <row r="24" spans="1:65" ht="20.149999999999999" customHeight="1" x14ac:dyDescent="0.25">
      <c r="A24" s="34" t="s">
        <v>14</v>
      </c>
      <c r="B24" s="40">
        <v>186.5</v>
      </c>
      <c r="C24" s="40">
        <v>186.5</v>
      </c>
      <c r="D24" s="40">
        <v>186.5</v>
      </c>
      <c r="E24" s="40">
        <v>186.5</v>
      </c>
      <c r="F24" s="40">
        <v>156.53</v>
      </c>
      <c r="G24" s="40">
        <v>156.53</v>
      </c>
      <c r="H24" s="40">
        <v>156.53</v>
      </c>
      <c r="I24" s="40">
        <v>156.53</v>
      </c>
      <c r="J24" s="40">
        <v>183.83</v>
      </c>
      <c r="K24" s="40">
        <v>183.83</v>
      </c>
      <c r="L24" s="40">
        <v>183.83</v>
      </c>
      <c r="M24" s="40">
        <v>183.83</v>
      </c>
      <c r="N24" s="40">
        <v>135.21</v>
      </c>
      <c r="O24" s="40">
        <v>135.21</v>
      </c>
      <c r="P24" s="40">
        <v>135.21</v>
      </c>
      <c r="Q24" s="40">
        <v>135.21</v>
      </c>
      <c r="R24" s="40">
        <v>131.16</v>
      </c>
      <c r="S24" s="40">
        <v>131.16</v>
      </c>
      <c r="T24" s="40">
        <v>131.16</v>
      </c>
      <c r="U24" s="40">
        <v>131.16</v>
      </c>
      <c r="V24" s="40">
        <v>127.22</v>
      </c>
      <c r="W24" s="40">
        <v>127.22</v>
      </c>
      <c r="X24" s="40">
        <v>127.22</v>
      </c>
      <c r="Y24" s="40">
        <v>127.22</v>
      </c>
      <c r="Z24" s="40">
        <v>123.4</v>
      </c>
      <c r="AA24" s="40">
        <v>123.4</v>
      </c>
      <c r="AB24" s="40">
        <v>123.4</v>
      </c>
      <c r="AC24" s="40">
        <v>123.4</v>
      </c>
      <c r="AD24" s="40">
        <v>119.7</v>
      </c>
      <c r="AE24" s="40">
        <v>119.7</v>
      </c>
      <c r="AF24" s="40">
        <v>119.7</v>
      </c>
      <c r="AG24" s="40">
        <v>119.7</v>
      </c>
      <c r="AH24" s="40">
        <v>116.11</v>
      </c>
      <c r="AI24" s="40">
        <v>116.11</v>
      </c>
      <c r="AJ24" s="40">
        <v>116.11</v>
      </c>
      <c r="AK24" s="40">
        <v>116.11</v>
      </c>
      <c r="AL24" s="40">
        <v>112.63</v>
      </c>
      <c r="AM24" s="40">
        <v>112.63</v>
      </c>
      <c r="AN24" s="40">
        <v>112.63</v>
      </c>
      <c r="AO24" s="40">
        <v>112.63</v>
      </c>
      <c r="AP24" s="40">
        <v>109.25</v>
      </c>
      <c r="AQ24" s="40">
        <v>109.25</v>
      </c>
      <c r="AR24" s="40">
        <v>109.25</v>
      </c>
      <c r="AS24" s="40">
        <v>109.25</v>
      </c>
      <c r="AT24" s="40">
        <v>105.97</v>
      </c>
      <c r="AU24" s="40">
        <v>105.97</v>
      </c>
      <c r="AV24" s="40">
        <v>105.97</v>
      </c>
      <c r="AW24" s="40">
        <v>105.97</v>
      </c>
      <c r="AX24" s="40">
        <v>102.79</v>
      </c>
      <c r="AY24" s="40">
        <v>102.79</v>
      </c>
      <c r="AZ24" s="40">
        <v>102.79</v>
      </c>
      <c r="BA24" s="40">
        <v>102.79</v>
      </c>
      <c r="BB24" s="40">
        <v>99.71</v>
      </c>
      <c r="BC24" s="40">
        <v>99.71</v>
      </c>
      <c r="BD24" s="40">
        <v>99.71</v>
      </c>
      <c r="BE24" s="40">
        <v>99.71</v>
      </c>
      <c r="BF24" s="40">
        <v>96.72</v>
      </c>
      <c r="BG24" s="40">
        <v>96.72</v>
      </c>
      <c r="BH24" s="40">
        <v>96.72</v>
      </c>
      <c r="BI24" s="40">
        <v>96.72</v>
      </c>
      <c r="BJ24" s="40">
        <v>93.82</v>
      </c>
      <c r="BK24" s="40">
        <v>93.82</v>
      </c>
      <c r="BL24" s="40">
        <v>93.82</v>
      </c>
      <c r="BM24" s="40">
        <v>93.82</v>
      </c>
    </row>
  </sheetData>
  <phoneticPr fontId="6" type="noConversion"/>
  <printOptions headings="1"/>
  <pageMargins left="0.44" right="0.4" top="1" bottom="1" header="0.5" footer="0.5"/>
  <pageSetup paperSize="9" scale="74"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B1:P73"/>
  <sheetViews>
    <sheetView zoomScaleNormal="100" workbookViewId="0">
      <selection activeCell="E10" sqref="E10"/>
    </sheetView>
  </sheetViews>
  <sheetFormatPr defaultRowHeight="12.5" x14ac:dyDescent="0.25"/>
  <cols>
    <col min="1" max="1" width="4.1796875" customWidth="1"/>
    <col min="2" max="2" width="6.1796875" customWidth="1"/>
    <col min="3" max="3" width="7.81640625" bestFit="1" customWidth="1"/>
    <col min="4" max="4" width="4.81640625" customWidth="1"/>
    <col min="5" max="5" width="18" bestFit="1" customWidth="1"/>
    <col min="6" max="6" width="7" customWidth="1"/>
    <col min="7" max="15" width="24.1796875" bestFit="1" customWidth="1"/>
    <col min="16" max="16" width="24.54296875" bestFit="1" customWidth="1"/>
  </cols>
  <sheetData>
    <row r="1" spans="2:13" ht="13" thickBot="1" x14ac:dyDescent="0.3">
      <c r="G1" s="10">
        <v>26</v>
      </c>
      <c r="H1">
        <f>G1+1</f>
        <v>27</v>
      </c>
      <c r="L1" s="10">
        <v>16</v>
      </c>
      <c r="M1">
        <f>L1+1</f>
        <v>17</v>
      </c>
    </row>
    <row r="2" spans="2:13" ht="13" x14ac:dyDescent="0.3">
      <c r="B2" s="6" t="s">
        <v>15</v>
      </c>
      <c r="C2" s="7" t="s">
        <v>16</v>
      </c>
      <c r="E2" t="str">
        <f>"'Annual (GWh)'!"</f>
        <v>'Annual (GWh)'!</v>
      </c>
      <c r="F2">
        <v>3</v>
      </c>
      <c r="G2" s="1" t="str">
        <f t="shared" ref="G2:H23" si="0">$E$2&amp;"r"&amp;$F2&amp;"c"&amp;G$1</f>
        <v>'Annual (GWh)'!r3c26</v>
      </c>
      <c r="H2" s="1" t="str">
        <f t="shared" si="0"/>
        <v>'Annual (GWh)'!r3c27</v>
      </c>
      <c r="J2" t="str">
        <f>"'Annual (Million m3)'!"</f>
        <v>'Annual (Million m3)'!</v>
      </c>
      <c r="K2">
        <f>F2</f>
        <v>3</v>
      </c>
      <c r="L2" s="1" t="str">
        <f>$J$2&amp;"r"&amp;$F2&amp;"c"&amp;L$1</f>
        <v>'Annual (Million m3)'!r3c16</v>
      </c>
      <c r="M2" s="1" t="str">
        <f>$J$2&amp;"r"&amp;$F2&amp;"c"&amp;M$1</f>
        <v>'Annual (Million m3)'!r3c17</v>
      </c>
    </row>
    <row r="3" spans="2:13" ht="13" thickBot="1" x14ac:dyDescent="0.3">
      <c r="B3" s="8">
        <v>2023</v>
      </c>
      <c r="C3" s="9">
        <v>4</v>
      </c>
      <c r="F3">
        <v>4</v>
      </c>
      <c r="G3" s="1" t="str">
        <f t="shared" si="0"/>
        <v>'Annual (GWh)'!r4c26</v>
      </c>
      <c r="H3" s="1" t="str">
        <f>$E$2&amp;"r"&amp;$F3&amp;"c"&amp;H$1</f>
        <v>'Annual (GWh)'!r4c27</v>
      </c>
      <c r="K3">
        <f t="shared" ref="K3:K23" si="1">F3</f>
        <v>4</v>
      </c>
      <c r="L3" s="1" t="str">
        <f>$J$2&amp;"r"&amp;$F3&amp;"c"&amp;L$1</f>
        <v>'Annual (Million m3)'!r4c16</v>
      </c>
      <c r="M3" s="1" t="str">
        <f t="shared" ref="M3:M23" si="2">$J$2&amp;"r"&amp;$F3&amp;"c"&amp;M$1</f>
        <v>'Annual (Million m3)'!r4c17</v>
      </c>
    </row>
    <row r="4" spans="2:13" x14ac:dyDescent="0.25">
      <c r="F4">
        <v>5</v>
      </c>
      <c r="G4" s="1" t="str">
        <f t="shared" si="0"/>
        <v>'Annual (GWh)'!r5c26</v>
      </c>
      <c r="H4" s="1" t="str">
        <f t="shared" si="0"/>
        <v>'Annual (GWh)'!r5c27</v>
      </c>
      <c r="K4">
        <f t="shared" si="1"/>
        <v>5</v>
      </c>
      <c r="L4" s="1" t="str">
        <f t="shared" ref="L4:L23" si="3">$J$2&amp;"r"&amp;$F4&amp;"c"&amp;L$1</f>
        <v>'Annual (Million m3)'!r5c16</v>
      </c>
      <c r="M4" s="1" t="str">
        <f t="shared" si="2"/>
        <v>'Annual (Million m3)'!r5c17</v>
      </c>
    </row>
    <row r="5" spans="2:13" x14ac:dyDescent="0.25">
      <c r="F5">
        <v>6</v>
      </c>
      <c r="G5" s="1" t="str">
        <f t="shared" si="0"/>
        <v>'Annual (GWh)'!r6c26</v>
      </c>
      <c r="H5" s="1" t="str">
        <f t="shared" si="0"/>
        <v>'Annual (GWh)'!r6c27</v>
      </c>
      <c r="K5">
        <f t="shared" si="1"/>
        <v>6</v>
      </c>
      <c r="L5" s="1" t="str">
        <f t="shared" si="3"/>
        <v>'Annual (Million m3)'!r6c16</v>
      </c>
      <c r="M5" s="1" t="str">
        <f t="shared" si="2"/>
        <v>'Annual (Million m3)'!r6c17</v>
      </c>
    </row>
    <row r="6" spans="2:13" x14ac:dyDescent="0.25">
      <c r="F6">
        <v>7</v>
      </c>
      <c r="G6" s="1" t="str">
        <f t="shared" si="0"/>
        <v>'Annual (GWh)'!r7c26</v>
      </c>
      <c r="H6" s="1" t="str">
        <f t="shared" si="0"/>
        <v>'Annual (GWh)'!r7c27</v>
      </c>
      <c r="K6">
        <f t="shared" si="1"/>
        <v>7</v>
      </c>
      <c r="L6" s="1" t="str">
        <f t="shared" si="3"/>
        <v>'Annual (Million m3)'!r7c16</v>
      </c>
      <c r="M6" s="1" t="str">
        <f t="shared" si="2"/>
        <v>'Annual (Million m3)'!r7c17</v>
      </c>
    </row>
    <row r="7" spans="2:13" x14ac:dyDescent="0.25">
      <c r="F7">
        <v>8</v>
      </c>
      <c r="G7" s="1" t="str">
        <f t="shared" si="0"/>
        <v>'Annual (GWh)'!r8c26</v>
      </c>
      <c r="H7" s="1" t="str">
        <f t="shared" si="0"/>
        <v>'Annual (GWh)'!r8c27</v>
      </c>
      <c r="K7">
        <f t="shared" si="1"/>
        <v>8</v>
      </c>
      <c r="L7" s="1" t="str">
        <f t="shared" si="3"/>
        <v>'Annual (Million m3)'!r8c16</v>
      </c>
      <c r="M7" s="1" t="str">
        <f t="shared" si="2"/>
        <v>'Annual (Million m3)'!r8c17</v>
      </c>
    </row>
    <row r="8" spans="2:13" x14ac:dyDescent="0.25">
      <c r="F8">
        <v>9</v>
      </c>
      <c r="G8" s="1" t="str">
        <f t="shared" si="0"/>
        <v>'Annual (GWh)'!r9c26</v>
      </c>
      <c r="H8" s="1" t="str">
        <f t="shared" si="0"/>
        <v>'Annual (GWh)'!r9c27</v>
      </c>
      <c r="K8">
        <f t="shared" si="1"/>
        <v>9</v>
      </c>
      <c r="L8" s="1" t="str">
        <f t="shared" si="3"/>
        <v>'Annual (Million m3)'!r9c16</v>
      </c>
      <c r="M8" s="1" t="str">
        <f t="shared" si="2"/>
        <v>'Annual (Million m3)'!r9c17</v>
      </c>
    </row>
    <row r="9" spans="2:13" x14ac:dyDescent="0.25">
      <c r="F9">
        <v>10</v>
      </c>
      <c r="G9" s="1" t="str">
        <f t="shared" si="0"/>
        <v>'Annual (GWh)'!r10c26</v>
      </c>
      <c r="H9" s="1" t="str">
        <f t="shared" si="0"/>
        <v>'Annual (GWh)'!r10c27</v>
      </c>
      <c r="K9">
        <f t="shared" si="1"/>
        <v>10</v>
      </c>
      <c r="L9" s="1" t="str">
        <f t="shared" si="3"/>
        <v>'Annual (Million m3)'!r10c16</v>
      </c>
      <c r="M9" s="1" t="str">
        <f t="shared" si="2"/>
        <v>'Annual (Million m3)'!r10c17</v>
      </c>
    </row>
    <row r="10" spans="2:13" x14ac:dyDescent="0.25">
      <c r="F10">
        <v>11</v>
      </c>
      <c r="G10" s="1" t="str">
        <f t="shared" si="0"/>
        <v>'Annual (GWh)'!r11c26</v>
      </c>
      <c r="H10" s="1" t="str">
        <f t="shared" si="0"/>
        <v>'Annual (GWh)'!r11c27</v>
      </c>
      <c r="K10">
        <f t="shared" si="1"/>
        <v>11</v>
      </c>
      <c r="L10" s="1" t="str">
        <f t="shared" si="3"/>
        <v>'Annual (Million m3)'!r11c16</v>
      </c>
      <c r="M10" s="1" t="str">
        <f t="shared" si="2"/>
        <v>'Annual (Million m3)'!r11c17</v>
      </c>
    </row>
    <row r="11" spans="2:13" x14ac:dyDescent="0.25">
      <c r="F11">
        <v>12</v>
      </c>
      <c r="G11" s="1" t="str">
        <f t="shared" si="0"/>
        <v>'Annual (GWh)'!r12c26</v>
      </c>
      <c r="H11" s="1" t="str">
        <f t="shared" si="0"/>
        <v>'Annual (GWh)'!r12c27</v>
      </c>
      <c r="K11">
        <f t="shared" si="1"/>
        <v>12</v>
      </c>
      <c r="L11" s="1" t="str">
        <f t="shared" si="3"/>
        <v>'Annual (Million m3)'!r12c16</v>
      </c>
      <c r="M11" s="1" t="str">
        <f t="shared" si="2"/>
        <v>'Annual (Million m3)'!r12c17</v>
      </c>
    </row>
    <row r="12" spans="2:13" x14ac:dyDescent="0.25">
      <c r="F12">
        <v>13</v>
      </c>
      <c r="G12" s="1" t="str">
        <f t="shared" si="0"/>
        <v>'Annual (GWh)'!r13c26</v>
      </c>
      <c r="H12" s="1" t="str">
        <f t="shared" si="0"/>
        <v>'Annual (GWh)'!r13c27</v>
      </c>
      <c r="K12">
        <f t="shared" si="1"/>
        <v>13</v>
      </c>
      <c r="L12" s="1" t="str">
        <f t="shared" si="3"/>
        <v>'Annual (Million m3)'!r13c16</v>
      </c>
      <c r="M12" s="1" t="str">
        <f t="shared" si="2"/>
        <v>'Annual (Million m3)'!r13c17</v>
      </c>
    </row>
    <row r="13" spans="2:13" x14ac:dyDescent="0.25">
      <c r="F13">
        <v>14</v>
      </c>
      <c r="G13" s="1" t="str">
        <f t="shared" si="0"/>
        <v>'Annual (GWh)'!r14c26</v>
      </c>
      <c r="H13" s="1" t="str">
        <f t="shared" si="0"/>
        <v>'Annual (GWh)'!r14c27</v>
      </c>
      <c r="K13">
        <f t="shared" si="1"/>
        <v>14</v>
      </c>
      <c r="L13" s="1" t="str">
        <f t="shared" si="3"/>
        <v>'Annual (Million m3)'!r14c16</v>
      </c>
      <c r="M13" s="1" t="str">
        <f t="shared" si="2"/>
        <v>'Annual (Million m3)'!r14c17</v>
      </c>
    </row>
    <row r="14" spans="2:13" x14ac:dyDescent="0.25">
      <c r="F14">
        <v>15</v>
      </c>
      <c r="G14" s="1" t="str">
        <f t="shared" si="0"/>
        <v>'Annual (GWh)'!r15c26</v>
      </c>
      <c r="H14" s="1" t="str">
        <f t="shared" si="0"/>
        <v>'Annual (GWh)'!r15c27</v>
      </c>
      <c r="K14">
        <f t="shared" si="1"/>
        <v>15</v>
      </c>
      <c r="L14" s="1" t="str">
        <f t="shared" si="3"/>
        <v>'Annual (Million m3)'!r15c16</v>
      </c>
      <c r="M14" s="1" t="str">
        <f t="shared" si="2"/>
        <v>'Annual (Million m3)'!r15c17</v>
      </c>
    </row>
    <row r="15" spans="2:13" x14ac:dyDescent="0.25">
      <c r="F15">
        <v>16</v>
      </c>
      <c r="G15" s="1" t="str">
        <f t="shared" si="0"/>
        <v>'Annual (GWh)'!r16c26</v>
      </c>
      <c r="H15" s="1" t="str">
        <f t="shared" si="0"/>
        <v>'Annual (GWh)'!r16c27</v>
      </c>
      <c r="K15">
        <f t="shared" si="1"/>
        <v>16</v>
      </c>
      <c r="L15" s="1" t="str">
        <f t="shared" si="3"/>
        <v>'Annual (Million m3)'!r16c16</v>
      </c>
      <c r="M15" s="1" t="str">
        <f t="shared" si="2"/>
        <v>'Annual (Million m3)'!r16c17</v>
      </c>
    </row>
    <row r="16" spans="2:13" x14ac:dyDescent="0.25">
      <c r="F16">
        <v>17</v>
      </c>
      <c r="G16" s="1" t="str">
        <f t="shared" si="0"/>
        <v>'Annual (GWh)'!r17c26</v>
      </c>
      <c r="H16" s="1" t="str">
        <f t="shared" si="0"/>
        <v>'Annual (GWh)'!r17c27</v>
      </c>
      <c r="K16">
        <f t="shared" si="1"/>
        <v>17</v>
      </c>
      <c r="L16" s="1" t="str">
        <f t="shared" si="3"/>
        <v>'Annual (Million m3)'!r17c16</v>
      </c>
      <c r="M16" s="1" t="str">
        <f t="shared" si="2"/>
        <v>'Annual (Million m3)'!r17c17</v>
      </c>
    </row>
    <row r="17" spans="5:16" x14ac:dyDescent="0.25">
      <c r="F17">
        <v>18</v>
      </c>
      <c r="G17" s="1" t="str">
        <f t="shared" si="0"/>
        <v>'Annual (GWh)'!r18c26</v>
      </c>
      <c r="H17" s="1" t="str">
        <f t="shared" si="0"/>
        <v>'Annual (GWh)'!r18c27</v>
      </c>
      <c r="K17">
        <f t="shared" si="1"/>
        <v>18</v>
      </c>
      <c r="L17" s="1" t="str">
        <f t="shared" si="3"/>
        <v>'Annual (Million m3)'!r18c16</v>
      </c>
      <c r="M17" s="1" t="str">
        <f t="shared" si="2"/>
        <v>'Annual (Million m3)'!r18c17</v>
      </c>
    </row>
    <row r="18" spans="5:16" x14ac:dyDescent="0.25">
      <c r="F18">
        <v>19</v>
      </c>
      <c r="G18" s="1" t="str">
        <f t="shared" si="0"/>
        <v>'Annual (GWh)'!r19c26</v>
      </c>
      <c r="H18" s="1" t="str">
        <f t="shared" si="0"/>
        <v>'Annual (GWh)'!r19c27</v>
      </c>
      <c r="K18">
        <f t="shared" si="1"/>
        <v>19</v>
      </c>
      <c r="L18" s="1" t="str">
        <f t="shared" si="3"/>
        <v>'Annual (Million m3)'!r19c16</v>
      </c>
      <c r="M18" s="1" t="str">
        <f t="shared" si="2"/>
        <v>'Annual (Million m3)'!r19c17</v>
      </c>
    </row>
    <row r="19" spans="5:16" x14ac:dyDescent="0.25">
      <c r="F19">
        <v>20</v>
      </c>
      <c r="G19" s="1" t="str">
        <f t="shared" si="0"/>
        <v>'Annual (GWh)'!r20c26</v>
      </c>
      <c r="H19" s="1" t="str">
        <f t="shared" si="0"/>
        <v>'Annual (GWh)'!r20c27</v>
      </c>
      <c r="K19">
        <f t="shared" si="1"/>
        <v>20</v>
      </c>
      <c r="L19" s="1" t="str">
        <f t="shared" si="3"/>
        <v>'Annual (Million m3)'!r20c16</v>
      </c>
      <c r="M19" s="1" t="str">
        <f t="shared" si="2"/>
        <v>'Annual (Million m3)'!r20c17</v>
      </c>
    </row>
    <row r="20" spans="5:16" x14ac:dyDescent="0.25">
      <c r="F20">
        <v>21</v>
      </c>
      <c r="G20" s="1" t="str">
        <f t="shared" si="0"/>
        <v>'Annual (GWh)'!r21c26</v>
      </c>
      <c r="H20" s="1" t="str">
        <f t="shared" si="0"/>
        <v>'Annual (GWh)'!r21c27</v>
      </c>
      <c r="K20">
        <f t="shared" si="1"/>
        <v>21</v>
      </c>
      <c r="L20" s="1" t="str">
        <f t="shared" si="3"/>
        <v>'Annual (Million m3)'!r21c16</v>
      </c>
      <c r="M20" s="1" t="str">
        <f t="shared" si="2"/>
        <v>'Annual (Million m3)'!r21c17</v>
      </c>
    </row>
    <row r="21" spans="5:16" x14ac:dyDescent="0.25">
      <c r="F21">
        <v>22</v>
      </c>
      <c r="G21" s="1" t="str">
        <f t="shared" si="0"/>
        <v>'Annual (GWh)'!r22c26</v>
      </c>
      <c r="H21" s="1" t="str">
        <f t="shared" si="0"/>
        <v>'Annual (GWh)'!r22c27</v>
      </c>
      <c r="K21">
        <f t="shared" si="1"/>
        <v>22</v>
      </c>
      <c r="L21" s="1" t="str">
        <f t="shared" si="3"/>
        <v>'Annual (Million m3)'!r22c16</v>
      </c>
      <c r="M21" s="1" t="str">
        <f t="shared" si="2"/>
        <v>'Annual (Million m3)'!r22c17</v>
      </c>
    </row>
    <row r="22" spans="5:16" x14ac:dyDescent="0.25">
      <c r="F22">
        <v>23</v>
      </c>
      <c r="G22" s="1" t="str">
        <f t="shared" si="0"/>
        <v>'Annual (GWh)'!r23c26</v>
      </c>
      <c r="H22" s="1" t="str">
        <f t="shared" si="0"/>
        <v>'Annual (GWh)'!r23c27</v>
      </c>
      <c r="K22">
        <f t="shared" si="1"/>
        <v>23</v>
      </c>
      <c r="L22" s="1" t="str">
        <f t="shared" si="3"/>
        <v>'Annual (Million m3)'!r23c16</v>
      </c>
      <c r="M22" s="1" t="str">
        <f t="shared" si="2"/>
        <v>'Annual (Million m3)'!r23c17</v>
      </c>
    </row>
    <row r="23" spans="5:16" x14ac:dyDescent="0.25">
      <c r="F23">
        <v>24</v>
      </c>
      <c r="G23" s="1" t="str">
        <f t="shared" si="0"/>
        <v>'Annual (GWh)'!r24c26</v>
      </c>
      <c r="H23" s="1" t="str">
        <f t="shared" si="0"/>
        <v>'Annual (GWh)'!r24c27</v>
      </c>
      <c r="K23">
        <f t="shared" si="1"/>
        <v>24</v>
      </c>
      <c r="L23" s="1" t="str">
        <f t="shared" si="3"/>
        <v>'Annual (Million m3)'!r24c16</v>
      </c>
      <c r="M23" s="1" t="str">
        <f t="shared" si="2"/>
        <v>'Annual (Million m3)'!r24c17</v>
      </c>
    </row>
    <row r="24" spans="5:16" ht="13" thickBot="1" x14ac:dyDescent="0.3"/>
    <row r="25" spans="5:16" ht="13" thickBot="1" x14ac:dyDescent="0.3">
      <c r="G25" s="10">
        <v>96</v>
      </c>
      <c r="H25">
        <f>G25+1</f>
        <v>97</v>
      </c>
      <c r="I25">
        <f t="shared" ref="I25:O25" si="4">H25+1</f>
        <v>98</v>
      </c>
      <c r="J25">
        <f t="shared" si="4"/>
        <v>99</v>
      </c>
      <c r="K25">
        <f t="shared" si="4"/>
        <v>100</v>
      </c>
      <c r="L25">
        <f t="shared" si="4"/>
        <v>101</v>
      </c>
      <c r="M25">
        <f t="shared" si="4"/>
        <v>102</v>
      </c>
      <c r="N25">
        <f t="shared" si="4"/>
        <v>103</v>
      </c>
      <c r="O25">
        <f t="shared" si="4"/>
        <v>104</v>
      </c>
      <c r="P25">
        <f>O25+1</f>
        <v>105</v>
      </c>
    </row>
    <row r="26" spans="5:16" x14ac:dyDescent="0.25">
      <c r="E26" t="str">
        <f>"'Quarter (GWh)'!"</f>
        <v>'Quarter (GWh)'!</v>
      </c>
      <c r="F26">
        <v>4</v>
      </c>
      <c r="G26" s="1" t="str">
        <f>$E$26&amp;"r"&amp;$F26&amp;"c"&amp;G$25</f>
        <v>'Quarter (GWh)'!r4c96</v>
      </c>
      <c r="H26" s="1" t="str">
        <f>$E$26&amp;"r"&amp;$F26&amp;"c"&amp;H$25</f>
        <v>'Quarter (GWh)'!r4c97</v>
      </c>
      <c r="I26" s="1" t="str">
        <f t="shared" ref="G26:P35" si="5">$E$26&amp;"r"&amp;$F26&amp;"c"&amp;I$25</f>
        <v>'Quarter (GWh)'!r4c98</v>
      </c>
      <c r="J26" s="1" t="str">
        <f t="shared" si="5"/>
        <v>'Quarter (GWh)'!r4c99</v>
      </c>
      <c r="K26" s="1" t="str">
        <f t="shared" si="5"/>
        <v>'Quarter (GWh)'!r4c100</v>
      </c>
      <c r="L26" s="1" t="str">
        <f t="shared" si="5"/>
        <v>'Quarter (GWh)'!r4c101</v>
      </c>
      <c r="M26" s="1" t="str">
        <f t="shared" si="5"/>
        <v>'Quarter (GWh)'!r4c102</v>
      </c>
      <c r="N26" s="1" t="str">
        <f>$E$26&amp;"r"&amp;$F26&amp;"c"&amp;N$25</f>
        <v>'Quarter (GWh)'!r4c103</v>
      </c>
      <c r="O26" s="1" t="str">
        <f>$E$26&amp;"r"&amp;$F26&amp;"c"&amp;O$25</f>
        <v>'Quarter (GWh)'!r4c104</v>
      </c>
      <c r="P26" s="1" t="str">
        <f>$E$26&amp;"r"&amp;$F26&amp;"c"&amp;P$25</f>
        <v>'Quarter (GWh)'!r4c105</v>
      </c>
    </row>
    <row r="27" spans="5:16" x14ac:dyDescent="0.25">
      <c r="F27">
        <v>5</v>
      </c>
      <c r="G27" s="1" t="str">
        <f t="shared" si="5"/>
        <v>'Quarter (GWh)'!r5c96</v>
      </c>
      <c r="H27" s="1" t="str">
        <f t="shared" si="5"/>
        <v>'Quarter (GWh)'!r5c97</v>
      </c>
      <c r="I27" s="1" t="str">
        <f t="shared" si="5"/>
        <v>'Quarter (GWh)'!r5c98</v>
      </c>
      <c r="J27" s="1" t="str">
        <f t="shared" si="5"/>
        <v>'Quarter (GWh)'!r5c99</v>
      </c>
      <c r="K27" s="1" t="str">
        <f t="shared" si="5"/>
        <v>'Quarter (GWh)'!r5c100</v>
      </c>
      <c r="L27" s="1" t="str">
        <f t="shared" si="5"/>
        <v>'Quarter (GWh)'!r5c101</v>
      </c>
      <c r="M27" s="1" t="str">
        <f t="shared" si="5"/>
        <v>'Quarter (GWh)'!r5c102</v>
      </c>
      <c r="N27" s="1" t="str">
        <f t="shared" si="5"/>
        <v>'Quarter (GWh)'!r5c103</v>
      </c>
      <c r="O27" s="1" t="str">
        <f t="shared" ref="O27:P29" si="6">$E$26&amp;"r"&amp;$F27&amp;"c"&amp;O$25</f>
        <v>'Quarter (GWh)'!r5c104</v>
      </c>
      <c r="P27" s="1" t="str">
        <f>$E$26&amp;"r"&amp;$F27&amp;"c"&amp;P$25</f>
        <v>'Quarter (GWh)'!r5c105</v>
      </c>
    </row>
    <row r="28" spans="5:16" x14ac:dyDescent="0.25">
      <c r="F28">
        <v>6</v>
      </c>
      <c r="G28" s="1" t="str">
        <f t="shared" si="5"/>
        <v>'Quarter (GWh)'!r6c96</v>
      </c>
      <c r="H28" s="1" t="str">
        <f t="shared" si="5"/>
        <v>'Quarter (GWh)'!r6c97</v>
      </c>
      <c r="I28" s="1" t="str">
        <f t="shared" si="5"/>
        <v>'Quarter (GWh)'!r6c98</v>
      </c>
      <c r="J28" s="1" t="str">
        <f t="shared" si="5"/>
        <v>'Quarter (GWh)'!r6c99</v>
      </c>
      <c r="K28" s="1" t="str">
        <f t="shared" si="5"/>
        <v>'Quarter (GWh)'!r6c100</v>
      </c>
      <c r="L28" s="1" t="str">
        <f t="shared" si="5"/>
        <v>'Quarter (GWh)'!r6c101</v>
      </c>
      <c r="M28" s="1" t="str">
        <f t="shared" si="5"/>
        <v>'Quarter (GWh)'!r6c102</v>
      </c>
      <c r="N28" s="1" t="str">
        <f t="shared" si="5"/>
        <v>'Quarter (GWh)'!r6c103</v>
      </c>
      <c r="O28" s="1" t="str">
        <f t="shared" si="6"/>
        <v>'Quarter (GWh)'!r6c104</v>
      </c>
      <c r="P28" s="1" t="str">
        <f t="shared" si="6"/>
        <v>'Quarter (GWh)'!r6c105</v>
      </c>
    </row>
    <row r="29" spans="5:16" x14ac:dyDescent="0.25">
      <c r="F29">
        <v>7</v>
      </c>
      <c r="G29" s="1" t="str">
        <f t="shared" si="5"/>
        <v>'Quarter (GWh)'!r7c96</v>
      </c>
      <c r="H29" s="1" t="str">
        <f t="shared" si="5"/>
        <v>'Quarter (GWh)'!r7c97</v>
      </c>
      <c r="I29" s="1" t="str">
        <f t="shared" si="5"/>
        <v>'Quarter (GWh)'!r7c98</v>
      </c>
      <c r="J29" s="1" t="str">
        <f t="shared" si="5"/>
        <v>'Quarter (GWh)'!r7c99</v>
      </c>
      <c r="K29" s="1" t="str">
        <f t="shared" si="5"/>
        <v>'Quarter (GWh)'!r7c100</v>
      </c>
      <c r="L29" s="1" t="str">
        <f t="shared" si="5"/>
        <v>'Quarter (GWh)'!r7c101</v>
      </c>
      <c r="M29" s="1" t="str">
        <f t="shared" si="5"/>
        <v>'Quarter (GWh)'!r7c102</v>
      </c>
      <c r="N29" s="1" t="str">
        <f t="shared" si="5"/>
        <v>'Quarter (GWh)'!r7c103</v>
      </c>
      <c r="O29" s="1" t="str">
        <f t="shared" si="6"/>
        <v>'Quarter (GWh)'!r7c104</v>
      </c>
      <c r="P29" s="1" t="str">
        <f t="shared" si="6"/>
        <v>'Quarter (GWh)'!r7c105</v>
      </c>
    </row>
    <row r="30" spans="5:16" x14ac:dyDescent="0.25">
      <c r="F30">
        <v>8</v>
      </c>
      <c r="G30" s="1" t="str">
        <f t="shared" si="5"/>
        <v>'Quarter (GWh)'!r8c96</v>
      </c>
      <c r="H30" s="1" t="str">
        <f t="shared" si="5"/>
        <v>'Quarter (GWh)'!r8c97</v>
      </c>
      <c r="I30" s="1" t="str">
        <f t="shared" si="5"/>
        <v>'Quarter (GWh)'!r8c98</v>
      </c>
      <c r="J30" s="1" t="str">
        <f t="shared" si="5"/>
        <v>'Quarter (GWh)'!r8c99</v>
      </c>
      <c r="K30" s="1" t="str">
        <f t="shared" si="5"/>
        <v>'Quarter (GWh)'!r8c100</v>
      </c>
      <c r="L30" s="1" t="str">
        <f t="shared" si="5"/>
        <v>'Quarter (GWh)'!r8c101</v>
      </c>
      <c r="M30" s="1" t="str">
        <f t="shared" si="5"/>
        <v>'Quarter (GWh)'!r8c102</v>
      </c>
      <c r="N30" s="1" t="str">
        <f t="shared" si="5"/>
        <v>'Quarter (GWh)'!r8c103</v>
      </c>
      <c r="O30" s="1" t="str">
        <f t="shared" si="5"/>
        <v>'Quarter (GWh)'!r8c104</v>
      </c>
      <c r="P30" s="1" t="str">
        <f t="shared" si="5"/>
        <v>'Quarter (GWh)'!r8c105</v>
      </c>
    </row>
    <row r="31" spans="5:16" x14ac:dyDescent="0.25">
      <c r="F31">
        <v>9</v>
      </c>
      <c r="G31" s="1" t="str">
        <f t="shared" si="5"/>
        <v>'Quarter (GWh)'!r9c96</v>
      </c>
      <c r="H31" s="1" t="str">
        <f t="shared" si="5"/>
        <v>'Quarter (GWh)'!r9c97</v>
      </c>
      <c r="I31" s="1" t="str">
        <f t="shared" si="5"/>
        <v>'Quarter (GWh)'!r9c98</v>
      </c>
      <c r="J31" s="1" t="str">
        <f t="shared" si="5"/>
        <v>'Quarter (GWh)'!r9c99</v>
      </c>
      <c r="K31" s="1" t="str">
        <f t="shared" si="5"/>
        <v>'Quarter (GWh)'!r9c100</v>
      </c>
      <c r="L31" s="1" t="str">
        <f t="shared" si="5"/>
        <v>'Quarter (GWh)'!r9c101</v>
      </c>
      <c r="M31" s="1" t="str">
        <f t="shared" si="5"/>
        <v>'Quarter (GWh)'!r9c102</v>
      </c>
      <c r="N31" s="1" t="str">
        <f t="shared" si="5"/>
        <v>'Quarter (GWh)'!r9c103</v>
      </c>
      <c r="O31" s="1" t="str">
        <f t="shared" si="5"/>
        <v>'Quarter (GWh)'!r9c104</v>
      </c>
      <c r="P31" s="1" t="str">
        <f t="shared" si="5"/>
        <v>'Quarter (GWh)'!r9c105</v>
      </c>
    </row>
    <row r="32" spans="5:16" x14ac:dyDescent="0.25">
      <c r="F32">
        <v>10</v>
      </c>
      <c r="G32" s="1" t="str">
        <f t="shared" si="5"/>
        <v>'Quarter (GWh)'!r10c96</v>
      </c>
      <c r="H32" s="1" t="str">
        <f t="shared" si="5"/>
        <v>'Quarter (GWh)'!r10c97</v>
      </c>
      <c r="I32" s="1" t="str">
        <f t="shared" si="5"/>
        <v>'Quarter (GWh)'!r10c98</v>
      </c>
      <c r="J32" s="1" t="str">
        <f t="shared" si="5"/>
        <v>'Quarter (GWh)'!r10c99</v>
      </c>
      <c r="K32" s="1" t="str">
        <f t="shared" si="5"/>
        <v>'Quarter (GWh)'!r10c100</v>
      </c>
      <c r="L32" s="1" t="str">
        <f t="shared" si="5"/>
        <v>'Quarter (GWh)'!r10c101</v>
      </c>
      <c r="M32" s="1" t="str">
        <f t="shared" si="5"/>
        <v>'Quarter (GWh)'!r10c102</v>
      </c>
      <c r="N32" s="1" t="str">
        <f t="shared" si="5"/>
        <v>'Quarter (GWh)'!r10c103</v>
      </c>
      <c r="O32" s="1" t="str">
        <f t="shared" si="5"/>
        <v>'Quarter (GWh)'!r10c104</v>
      </c>
      <c r="P32" s="1" t="str">
        <f t="shared" si="5"/>
        <v>'Quarter (GWh)'!r10c105</v>
      </c>
    </row>
    <row r="33" spans="6:16" x14ac:dyDescent="0.25">
      <c r="F33">
        <v>11</v>
      </c>
      <c r="G33" s="1" t="str">
        <f t="shared" si="5"/>
        <v>'Quarter (GWh)'!r11c96</v>
      </c>
      <c r="H33" s="1" t="str">
        <f t="shared" si="5"/>
        <v>'Quarter (GWh)'!r11c97</v>
      </c>
      <c r="I33" s="1" t="str">
        <f t="shared" si="5"/>
        <v>'Quarter (GWh)'!r11c98</v>
      </c>
      <c r="J33" s="1" t="str">
        <f t="shared" si="5"/>
        <v>'Quarter (GWh)'!r11c99</v>
      </c>
      <c r="K33" s="1" t="str">
        <f t="shared" si="5"/>
        <v>'Quarter (GWh)'!r11c100</v>
      </c>
      <c r="L33" s="1" t="str">
        <f t="shared" si="5"/>
        <v>'Quarter (GWh)'!r11c101</v>
      </c>
      <c r="M33" s="1" t="str">
        <f t="shared" si="5"/>
        <v>'Quarter (GWh)'!r11c102</v>
      </c>
      <c r="N33" s="1" t="str">
        <f t="shared" si="5"/>
        <v>'Quarter (GWh)'!r11c103</v>
      </c>
      <c r="O33" s="1" t="str">
        <f t="shared" si="5"/>
        <v>'Quarter (GWh)'!r11c104</v>
      </c>
      <c r="P33" s="1" t="str">
        <f t="shared" si="5"/>
        <v>'Quarter (GWh)'!r11c105</v>
      </c>
    </row>
    <row r="34" spans="6:16" x14ac:dyDescent="0.25">
      <c r="F34">
        <v>12</v>
      </c>
      <c r="G34" s="1" t="str">
        <f t="shared" si="5"/>
        <v>'Quarter (GWh)'!r12c96</v>
      </c>
      <c r="H34" s="1" t="str">
        <f t="shared" si="5"/>
        <v>'Quarter (GWh)'!r12c97</v>
      </c>
      <c r="I34" s="1" t="str">
        <f t="shared" si="5"/>
        <v>'Quarter (GWh)'!r12c98</v>
      </c>
      <c r="J34" s="1" t="str">
        <f t="shared" si="5"/>
        <v>'Quarter (GWh)'!r12c99</v>
      </c>
      <c r="K34" s="1" t="str">
        <f t="shared" si="5"/>
        <v>'Quarter (GWh)'!r12c100</v>
      </c>
      <c r="L34" s="1" t="str">
        <f t="shared" si="5"/>
        <v>'Quarter (GWh)'!r12c101</v>
      </c>
      <c r="M34" s="1" t="str">
        <f t="shared" si="5"/>
        <v>'Quarter (GWh)'!r12c102</v>
      </c>
      <c r="N34" s="1" t="str">
        <f t="shared" si="5"/>
        <v>'Quarter (GWh)'!r12c103</v>
      </c>
      <c r="O34" s="1" t="str">
        <f t="shared" si="5"/>
        <v>'Quarter (GWh)'!r12c104</v>
      </c>
      <c r="P34" s="1" t="str">
        <f t="shared" si="5"/>
        <v>'Quarter (GWh)'!r12c105</v>
      </c>
    </row>
    <row r="35" spans="6:16" x14ac:dyDescent="0.25">
      <c r="F35">
        <v>13</v>
      </c>
      <c r="G35" s="1" t="str">
        <f t="shared" si="5"/>
        <v>'Quarter (GWh)'!r13c96</v>
      </c>
      <c r="H35" s="1" t="str">
        <f t="shared" si="5"/>
        <v>'Quarter (GWh)'!r13c97</v>
      </c>
      <c r="I35" s="1" t="str">
        <f t="shared" si="5"/>
        <v>'Quarter (GWh)'!r13c98</v>
      </c>
      <c r="J35" s="1" t="str">
        <f t="shared" si="5"/>
        <v>'Quarter (GWh)'!r13c99</v>
      </c>
      <c r="K35" s="1" t="str">
        <f t="shared" si="5"/>
        <v>'Quarter (GWh)'!r13c100</v>
      </c>
      <c r="L35" s="1" t="str">
        <f t="shared" si="5"/>
        <v>'Quarter (GWh)'!r13c101</v>
      </c>
      <c r="M35" s="1" t="str">
        <f t="shared" si="5"/>
        <v>'Quarter (GWh)'!r13c102</v>
      </c>
      <c r="N35" s="1" t="str">
        <f t="shared" si="5"/>
        <v>'Quarter (GWh)'!r13c103</v>
      </c>
      <c r="O35" s="1" t="str">
        <f t="shared" si="5"/>
        <v>'Quarter (GWh)'!r13c104</v>
      </c>
      <c r="P35" s="1" t="str">
        <f t="shared" si="5"/>
        <v>'Quarter (GWh)'!r13c105</v>
      </c>
    </row>
    <row r="36" spans="6:16" x14ac:dyDescent="0.25">
      <c r="F36">
        <v>14</v>
      </c>
      <c r="G36" s="1" t="str">
        <f t="shared" ref="G36:P48" si="7">$E$26&amp;"r"&amp;$F36&amp;"c"&amp;G$25</f>
        <v>'Quarter (GWh)'!r14c96</v>
      </c>
      <c r="H36" s="1" t="str">
        <f t="shared" si="7"/>
        <v>'Quarter (GWh)'!r14c97</v>
      </c>
      <c r="I36" s="1" t="str">
        <f t="shared" si="7"/>
        <v>'Quarter (GWh)'!r14c98</v>
      </c>
      <c r="J36" s="1" t="str">
        <f t="shared" si="7"/>
        <v>'Quarter (GWh)'!r14c99</v>
      </c>
      <c r="K36" s="1" t="str">
        <f t="shared" si="7"/>
        <v>'Quarter (GWh)'!r14c100</v>
      </c>
      <c r="L36" s="1" t="str">
        <f t="shared" si="7"/>
        <v>'Quarter (GWh)'!r14c101</v>
      </c>
      <c r="M36" s="1" t="str">
        <f t="shared" si="7"/>
        <v>'Quarter (GWh)'!r14c102</v>
      </c>
      <c r="N36" s="1" t="str">
        <f t="shared" si="7"/>
        <v>'Quarter (GWh)'!r14c103</v>
      </c>
      <c r="O36" s="1" t="str">
        <f t="shared" si="7"/>
        <v>'Quarter (GWh)'!r14c104</v>
      </c>
      <c r="P36" s="1" t="str">
        <f t="shared" si="7"/>
        <v>'Quarter (GWh)'!r14c105</v>
      </c>
    </row>
    <row r="37" spans="6:16" x14ac:dyDescent="0.25">
      <c r="F37">
        <v>15</v>
      </c>
      <c r="G37" s="1" t="str">
        <f t="shared" si="7"/>
        <v>'Quarter (GWh)'!r15c96</v>
      </c>
      <c r="H37" s="1" t="str">
        <f t="shared" si="7"/>
        <v>'Quarter (GWh)'!r15c97</v>
      </c>
      <c r="I37" s="1" t="str">
        <f t="shared" si="7"/>
        <v>'Quarter (GWh)'!r15c98</v>
      </c>
      <c r="J37" s="1" t="str">
        <f t="shared" si="7"/>
        <v>'Quarter (GWh)'!r15c99</v>
      </c>
      <c r="K37" s="1" t="str">
        <f t="shared" si="7"/>
        <v>'Quarter (GWh)'!r15c100</v>
      </c>
      <c r="L37" s="1" t="str">
        <f t="shared" si="7"/>
        <v>'Quarter (GWh)'!r15c101</v>
      </c>
      <c r="M37" s="1" t="str">
        <f t="shared" si="7"/>
        <v>'Quarter (GWh)'!r15c102</v>
      </c>
      <c r="N37" s="1" t="str">
        <f t="shared" si="7"/>
        <v>'Quarter (GWh)'!r15c103</v>
      </c>
      <c r="O37" s="1" t="str">
        <f t="shared" si="7"/>
        <v>'Quarter (GWh)'!r15c104</v>
      </c>
      <c r="P37" s="1" t="str">
        <f t="shared" si="7"/>
        <v>'Quarter (GWh)'!r15c105</v>
      </c>
    </row>
    <row r="38" spans="6:16" x14ac:dyDescent="0.25">
      <c r="F38">
        <v>16</v>
      </c>
      <c r="G38" s="1" t="str">
        <f t="shared" si="7"/>
        <v>'Quarter (GWh)'!r16c96</v>
      </c>
      <c r="H38" s="1" t="str">
        <f t="shared" si="7"/>
        <v>'Quarter (GWh)'!r16c97</v>
      </c>
      <c r="I38" s="1" t="str">
        <f t="shared" si="7"/>
        <v>'Quarter (GWh)'!r16c98</v>
      </c>
      <c r="J38" s="1" t="str">
        <f t="shared" si="7"/>
        <v>'Quarter (GWh)'!r16c99</v>
      </c>
      <c r="K38" s="1" t="str">
        <f t="shared" si="7"/>
        <v>'Quarter (GWh)'!r16c100</v>
      </c>
      <c r="L38" s="1" t="str">
        <f t="shared" si="7"/>
        <v>'Quarter (GWh)'!r16c101</v>
      </c>
      <c r="M38" s="1" t="str">
        <f t="shared" si="7"/>
        <v>'Quarter (GWh)'!r16c102</v>
      </c>
      <c r="N38" s="1" t="str">
        <f t="shared" si="7"/>
        <v>'Quarter (GWh)'!r16c103</v>
      </c>
      <c r="O38" s="1" t="str">
        <f t="shared" si="7"/>
        <v>'Quarter (GWh)'!r16c104</v>
      </c>
      <c r="P38" s="1" t="str">
        <f t="shared" si="7"/>
        <v>'Quarter (GWh)'!r16c105</v>
      </c>
    </row>
    <row r="39" spans="6:16" x14ac:dyDescent="0.25">
      <c r="F39">
        <v>17</v>
      </c>
      <c r="G39" s="1" t="str">
        <f t="shared" si="7"/>
        <v>'Quarter (GWh)'!r17c96</v>
      </c>
      <c r="H39" s="1" t="str">
        <f t="shared" si="7"/>
        <v>'Quarter (GWh)'!r17c97</v>
      </c>
      <c r="I39" s="1" t="str">
        <f t="shared" si="7"/>
        <v>'Quarter (GWh)'!r17c98</v>
      </c>
      <c r="J39" s="1" t="str">
        <f t="shared" si="7"/>
        <v>'Quarter (GWh)'!r17c99</v>
      </c>
      <c r="K39" s="1" t="str">
        <f t="shared" si="7"/>
        <v>'Quarter (GWh)'!r17c100</v>
      </c>
      <c r="L39" s="1" t="str">
        <f t="shared" si="7"/>
        <v>'Quarter (GWh)'!r17c101</v>
      </c>
      <c r="M39" s="1" t="str">
        <f t="shared" si="7"/>
        <v>'Quarter (GWh)'!r17c102</v>
      </c>
      <c r="N39" s="1" t="str">
        <f t="shared" si="7"/>
        <v>'Quarter (GWh)'!r17c103</v>
      </c>
      <c r="O39" s="1" t="str">
        <f t="shared" si="7"/>
        <v>'Quarter (GWh)'!r17c104</v>
      </c>
      <c r="P39" s="1" t="str">
        <f t="shared" si="7"/>
        <v>'Quarter (GWh)'!r17c105</v>
      </c>
    </row>
    <row r="40" spans="6:16" x14ac:dyDescent="0.25">
      <c r="F40">
        <v>18</v>
      </c>
      <c r="G40" s="1" t="str">
        <f t="shared" si="7"/>
        <v>'Quarter (GWh)'!r18c96</v>
      </c>
      <c r="H40" s="1" t="str">
        <f t="shared" si="7"/>
        <v>'Quarter (GWh)'!r18c97</v>
      </c>
      <c r="I40" s="1" t="str">
        <f t="shared" si="7"/>
        <v>'Quarter (GWh)'!r18c98</v>
      </c>
      <c r="J40" s="1" t="str">
        <f t="shared" si="7"/>
        <v>'Quarter (GWh)'!r18c99</v>
      </c>
      <c r="K40" s="1" t="str">
        <f t="shared" si="7"/>
        <v>'Quarter (GWh)'!r18c100</v>
      </c>
      <c r="L40" s="1" t="str">
        <f t="shared" si="7"/>
        <v>'Quarter (GWh)'!r18c101</v>
      </c>
      <c r="M40" s="1" t="str">
        <f t="shared" si="7"/>
        <v>'Quarter (GWh)'!r18c102</v>
      </c>
      <c r="N40" s="1" t="str">
        <f t="shared" si="7"/>
        <v>'Quarter (GWh)'!r18c103</v>
      </c>
      <c r="O40" s="1" t="str">
        <f t="shared" si="7"/>
        <v>'Quarter (GWh)'!r18c104</v>
      </c>
      <c r="P40" s="1" t="str">
        <f t="shared" si="7"/>
        <v>'Quarter (GWh)'!r18c105</v>
      </c>
    </row>
    <row r="41" spans="6:16" x14ac:dyDescent="0.25">
      <c r="F41">
        <v>19</v>
      </c>
      <c r="G41" s="1" t="str">
        <f t="shared" si="7"/>
        <v>'Quarter (GWh)'!r19c96</v>
      </c>
      <c r="H41" s="1" t="str">
        <f t="shared" si="7"/>
        <v>'Quarter (GWh)'!r19c97</v>
      </c>
      <c r="I41" s="1" t="str">
        <f t="shared" si="7"/>
        <v>'Quarter (GWh)'!r19c98</v>
      </c>
      <c r="J41" s="1" t="str">
        <f t="shared" si="7"/>
        <v>'Quarter (GWh)'!r19c99</v>
      </c>
      <c r="K41" s="1" t="str">
        <f t="shared" si="7"/>
        <v>'Quarter (GWh)'!r19c100</v>
      </c>
      <c r="L41" s="1" t="str">
        <f t="shared" si="7"/>
        <v>'Quarter (GWh)'!r19c101</v>
      </c>
      <c r="M41" s="1" t="str">
        <f t="shared" si="7"/>
        <v>'Quarter (GWh)'!r19c102</v>
      </c>
      <c r="N41" s="1" t="str">
        <f t="shared" si="7"/>
        <v>'Quarter (GWh)'!r19c103</v>
      </c>
      <c r="O41" s="1" t="str">
        <f t="shared" si="7"/>
        <v>'Quarter (GWh)'!r19c104</v>
      </c>
      <c r="P41" s="1" t="str">
        <f t="shared" si="7"/>
        <v>'Quarter (GWh)'!r19c105</v>
      </c>
    </row>
    <row r="42" spans="6:16" x14ac:dyDescent="0.25">
      <c r="F42">
        <v>20</v>
      </c>
      <c r="G42" s="2" t="str">
        <f t="shared" si="7"/>
        <v>'Quarter (GWh)'!r20c96</v>
      </c>
      <c r="H42" s="2" t="str">
        <f t="shared" si="7"/>
        <v>'Quarter (GWh)'!r20c97</v>
      </c>
      <c r="I42" s="2" t="str">
        <f t="shared" si="7"/>
        <v>'Quarter (GWh)'!r20c98</v>
      </c>
      <c r="J42" s="2" t="str">
        <f t="shared" si="7"/>
        <v>'Quarter (GWh)'!r20c99</v>
      </c>
      <c r="K42" s="2" t="str">
        <f t="shared" si="7"/>
        <v>'Quarter (GWh)'!r20c100</v>
      </c>
      <c r="L42" s="2" t="str">
        <f t="shared" si="7"/>
        <v>'Quarter (GWh)'!r20c101</v>
      </c>
      <c r="M42" s="2" t="str">
        <f t="shared" si="7"/>
        <v>'Quarter (GWh)'!r20c102</v>
      </c>
      <c r="N42" s="2" t="str">
        <f t="shared" si="7"/>
        <v>'Quarter (GWh)'!r20c103</v>
      </c>
      <c r="O42" s="2" t="str">
        <f t="shared" si="7"/>
        <v>'Quarter (GWh)'!r20c104</v>
      </c>
      <c r="P42" s="2" t="str">
        <f t="shared" si="7"/>
        <v>'Quarter (GWh)'!r20c105</v>
      </c>
    </row>
    <row r="43" spans="6:16" x14ac:dyDescent="0.25">
      <c r="F43">
        <v>21</v>
      </c>
      <c r="G43" s="2" t="str">
        <f t="shared" si="7"/>
        <v>'Quarter (GWh)'!r21c96</v>
      </c>
      <c r="H43" s="2" t="str">
        <f t="shared" si="7"/>
        <v>'Quarter (GWh)'!r21c97</v>
      </c>
      <c r="I43" s="2" t="str">
        <f t="shared" si="7"/>
        <v>'Quarter (GWh)'!r21c98</v>
      </c>
      <c r="J43" s="2" t="str">
        <f t="shared" si="7"/>
        <v>'Quarter (GWh)'!r21c99</v>
      </c>
      <c r="K43" s="2" t="str">
        <f t="shared" si="7"/>
        <v>'Quarter (GWh)'!r21c100</v>
      </c>
      <c r="L43" s="2" t="str">
        <f t="shared" si="7"/>
        <v>'Quarter (GWh)'!r21c101</v>
      </c>
      <c r="M43" s="2" t="str">
        <f t="shared" si="7"/>
        <v>'Quarter (GWh)'!r21c102</v>
      </c>
      <c r="N43" s="2" t="str">
        <f t="shared" si="7"/>
        <v>'Quarter (GWh)'!r21c103</v>
      </c>
      <c r="O43" s="2" t="str">
        <f t="shared" si="7"/>
        <v>'Quarter (GWh)'!r21c104</v>
      </c>
      <c r="P43" s="2" t="str">
        <f t="shared" si="7"/>
        <v>'Quarter (GWh)'!r21c105</v>
      </c>
    </row>
    <row r="44" spans="6:16" x14ac:dyDescent="0.25">
      <c r="F44">
        <v>22</v>
      </c>
      <c r="G44" s="2" t="str">
        <f t="shared" si="7"/>
        <v>'Quarter (GWh)'!r22c96</v>
      </c>
      <c r="H44" s="2" t="str">
        <f t="shared" si="7"/>
        <v>'Quarter (GWh)'!r22c97</v>
      </c>
      <c r="I44" s="2" t="str">
        <f t="shared" si="7"/>
        <v>'Quarter (GWh)'!r22c98</v>
      </c>
      <c r="J44" s="2" t="str">
        <f t="shared" si="7"/>
        <v>'Quarter (GWh)'!r22c99</v>
      </c>
      <c r="K44" s="2" t="str">
        <f t="shared" si="7"/>
        <v>'Quarter (GWh)'!r22c100</v>
      </c>
      <c r="L44" s="2" t="str">
        <f t="shared" si="7"/>
        <v>'Quarter (GWh)'!r22c101</v>
      </c>
      <c r="M44" s="2" t="str">
        <f t="shared" si="7"/>
        <v>'Quarter (GWh)'!r22c102</v>
      </c>
      <c r="N44" s="2" t="str">
        <f t="shared" si="7"/>
        <v>'Quarter (GWh)'!r22c103</v>
      </c>
      <c r="O44" s="2" t="str">
        <f t="shared" si="7"/>
        <v>'Quarter (GWh)'!r22c104</v>
      </c>
      <c r="P44" s="2" t="str">
        <f t="shared" si="7"/>
        <v>'Quarter (GWh)'!r22c105</v>
      </c>
    </row>
    <row r="45" spans="6:16" x14ac:dyDescent="0.25">
      <c r="F45">
        <v>23</v>
      </c>
      <c r="G45" s="2" t="str">
        <f t="shared" si="7"/>
        <v>'Quarter (GWh)'!r23c96</v>
      </c>
      <c r="H45" s="2" t="str">
        <f t="shared" si="7"/>
        <v>'Quarter (GWh)'!r23c97</v>
      </c>
      <c r="I45" s="2" t="str">
        <f t="shared" si="7"/>
        <v>'Quarter (GWh)'!r23c98</v>
      </c>
      <c r="J45" s="2" t="str">
        <f t="shared" si="7"/>
        <v>'Quarter (GWh)'!r23c99</v>
      </c>
      <c r="K45" s="2" t="str">
        <f t="shared" si="7"/>
        <v>'Quarter (GWh)'!r23c100</v>
      </c>
      <c r="L45" s="2" t="str">
        <f t="shared" si="7"/>
        <v>'Quarter (GWh)'!r23c101</v>
      </c>
      <c r="M45" s="2" t="str">
        <f t="shared" si="7"/>
        <v>'Quarter (GWh)'!r23c102</v>
      </c>
      <c r="N45" s="2" t="str">
        <f t="shared" si="7"/>
        <v>'Quarter (GWh)'!r23c103</v>
      </c>
      <c r="O45" s="2" t="str">
        <f t="shared" si="7"/>
        <v>'Quarter (GWh)'!r23c104</v>
      </c>
      <c r="P45" s="2" t="str">
        <f t="shared" si="7"/>
        <v>'Quarter (GWh)'!r23c105</v>
      </c>
    </row>
    <row r="46" spans="6:16" x14ac:dyDescent="0.25">
      <c r="F46">
        <v>24</v>
      </c>
      <c r="G46" s="2" t="str">
        <f t="shared" si="7"/>
        <v>'Quarter (GWh)'!r24c96</v>
      </c>
      <c r="H46" s="2" t="str">
        <f t="shared" si="7"/>
        <v>'Quarter (GWh)'!r24c97</v>
      </c>
      <c r="I46" s="2" t="str">
        <f t="shared" si="7"/>
        <v>'Quarter (GWh)'!r24c98</v>
      </c>
      <c r="J46" s="2" t="str">
        <f t="shared" si="7"/>
        <v>'Quarter (GWh)'!r24c99</v>
      </c>
      <c r="K46" s="2" t="str">
        <f t="shared" si="7"/>
        <v>'Quarter (GWh)'!r24c100</v>
      </c>
      <c r="L46" s="2" t="str">
        <f t="shared" si="7"/>
        <v>'Quarter (GWh)'!r24c101</v>
      </c>
      <c r="M46" s="2" t="str">
        <f t="shared" si="7"/>
        <v>'Quarter (GWh)'!r24c102</v>
      </c>
      <c r="N46" s="2" t="str">
        <f t="shared" si="7"/>
        <v>'Quarter (GWh)'!r24c103</v>
      </c>
      <c r="O46" s="2" t="str">
        <f t="shared" si="7"/>
        <v>'Quarter (GWh)'!r24c104</v>
      </c>
      <c r="P46" s="2" t="str">
        <f t="shared" si="7"/>
        <v>'Quarter (GWh)'!r24c105</v>
      </c>
    </row>
    <row r="47" spans="6:16" x14ac:dyDescent="0.25">
      <c r="F47">
        <v>25</v>
      </c>
      <c r="G47" s="1" t="str">
        <f t="shared" si="7"/>
        <v>'Quarter (GWh)'!r25c96</v>
      </c>
      <c r="H47" s="1" t="str">
        <f t="shared" si="7"/>
        <v>'Quarter (GWh)'!r25c97</v>
      </c>
      <c r="I47" s="1" t="str">
        <f t="shared" si="7"/>
        <v>'Quarter (GWh)'!r25c98</v>
      </c>
      <c r="J47" s="1" t="str">
        <f t="shared" si="7"/>
        <v>'Quarter (GWh)'!r25c99</v>
      </c>
      <c r="K47" s="1" t="str">
        <f t="shared" si="7"/>
        <v>'Quarter (GWh)'!r25c100</v>
      </c>
      <c r="L47" s="1" t="str">
        <f t="shared" si="7"/>
        <v>'Quarter (GWh)'!r25c101</v>
      </c>
      <c r="M47" s="1" t="str">
        <f t="shared" si="7"/>
        <v>'Quarter (GWh)'!r25c102</v>
      </c>
      <c r="N47" s="1" t="str">
        <f t="shared" si="7"/>
        <v>'Quarter (GWh)'!r25c103</v>
      </c>
      <c r="O47" s="1" t="str">
        <f t="shared" si="7"/>
        <v>'Quarter (GWh)'!r25c104</v>
      </c>
      <c r="P47" s="1" t="str">
        <f t="shared" si="7"/>
        <v>'Quarter (GWh)'!r25c105</v>
      </c>
    </row>
    <row r="48" spans="6:16" x14ac:dyDescent="0.25">
      <c r="F48">
        <v>26</v>
      </c>
      <c r="G48" s="1" t="str">
        <f t="shared" si="7"/>
        <v>'Quarter (GWh)'!r26c96</v>
      </c>
      <c r="H48" s="1" t="str">
        <f t="shared" si="7"/>
        <v>'Quarter (GWh)'!r26c97</v>
      </c>
      <c r="I48" s="1" t="str">
        <f t="shared" si="7"/>
        <v>'Quarter (GWh)'!r26c98</v>
      </c>
      <c r="J48" s="1" t="str">
        <f t="shared" si="7"/>
        <v>'Quarter (GWh)'!r26c99</v>
      </c>
      <c r="K48" s="1" t="str">
        <f t="shared" si="7"/>
        <v>'Quarter (GWh)'!r26c100</v>
      </c>
      <c r="L48" s="1" t="str">
        <f t="shared" si="7"/>
        <v>'Quarter (GWh)'!r26c101</v>
      </c>
      <c r="M48" s="1" t="str">
        <f t="shared" si="7"/>
        <v>'Quarter (GWh)'!r26c102</v>
      </c>
      <c r="N48" s="1" t="str">
        <f t="shared" si="7"/>
        <v>'Quarter (GWh)'!r26c103</v>
      </c>
      <c r="O48" s="1" t="str">
        <f t="shared" si="7"/>
        <v>'Quarter (GWh)'!r26c104</v>
      </c>
      <c r="P48" s="1" t="str">
        <f t="shared" si="7"/>
        <v>'Quarter (GWh)'!r26c105</v>
      </c>
    </row>
    <row r="49" spans="5:16" ht="13" thickBot="1" x14ac:dyDescent="0.3"/>
    <row r="50" spans="5:16" ht="13" thickBot="1" x14ac:dyDescent="0.3">
      <c r="G50" s="10">
        <v>56</v>
      </c>
      <c r="H50">
        <f t="shared" ref="H50:P50" si="8">G50+1</f>
        <v>57</v>
      </c>
      <c r="I50">
        <f t="shared" si="8"/>
        <v>58</v>
      </c>
      <c r="J50">
        <f t="shared" si="8"/>
        <v>59</v>
      </c>
      <c r="K50">
        <f t="shared" si="8"/>
        <v>60</v>
      </c>
      <c r="L50">
        <f t="shared" si="8"/>
        <v>61</v>
      </c>
      <c r="M50">
        <f t="shared" si="8"/>
        <v>62</v>
      </c>
      <c r="N50">
        <f t="shared" si="8"/>
        <v>63</v>
      </c>
      <c r="O50">
        <f t="shared" si="8"/>
        <v>64</v>
      </c>
      <c r="P50">
        <f t="shared" si="8"/>
        <v>65</v>
      </c>
    </row>
    <row r="51" spans="5:16" x14ac:dyDescent="0.25">
      <c r="E51" t="str">
        <f>"'Quarter (Million m3)'!"</f>
        <v>'Quarter (Million m3)'!</v>
      </c>
      <c r="F51">
        <f>F26-2</f>
        <v>2</v>
      </c>
      <c r="G51" s="1" t="str">
        <f>$E$51&amp;"r"&amp;$F51&amp;"c"&amp;G$50</f>
        <v>'Quarter (Million m3)'!r2c56</v>
      </c>
      <c r="H51" s="1" t="str">
        <f t="shared" ref="H51:P51" si="9">$E$51&amp;"r"&amp;$F51&amp;"c"&amp;H$50</f>
        <v>'Quarter (Million m3)'!r2c57</v>
      </c>
      <c r="I51" s="1" t="str">
        <f t="shared" si="9"/>
        <v>'Quarter (Million m3)'!r2c58</v>
      </c>
      <c r="J51" s="1" t="str">
        <f t="shared" si="9"/>
        <v>'Quarter (Million m3)'!r2c59</v>
      </c>
      <c r="K51" s="1" t="str">
        <f t="shared" si="9"/>
        <v>'Quarter (Million m3)'!r2c60</v>
      </c>
      <c r="L51" s="1" t="str">
        <f t="shared" si="9"/>
        <v>'Quarter (Million m3)'!r2c61</v>
      </c>
      <c r="M51" s="1" t="str">
        <f t="shared" si="9"/>
        <v>'Quarter (Million m3)'!r2c62</v>
      </c>
      <c r="N51" s="1" t="str">
        <f t="shared" si="9"/>
        <v>'Quarter (Million m3)'!r2c63</v>
      </c>
      <c r="O51" s="1" t="str">
        <f t="shared" si="9"/>
        <v>'Quarter (Million m3)'!r2c64</v>
      </c>
      <c r="P51" s="1" t="str">
        <f t="shared" si="9"/>
        <v>'Quarter (Million m3)'!r2c65</v>
      </c>
    </row>
    <row r="52" spans="5:16" x14ac:dyDescent="0.25">
      <c r="F52">
        <f t="shared" ref="F52:F73" si="10">F27-2</f>
        <v>3</v>
      </c>
      <c r="G52" s="1" t="str">
        <f t="shared" ref="G52:P73" si="11">$E$51&amp;"r"&amp;$F52&amp;"c"&amp;G$50</f>
        <v>'Quarter (Million m3)'!r3c56</v>
      </c>
      <c r="H52" s="1" t="str">
        <f t="shared" si="11"/>
        <v>'Quarter (Million m3)'!r3c57</v>
      </c>
      <c r="I52" s="1" t="str">
        <f t="shared" si="11"/>
        <v>'Quarter (Million m3)'!r3c58</v>
      </c>
      <c r="J52" s="1" t="str">
        <f t="shared" si="11"/>
        <v>'Quarter (Million m3)'!r3c59</v>
      </c>
      <c r="K52" s="1" t="str">
        <f t="shared" si="11"/>
        <v>'Quarter (Million m3)'!r3c60</v>
      </c>
      <c r="L52" s="1" t="str">
        <f t="shared" si="11"/>
        <v>'Quarter (Million m3)'!r3c61</v>
      </c>
      <c r="M52" s="1" t="str">
        <f t="shared" si="11"/>
        <v>'Quarter (Million m3)'!r3c62</v>
      </c>
      <c r="N52" s="1" t="str">
        <f t="shared" si="11"/>
        <v>'Quarter (Million m3)'!r3c63</v>
      </c>
      <c r="O52" s="1" t="str">
        <f t="shared" si="11"/>
        <v>'Quarter (Million m3)'!r3c64</v>
      </c>
      <c r="P52" s="1" t="str">
        <f t="shared" si="11"/>
        <v>'Quarter (Million m3)'!r3c65</v>
      </c>
    </row>
    <row r="53" spans="5:16" x14ac:dyDescent="0.25">
      <c r="F53">
        <f t="shared" si="10"/>
        <v>4</v>
      </c>
      <c r="G53" s="1" t="str">
        <f t="shared" si="11"/>
        <v>'Quarter (Million m3)'!r4c56</v>
      </c>
      <c r="H53" s="1" t="str">
        <f t="shared" si="11"/>
        <v>'Quarter (Million m3)'!r4c57</v>
      </c>
      <c r="I53" s="1" t="str">
        <f t="shared" si="11"/>
        <v>'Quarter (Million m3)'!r4c58</v>
      </c>
      <c r="J53" s="1" t="str">
        <f t="shared" si="11"/>
        <v>'Quarter (Million m3)'!r4c59</v>
      </c>
      <c r="K53" s="1" t="str">
        <f t="shared" si="11"/>
        <v>'Quarter (Million m3)'!r4c60</v>
      </c>
      <c r="L53" s="1" t="str">
        <f t="shared" si="11"/>
        <v>'Quarter (Million m3)'!r4c61</v>
      </c>
      <c r="M53" s="1" t="str">
        <f t="shared" si="11"/>
        <v>'Quarter (Million m3)'!r4c62</v>
      </c>
      <c r="N53" s="1" t="str">
        <f t="shared" si="11"/>
        <v>'Quarter (Million m3)'!r4c63</v>
      </c>
      <c r="O53" s="1" t="str">
        <f t="shared" si="11"/>
        <v>'Quarter (Million m3)'!r4c64</v>
      </c>
      <c r="P53" s="1" t="str">
        <f t="shared" si="11"/>
        <v>'Quarter (Million m3)'!r4c65</v>
      </c>
    </row>
    <row r="54" spans="5:16" x14ac:dyDescent="0.25">
      <c r="F54">
        <f t="shared" si="10"/>
        <v>5</v>
      </c>
      <c r="G54" s="1" t="str">
        <f t="shared" si="11"/>
        <v>'Quarter (Million m3)'!r5c56</v>
      </c>
      <c r="H54" s="1" t="str">
        <f t="shared" si="11"/>
        <v>'Quarter (Million m3)'!r5c57</v>
      </c>
      <c r="I54" s="1" t="str">
        <f t="shared" si="11"/>
        <v>'Quarter (Million m3)'!r5c58</v>
      </c>
      <c r="J54" s="1" t="str">
        <f t="shared" si="11"/>
        <v>'Quarter (Million m3)'!r5c59</v>
      </c>
      <c r="K54" s="1" t="str">
        <f t="shared" si="11"/>
        <v>'Quarter (Million m3)'!r5c60</v>
      </c>
      <c r="L54" s="1" t="str">
        <f t="shared" si="11"/>
        <v>'Quarter (Million m3)'!r5c61</v>
      </c>
      <c r="M54" s="1" t="str">
        <f t="shared" si="11"/>
        <v>'Quarter (Million m3)'!r5c62</v>
      </c>
      <c r="N54" s="1" t="str">
        <f t="shared" si="11"/>
        <v>'Quarter (Million m3)'!r5c63</v>
      </c>
      <c r="O54" s="1" t="str">
        <f t="shared" si="11"/>
        <v>'Quarter (Million m3)'!r5c64</v>
      </c>
      <c r="P54" s="1" t="str">
        <f t="shared" si="11"/>
        <v>'Quarter (Million m3)'!r5c65</v>
      </c>
    </row>
    <row r="55" spans="5:16" x14ac:dyDescent="0.25">
      <c r="F55">
        <f t="shared" si="10"/>
        <v>6</v>
      </c>
      <c r="G55" s="1" t="str">
        <f t="shared" si="11"/>
        <v>'Quarter (Million m3)'!r6c56</v>
      </c>
      <c r="H55" s="1" t="str">
        <f t="shared" si="11"/>
        <v>'Quarter (Million m3)'!r6c57</v>
      </c>
      <c r="I55" s="1" t="str">
        <f t="shared" si="11"/>
        <v>'Quarter (Million m3)'!r6c58</v>
      </c>
      <c r="J55" s="1" t="str">
        <f t="shared" si="11"/>
        <v>'Quarter (Million m3)'!r6c59</v>
      </c>
      <c r="K55" s="1" t="str">
        <f t="shared" si="11"/>
        <v>'Quarter (Million m3)'!r6c60</v>
      </c>
      <c r="L55" s="1" t="str">
        <f t="shared" si="11"/>
        <v>'Quarter (Million m3)'!r6c61</v>
      </c>
      <c r="M55" s="1" t="str">
        <f t="shared" si="11"/>
        <v>'Quarter (Million m3)'!r6c62</v>
      </c>
      <c r="N55" s="1" t="str">
        <f t="shared" si="11"/>
        <v>'Quarter (Million m3)'!r6c63</v>
      </c>
      <c r="O55" s="1" t="str">
        <f t="shared" si="11"/>
        <v>'Quarter (Million m3)'!r6c64</v>
      </c>
      <c r="P55" s="1" t="str">
        <f t="shared" si="11"/>
        <v>'Quarter (Million m3)'!r6c65</v>
      </c>
    </row>
    <row r="56" spans="5:16" x14ac:dyDescent="0.25">
      <c r="F56">
        <f t="shared" si="10"/>
        <v>7</v>
      </c>
      <c r="G56" s="1" t="str">
        <f t="shared" si="11"/>
        <v>'Quarter (Million m3)'!r7c56</v>
      </c>
      <c r="H56" s="1" t="str">
        <f t="shared" si="11"/>
        <v>'Quarter (Million m3)'!r7c57</v>
      </c>
      <c r="I56" s="1" t="str">
        <f t="shared" si="11"/>
        <v>'Quarter (Million m3)'!r7c58</v>
      </c>
      <c r="J56" s="1" t="str">
        <f t="shared" si="11"/>
        <v>'Quarter (Million m3)'!r7c59</v>
      </c>
      <c r="K56" s="1" t="str">
        <f t="shared" si="11"/>
        <v>'Quarter (Million m3)'!r7c60</v>
      </c>
      <c r="L56" s="1" t="str">
        <f t="shared" si="11"/>
        <v>'Quarter (Million m3)'!r7c61</v>
      </c>
      <c r="M56" s="1" t="str">
        <f t="shared" si="11"/>
        <v>'Quarter (Million m3)'!r7c62</v>
      </c>
      <c r="N56" s="1" t="str">
        <f t="shared" si="11"/>
        <v>'Quarter (Million m3)'!r7c63</v>
      </c>
      <c r="O56" s="1" t="str">
        <f t="shared" si="11"/>
        <v>'Quarter (Million m3)'!r7c64</v>
      </c>
      <c r="P56" s="1" t="str">
        <f t="shared" si="11"/>
        <v>'Quarter (Million m3)'!r7c65</v>
      </c>
    </row>
    <row r="57" spans="5:16" x14ac:dyDescent="0.25">
      <c r="F57">
        <f t="shared" si="10"/>
        <v>8</v>
      </c>
      <c r="G57" s="1" t="str">
        <f t="shared" si="11"/>
        <v>'Quarter (Million m3)'!r8c56</v>
      </c>
      <c r="H57" s="1" t="str">
        <f t="shared" si="11"/>
        <v>'Quarter (Million m3)'!r8c57</v>
      </c>
      <c r="I57" s="1" t="str">
        <f t="shared" si="11"/>
        <v>'Quarter (Million m3)'!r8c58</v>
      </c>
      <c r="J57" s="1" t="str">
        <f t="shared" si="11"/>
        <v>'Quarter (Million m3)'!r8c59</v>
      </c>
      <c r="K57" s="1" t="str">
        <f t="shared" si="11"/>
        <v>'Quarter (Million m3)'!r8c60</v>
      </c>
      <c r="L57" s="1" t="str">
        <f t="shared" si="11"/>
        <v>'Quarter (Million m3)'!r8c61</v>
      </c>
      <c r="M57" s="1" t="str">
        <f t="shared" si="11"/>
        <v>'Quarter (Million m3)'!r8c62</v>
      </c>
      <c r="N57" s="1" t="str">
        <f t="shared" si="11"/>
        <v>'Quarter (Million m3)'!r8c63</v>
      </c>
      <c r="O57" s="1" t="str">
        <f t="shared" si="11"/>
        <v>'Quarter (Million m3)'!r8c64</v>
      </c>
      <c r="P57" s="1" t="str">
        <f t="shared" si="11"/>
        <v>'Quarter (Million m3)'!r8c65</v>
      </c>
    </row>
    <row r="58" spans="5:16" x14ac:dyDescent="0.25">
      <c r="F58">
        <f t="shared" si="10"/>
        <v>9</v>
      </c>
      <c r="G58" s="1" t="str">
        <f t="shared" si="11"/>
        <v>'Quarter (Million m3)'!r9c56</v>
      </c>
      <c r="H58" s="1" t="str">
        <f t="shared" si="11"/>
        <v>'Quarter (Million m3)'!r9c57</v>
      </c>
      <c r="I58" s="1" t="str">
        <f t="shared" si="11"/>
        <v>'Quarter (Million m3)'!r9c58</v>
      </c>
      <c r="J58" s="1" t="str">
        <f t="shared" si="11"/>
        <v>'Quarter (Million m3)'!r9c59</v>
      </c>
      <c r="K58" s="1" t="str">
        <f t="shared" si="11"/>
        <v>'Quarter (Million m3)'!r9c60</v>
      </c>
      <c r="L58" s="1" t="str">
        <f t="shared" si="11"/>
        <v>'Quarter (Million m3)'!r9c61</v>
      </c>
      <c r="M58" s="1" t="str">
        <f t="shared" si="11"/>
        <v>'Quarter (Million m3)'!r9c62</v>
      </c>
      <c r="N58" s="1" t="str">
        <f t="shared" si="11"/>
        <v>'Quarter (Million m3)'!r9c63</v>
      </c>
      <c r="O58" s="1" t="str">
        <f t="shared" si="11"/>
        <v>'Quarter (Million m3)'!r9c64</v>
      </c>
      <c r="P58" s="1" t="str">
        <f t="shared" si="11"/>
        <v>'Quarter (Million m3)'!r9c65</v>
      </c>
    </row>
    <row r="59" spans="5:16" x14ac:dyDescent="0.25">
      <c r="F59">
        <f t="shared" si="10"/>
        <v>10</v>
      </c>
      <c r="G59" s="1" t="str">
        <f t="shared" si="11"/>
        <v>'Quarter (Million m3)'!r10c56</v>
      </c>
      <c r="H59" s="1" t="str">
        <f t="shared" si="11"/>
        <v>'Quarter (Million m3)'!r10c57</v>
      </c>
      <c r="I59" s="1" t="str">
        <f t="shared" si="11"/>
        <v>'Quarter (Million m3)'!r10c58</v>
      </c>
      <c r="J59" s="1" t="str">
        <f t="shared" si="11"/>
        <v>'Quarter (Million m3)'!r10c59</v>
      </c>
      <c r="K59" s="1" t="str">
        <f t="shared" si="11"/>
        <v>'Quarter (Million m3)'!r10c60</v>
      </c>
      <c r="L59" s="1" t="str">
        <f t="shared" si="11"/>
        <v>'Quarter (Million m3)'!r10c61</v>
      </c>
      <c r="M59" s="1" t="str">
        <f t="shared" si="11"/>
        <v>'Quarter (Million m3)'!r10c62</v>
      </c>
      <c r="N59" s="1" t="str">
        <f t="shared" si="11"/>
        <v>'Quarter (Million m3)'!r10c63</v>
      </c>
      <c r="O59" s="1" t="str">
        <f t="shared" si="11"/>
        <v>'Quarter (Million m3)'!r10c64</v>
      </c>
      <c r="P59" s="1" t="str">
        <f t="shared" si="11"/>
        <v>'Quarter (Million m3)'!r10c65</v>
      </c>
    </row>
    <row r="60" spans="5:16" x14ac:dyDescent="0.25">
      <c r="F60">
        <f t="shared" si="10"/>
        <v>11</v>
      </c>
      <c r="G60" s="1" t="str">
        <f t="shared" si="11"/>
        <v>'Quarter (Million m3)'!r11c56</v>
      </c>
      <c r="H60" s="1" t="str">
        <f t="shared" si="11"/>
        <v>'Quarter (Million m3)'!r11c57</v>
      </c>
      <c r="I60" s="1" t="str">
        <f t="shared" si="11"/>
        <v>'Quarter (Million m3)'!r11c58</v>
      </c>
      <c r="J60" s="1" t="str">
        <f t="shared" si="11"/>
        <v>'Quarter (Million m3)'!r11c59</v>
      </c>
      <c r="K60" s="1" t="str">
        <f t="shared" si="11"/>
        <v>'Quarter (Million m3)'!r11c60</v>
      </c>
      <c r="L60" s="1" t="str">
        <f t="shared" si="11"/>
        <v>'Quarter (Million m3)'!r11c61</v>
      </c>
      <c r="M60" s="1" t="str">
        <f t="shared" si="11"/>
        <v>'Quarter (Million m3)'!r11c62</v>
      </c>
      <c r="N60" s="1" t="str">
        <f t="shared" si="11"/>
        <v>'Quarter (Million m3)'!r11c63</v>
      </c>
      <c r="O60" s="1" t="str">
        <f t="shared" si="11"/>
        <v>'Quarter (Million m3)'!r11c64</v>
      </c>
      <c r="P60" s="1" t="str">
        <f t="shared" si="11"/>
        <v>'Quarter (Million m3)'!r11c65</v>
      </c>
    </row>
    <row r="61" spans="5:16" x14ac:dyDescent="0.25">
      <c r="F61">
        <f t="shared" si="10"/>
        <v>12</v>
      </c>
      <c r="G61" s="1" t="str">
        <f t="shared" si="11"/>
        <v>'Quarter (Million m3)'!r12c56</v>
      </c>
      <c r="H61" s="1" t="str">
        <f t="shared" si="11"/>
        <v>'Quarter (Million m3)'!r12c57</v>
      </c>
      <c r="I61" s="1" t="str">
        <f t="shared" si="11"/>
        <v>'Quarter (Million m3)'!r12c58</v>
      </c>
      <c r="J61" s="1" t="str">
        <f t="shared" si="11"/>
        <v>'Quarter (Million m3)'!r12c59</v>
      </c>
      <c r="K61" s="1" t="str">
        <f t="shared" si="11"/>
        <v>'Quarter (Million m3)'!r12c60</v>
      </c>
      <c r="L61" s="1" t="str">
        <f t="shared" si="11"/>
        <v>'Quarter (Million m3)'!r12c61</v>
      </c>
      <c r="M61" s="1" t="str">
        <f t="shared" si="11"/>
        <v>'Quarter (Million m3)'!r12c62</v>
      </c>
      <c r="N61" s="1" t="str">
        <f t="shared" si="11"/>
        <v>'Quarter (Million m3)'!r12c63</v>
      </c>
      <c r="O61" s="1" t="str">
        <f t="shared" si="11"/>
        <v>'Quarter (Million m3)'!r12c64</v>
      </c>
      <c r="P61" s="1" t="str">
        <f t="shared" si="11"/>
        <v>'Quarter (Million m3)'!r12c65</v>
      </c>
    </row>
    <row r="62" spans="5:16" x14ac:dyDescent="0.25">
      <c r="F62">
        <f t="shared" si="10"/>
        <v>13</v>
      </c>
      <c r="G62" s="1" t="str">
        <f t="shared" si="11"/>
        <v>'Quarter (Million m3)'!r13c56</v>
      </c>
      <c r="H62" s="1" t="str">
        <f t="shared" si="11"/>
        <v>'Quarter (Million m3)'!r13c57</v>
      </c>
      <c r="I62" s="1" t="str">
        <f t="shared" si="11"/>
        <v>'Quarter (Million m3)'!r13c58</v>
      </c>
      <c r="J62" s="1" t="str">
        <f t="shared" si="11"/>
        <v>'Quarter (Million m3)'!r13c59</v>
      </c>
      <c r="K62" s="1" t="str">
        <f t="shared" si="11"/>
        <v>'Quarter (Million m3)'!r13c60</v>
      </c>
      <c r="L62" s="1" t="str">
        <f t="shared" si="11"/>
        <v>'Quarter (Million m3)'!r13c61</v>
      </c>
      <c r="M62" s="1" t="str">
        <f t="shared" si="11"/>
        <v>'Quarter (Million m3)'!r13c62</v>
      </c>
      <c r="N62" s="1" t="str">
        <f t="shared" si="11"/>
        <v>'Quarter (Million m3)'!r13c63</v>
      </c>
      <c r="O62" s="1" t="str">
        <f t="shared" si="11"/>
        <v>'Quarter (Million m3)'!r13c64</v>
      </c>
      <c r="P62" s="1" t="str">
        <f t="shared" si="11"/>
        <v>'Quarter (Million m3)'!r13c65</v>
      </c>
    </row>
    <row r="63" spans="5:16" x14ac:dyDescent="0.25">
      <c r="F63">
        <f t="shared" si="10"/>
        <v>14</v>
      </c>
      <c r="G63" s="1" t="str">
        <f t="shared" si="11"/>
        <v>'Quarter (Million m3)'!r14c56</v>
      </c>
      <c r="H63" s="1" t="str">
        <f t="shared" si="11"/>
        <v>'Quarter (Million m3)'!r14c57</v>
      </c>
      <c r="I63" s="1" t="str">
        <f t="shared" si="11"/>
        <v>'Quarter (Million m3)'!r14c58</v>
      </c>
      <c r="J63" s="1" t="str">
        <f t="shared" si="11"/>
        <v>'Quarter (Million m3)'!r14c59</v>
      </c>
      <c r="K63" s="1" t="str">
        <f t="shared" si="11"/>
        <v>'Quarter (Million m3)'!r14c60</v>
      </c>
      <c r="L63" s="1" t="str">
        <f t="shared" si="11"/>
        <v>'Quarter (Million m3)'!r14c61</v>
      </c>
      <c r="M63" s="1" t="str">
        <f t="shared" si="11"/>
        <v>'Quarter (Million m3)'!r14c62</v>
      </c>
      <c r="N63" s="1" t="str">
        <f t="shared" si="11"/>
        <v>'Quarter (Million m3)'!r14c63</v>
      </c>
      <c r="O63" s="1" t="str">
        <f t="shared" si="11"/>
        <v>'Quarter (Million m3)'!r14c64</v>
      </c>
      <c r="P63" s="1" t="str">
        <f t="shared" si="11"/>
        <v>'Quarter (Million m3)'!r14c65</v>
      </c>
    </row>
    <row r="64" spans="5:16" x14ac:dyDescent="0.25">
      <c r="F64">
        <f t="shared" si="10"/>
        <v>15</v>
      </c>
      <c r="G64" s="1" t="str">
        <f t="shared" si="11"/>
        <v>'Quarter (Million m3)'!r15c56</v>
      </c>
      <c r="H64" s="1" t="str">
        <f t="shared" si="11"/>
        <v>'Quarter (Million m3)'!r15c57</v>
      </c>
      <c r="I64" s="1" t="str">
        <f t="shared" si="11"/>
        <v>'Quarter (Million m3)'!r15c58</v>
      </c>
      <c r="J64" s="1" t="str">
        <f t="shared" si="11"/>
        <v>'Quarter (Million m3)'!r15c59</v>
      </c>
      <c r="K64" s="1" t="str">
        <f t="shared" si="11"/>
        <v>'Quarter (Million m3)'!r15c60</v>
      </c>
      <c r="L64" s="1" t="str">
        <f t="shared" si="11"/>
        <v>'Quarter (Million m3)'!r15c61</v>
      </c>
      <c r="M64" s="1" t="str">
        <f t="shared" si="11"/>
        <v>'Quarter (Million m3)'!r15c62</v>
      </c>
      <c r="N64" s="1" t="str">
        <f t="shared" si="11"/>
        <v>'Quarter (Million m3)'!r15c63</v>
      </c>
      <c r="O64" s="1" t="str">
        <f t="shared" si="11"/>
        <v>'Quarter (Million m3)'!r15c64</v>
      </c>
      <c r="P64" s="1" t="str">
        <f t="shared" si="11"/>
        <v>'Quarter (Million m3)'!r15c65</v>
      </c>
    </row>
    <row r="65" spans="6:16" x14ac:dyDescent="0.25">
      <c r="F65">
        <f t="shared" si="10"/>
        <v>16</v>
      </c>
      <c r="G65" s="1" t="str">
        <f t="shared" si="11"/>
        <v>'Quarter (Million m3)'!r16c56</v>
      </c>
      <c r="H65" s="1" t="str">
        <f t="shared" si="11"/>
        <v>'Quarter (Million m3)'!r16c57</v>
      </c>
      <c r="I65" s="1" t="str">
        <f t="shared" si="11"/>
        <v>'Quarter (Million m3)'!r16c58</v>
      </c>
      <c r="J65" s="1" t="str">
        <f t="shared" si="11"/>
        <v>'Quarter (Million m3)'!r16c59</v>
      </c>
      <c r="K65" s="1" t="str">
        <f t="shared" si="11"/>
        <v>'Quarter (Million m3)'!r16c60</v>
      </c>
      <c r="L65" s="1" t="str">
        <f t="shared" si="11"/>
        <v>'Quarter (Million m3)'!r16c61</v>
      </c>
      <c r="M65" s="1" t="str">
        <f t="shared" si="11"/>
        <v>'Quarter (Million m3)'!r16c62</v>
      </c>
      <c r="N65" s="1" t="str">
        <f t="shared" si="11"/>
        <v>'Quarter (Million m3)'!r16c63</v>
      </c>
      <c r="O65" s="1" t="str">
        <f t="shared" si="11"/>
        <v>'Quarter (Million m3)'!r16c64</v>
      </c>
      <c r="P65" s="1" t="str">
        <f t="shared" si="11"/>
        <v>'Quarter (Million m3)'!r16c65</v>
      </c>
    </row>
    <row r="66" spans="6:16" x14ac:dyDescent="0.25">
      <c r="F66">
        <f t="shared" si="10"/>
        <v>17</v>
      </c>
      <c r="G66" s="1" t="str">
        <f t="shared" si="11"/>
        <v>'Quarter (Million m3)'!r17c56</v>
      </c>
      <c r="H66" s="1" t="str">
        <f t="shared" si="11"/>
        <v>'Quarter (Million m3)'!r17c57</v>
      </c>
      <c r="I66" s="1" t="str">
        <f t="shared" si="11"/>
        <v>'Quarter (Million m3)'!r17c58</v>
      </c>
      <c r="J66" s="1" t="str">
        <f t="shared" si="11"/>
        <v>'Quarter (Million m3)'!r17c59</v>
      </c>
      <c r="K66" s="1" t="str">
        <f t="shared" si="11"/>
        <v>'Quarter (Million m3)'!r17c60</v>
      </c>
      <c r="L66" s="1" t="str">
        <f t="shared" si="11"/>
        <v>'Quarter (Million m3)'!r17c61</v>
      </c>
      <c r="M66" s="1" t="str">
        <f t="shared" si="11"/>
        <v>'Quarter (Million m3)'!r17c62</v>
      </c>
      <c r="N66" s="1" t="str">
        <f t="shared" si="11"/>
        <v>'Quarter (Million m3)'!r17c63</v>
      </c>
      <c r="O66" s="1" t="str">
        <f t="shared" si="11"/>
        <v>'Quarter (Million m3)'!r17c64</v>
      </c>
      <c r="P66" s="1" t="str">
        <f t="shared" si="11"/>
        <v>'Quarter (Million m3)'!r17c65</v>
      </c>
    </row>
    <row r="67" spans="6:16" x14ac:dyDescent="0.25">
      <c r="F67">
        <f t="shared" si="10"/>
        <v>18</v>
      </c>
      <c r="G67" s="1" t="str">
        <f t="shared" si="11"/>
        <v>'Quarter (Million m3)'!r18c56</v>
      </c>
      <c r="H67" s="1" t="str">
        <f t="shared" si="11"/>
        <v>'Quarter (Million m3)'!r18c57</v>
      </c>
      <c r="I67" s="1" t="str">
        <f t="shared" si="11"/>
        <v>'Quarter (Million m3)'!r18c58</v>
      </c>
      <c r="J67" s="1" t="str">
        <f t="shared" si="11"/>
        <v>'Quarter (Million m3)'!r18c59</v>
      </c>
      <c r="K67" s="1" t="str">
        <f t="shared" si="11"/>
        <v>'Quarter (Million m3)'!r18c60</v>
      </c>
      <c r="L67" s="1" t="str">
        <f t="shared" si="11"/>
        <v>'Quarter (Million m3)'!r18c61</v>
      </c>
      <c r="M67" s="1" t="str">
        <f t="shared" si="11"/>
        <v>'Quarter (Million m3)'!r18c62</v>
      </c>
      <c r="N67" s="1" t="str">
        <f t="shared" si="11"/>
        <v>'Quarter (Million m3)'!r18c63</v>
      </c>
      <c r="O67" s="1" t="str">
        <f t="shared" si="11"/>
        <v>'Quarter (Million m3)'!r18c64</v>
      </c>
      <c r="P67" s="1" t="str">
        <f t="shared" si="11"/>
        <v>'Quarter (Million m3)'!r18c65</v>
      </c>
    </row>
    <row r="68" spans="6:16" x14ac:dyDescent="0.25">
      <c r="F68">
        <f t="shared" si="10"/>
        <v>19</v>
      </c>
      <c r="G68" s="1" t="str">
        <f t="shared" si="11"/>
        <v>'Quarter (Million m3)'!r19c56</v>
      </c>
      <c r="H68" s="1" t="str">
        <f t="shared" si="11"/>
        <v>'Quarter (Million m3)'!r19c57</v>
      </c>
      <c r="I68" s="1" t="str">
        <f t="shared" si="11"/>
        <v>'Quarter (Million m3)'!r19c58</v>
      </c>
      <c r="J68" s="1" t="str">
        <f t="shared" si="11"/>
        <v>'Quarter (Million m3)'!r19c59</v>
      </c>
      <c r="K68" s="1" t="str">
        <f t="shared" si="11"/>
        <v>'Quarter (Million m3)'!r19c60</v>
      </c>
      <c r="L68" s="1" t="str">
        <f t="shared" si="11"/>
        <v>'Quarter (Million m3)'!r19c61</v>
      </c>
      <c r="M68" s="1" t="str">
        <f t="shared" si="11"/>
        <v>'Quarter (Million m3)'!r19c62</v>
      </c>
      <c r="N68" s="1" t="str">
        <f t="shared" si="11"/>
        <v>'Quarter (Million m3)'!r19c63</v>
      </c>
      <c r="O68" s="1" t="str">
        <f t="shared" si="11"/>
        <v>'Quarter (Million m3)'!r19c64</v>
      </c>
      <c r="P68" s="1" t="str">
        <f t="shared" si="11"/>
        <v>'Quarter (Million m3)'!r19c65</v>
      </c>
    </row>
    <row r="69" spans="6:16" x14ac:dyDescent="0.25">
      <c r="F69">
        <f t="shared" si="10"/>
        <v>20</v>
      </c>
      <c r="G69" s="1" t="str">
        <f t="shared" si="11"/>
        <v>'Quarter (Million m3)'!r20c56</v>
      </c>
      <c r="H69" s="1" t="str">
        <f t="shared" si="11"/>
        <v>'Quarter (Million m3)'!r20c57</v>
      </c>
      <c r="I69" s="1" t="str">
        <f t="shared" si="11"/>
        <v>'Quarter (Million m3)'!r20c58</v>
      </c>
      <c r="J69" s="1" t="str">
        <f t="shared" si="11"/>
        <v>'Quarter (Million m3)'!r20c59</v>
      </c>
      <c r="K69" s="1" t="str">
        <f t="shared" si="11"/>
        <v>'Quarter (Million m3)'!r20c60</v>
      </c>
      <c r="L69" s="1" t="str">
        <f t="shared" si="11"/>
        <v>'Quarter (Million m3)'!r20c61</v>
      </c>
      <c r="M69" s="1" t="str">
        <f t="shared" si="11"/>
        <v>'Quarter (Million m3)'!r20c62</v>
      </c>
      <c r="N69" s="1" t="str">
        <f t="shared" si="11"/>
        <v>'Quarter (Million m3)'!r20c63</v>
      </c>
      <c r="O69" s="1" t="str">
        <f t="shared" si="11"/>
        <v>'Quarter (Million m3)'!r20c64</v>
      </c>
      <c r="P69" s="1" t="str">
        <f t="shared" si="11"/>
        <v>'Quarter (Million m3)'!r20c65</v>
      </c>
    </row>
    <row r="70" spans="6:16" x14ac:dyDescent="0.25">
      <c r="F70">
        <f t="shared" si="10"/>
        <v>21</v>
      </c>
      <c r="G70" s="1" t="str">
        <f t="shared" si="11"/>
        <v>'Quarter (Million m3)'!r21c56</v>
      </c>
      <c r="H70" s="1" t="str">
        <f t="shared" si="11"/>
        <v>'Quarter (Million m3)'!r21c57</v>
      </c>
      <c r="I70" s="1" t="str">
        <f t="shared" si="11"/>
        <v>'Quarter (Million m3)'!r21c58</v>
      </c>
      <c r="J70" s="1" t="str">
        <f t="shared" si="11"/>
        <v>'Quarter (Million m3)'!r21c59</v>
      </c>
      <c r="K70" s="1" t="str">
        <f t="shared" si="11"/>
        <v>'Quarter (Million m3)'!r21c60</v>
      </c>
      <c r="L70" s="1" t="str">
        <f t="shared" si="11"/>
        <v>'Quarter (Million m3)'!r21c61</v>
      </c>
      <c r="M70" s="1" t="str">
        <f t="shared" si="11"/>
        <v>'Quarter (Million m3)'!r21c62</v>
      </c>
      <c r="N70" s="1" t="str">
        <f t="shared" si="11"/>
        <v>'Quarter (Million m3)'!r21c63</v>
      </c>
      <c r="O70" s="1" t="str">
        <f t="shared" si="11"/>
        <v>'Quarter (Million m3)'!r21c64</v>
      </c>
      <c r="P70" s="1" t="str">
        <f t="shared" si="11"/>
        <v>'Quarter (Million m3)'!r21c65</v>
      </c>
    </row>
    <row r="71" spans="6:16" x14ac:dyDescent="0.25">
      <c r="F71">
        <f t="shared" si="10"/>
        <v>22</v>
      </c>
      <c r="G71" s="1" t="str">
        <f t="shared" si="11"/>
        <v>'Quarter (Million m3)'!r22c56</v>
      </c>
      <c r="H71" s="1" t="str">
        <f t="shared" si="11"/>
        <v>'Quarter (Million m3)'!r22c57</v>
      </c>
      <c r="I71" s="1" t="str">
        <f t="shared" si="11"/>
        <v>'Quarter (Million m3)'!r22c58</v>
      </c>
      <c r="J71" s="1" t="str">
        <f t="shared" si="11"/>
        <v>'Quarter (Million m3)'!r22c59</v>
      </c>
      <c r="K71" s="1" t="str">
        <f t="shared" si="11"/>
        <v>'Quarter (Million m3)'!r22c60</v>
      </c>
      <c r="L71" s="1" t="str">
        <f t="shared" si="11"/>
        <v>'Quarter (Million m3)'!r22c61</v>
      </c>
      <c r="M71" s="1" t="str">
        <f t="shared" si="11"/>
        <v>'Quarter (Million m3)'!r22c62</v>
      </c>
      <c r="N71" s="1" t="str">
        <f t="shared" si="11"/>
        <v>'Quarter (Million m3)'!r22c63</v>
      </c>
      <c r="O71" s="1" t="str">
        <f t="shared" si="11"/>
        <v>'Quarter (Million m3)'!r22c64</v>
      </c>
      <c r="P71" s="1" t="str">
        <f t="shared" si="11"/>
        <v>'Quarter (Million m3)'!r22c65</v>
      </c>
    </row>
    <row r="72" spans="6:16" x14ac:dyDescent="0.25">
      <c r="F72">
        <f t="shared" si="10"/>
        <v>23</v>
      </c>
      <c r="G72" s="1" t="str">
        <f t="shared" si="11"/>
        <v>'Quarter (Million m3)'!r23c56</v>
      </c>
      <c r="H72" s="1" t="str">
        <f t="shared" si="11"/>
        <v>'Quarter (Million m3)'!r23c57</v>
      </c>
      <c r="I72" s="1" t="str">
        <f t="shared" si="11"/>
        <v>'Quarter (Million m3)'!r23c58</v>
      </c>
      <c r="J72" s="1" t="str">
        <f t="shared" si="11"/>
        <v>'Quarter (Million m3)'!r23c59</v>
      </c>
      <c r="K72" s="1" t="str">
        <f t="shared" si="11"/>
        <v>'Quarter (Million m3)'!r23c60</v>
      </c>
      <c r="L72" s="1" t="str">
        <f t="shared" si="11"/>
        <v>'Quarter (Million m3)'!r23c61</v>
      </c>
      <c r="M72" s="1" t="str">
        <f t="shared" si="11"/>
        <v>'Quarter (Million m3)'!r23c62</v>
      </c>
      <c r="N72" s="1" t="str">
        <f t="shared" si="11"/>
        <v>'Quarter (Million m3)'!r23c63</v>
      </c>
      <c r="O72" s="1" t="str">
        <f t="shared" si="11"/>
        <v>'Quarter (Million m3)'!r23c64</v>
      </c>
      <c r="P72" s="1" t="str">
        <f t="shared" si="11"/>
        <v>'Quarter (Million m3)'!r23c65</v>
      </c>
    </row>
    <row r="73" spans="6:16" x14ac:dyDescent="0.25">
      <c r="F73">
        <f t="shared" si="10"/>
        <v>24</v>
      </c>
      <c r="G73" s="1" t="str">
        <f t="shared" si="11"/>
        <v>'Quarter (Million m3)'!r24c56</v>
      </c>
      <c r="H73" s="1" t="str">
        <f t="shared" si="11"/>
        <v>'Quarter (Million m3)'!r24c57</v>
      </c>
      <c r="I73" s="1" t="str">
        <f t="shared" si="11"/>
        <v>'Quarter (Million m3)'!r24c58</v>
      </c>
      <c r="J73" s="1" t="str">
        <f t="shared" si="11"/>
        <v>'Quarter (Million m3)'!r24c59</v>
      </c>
      <c r="K73" s="1" t="str">
        <f t="shared" si="11"/>
        <v>'Quarter (Million m3)'!r24c60</v>
      </c>
      <c r="L73" s="1" t="str">
        <f t="shared" si="11"/>
        <v>'Quarter (Million m3)'!r24c61</v>
      </c>
      <c r="M73" s="1" t="str">
        <f t="shared" si="11"/>
        <v>'Quarter (Million m3)'!r24c62</v>
      </c>
      <c r="N73" s="1" t="str">
        <f t="shared" si="11"/>
        <v>'Quarter (Million m3)'!r24c63</v>
      </c>
      <c r="O73" s="1" t="str">
        <f t="shared" si="11"/>
        <v>'Quarter (Million m3)'!r24c64</v>
      </c>
      <c r="P73" s="1" t="str">
        <f t="shared" si="11"/>
        <v>'Quarter (Million m3)'!r24c65</v>
      </c>
    </row>
  </sheetData>
  <phoneticPr fontId="6"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CC9ED-C7C2-4A07-B6AC-4BA5FE858446}">
  <dimension ref="A1:B14"/>
  <sheetViews>
    <sheetView showGridLines="0" zoomScaleNormal="100" zoomScaleSheetLayoutView="100" workbookViewId="0"/>
  </sheetViews>
  <sheetFormatPr defaultColWidth="9.1796875" defaultRowHeight="15" customHeight="1" x14ac:dyDescent="0.25"/>
  <cols>
    <col min="1" max="1" width="84.7265625" style="31" bestFit="1" customWidth="1"/>
    <col min="2" max="2" width="30.7265625" style="31" customWidth="1"/>
    <col min="3" max="16384" width="9.1796875" style="31"/>
  </cols>
  <sheetData>
    <row r="1" spans="1:2" ht="45" customHeight="1" x14ac:dyDescent="0.25">
      <c r="A1" s="20" t="s">
        <v>168</v>
      </c>
    </row>
    <row r="2" spans="1:2" ht="20.149999999999999" customHeight="1" x14ac:dyDescent="0.25">
      <c r="A2" s="14" t="s">
        <v>43</v>
      </c>
    </row>
    <row r="3" spans="1:2" ht="20.149999999999999" customHeight="1" x14ac:dyDescent="0.25">
      <c r="A3" s="16" t="s">
        <v>169</v>
      </c>
    </row>
    <row r="4" spans="1:2" ht="30" customHeight="1" x14ac:dyDescent="0.55000000000000004">
      <c r="A4" s="28" t="s">
        <v>193</v>
      </c>
      <c r="B4" s="32" t="s">
        <v>192</v>
      </c>
    </row>
    <row r="5" spans="1:2" ht="20.149999999999999" customHeight="1" x14ac:dyDescent="0.25">
      <c r="A5" s="16" t="s">
        <v>194</v>
      </c>
      <c r="B5" s="19" t="s">
        <v>171</v>
      </c>
    </row>
    <row r="6" spans="1:2" ht="20.149999999999999" customHeight="1" x14ac:dyDescent="0.25">
      <c r="A6" s="16" t="s">
        <v>168</v>
      </c>
      <c r="B6" s="19" t="s">
        <v>168</v>
      </c>
    </row>
    <row r="7" spans="1:2" ht="20.149999999999999" customHeight="1" x14ac:dyDescent="0.25">
      <c r="A7" s="16" t="s">
        <v>179</v>
      </c>
      <c r="B7" s="19" t="s">
        <v>179</v>
      </c>
    </row>
    <row r="8" spans="1:2" ht="20.149999999999999" customHeight="1" x14ac:dyDescent="0.25">
      <c r="A8" s="16" t="s">
        <v>190</v>
      </c>
      <c r="B8" s="19" t="s">
        <v>172</v>
      </c>
    </row>
    <row r="9" spans="1:2" ht="20.149999999999999" customHeight="1" x14ac:dyDescent="0.25">
      <c r="A9" s="16" t="s">
        <v>198</v>
      </c>
      <c r="B9" s="19" t="s">
        <v>173</v>
      </c>
    </row>
    <row r="10" spans="1:2" ht="20.149999999999999" customHeight="1" x14ac:dyDescent="0.25">
      <c r="A10" s="16" t="s">
        <v>199</v>
      </c>
      <c r="B10" s="19" t="s">
        <v>174</v>
      </c>
    </row>
    <row r="11" spans="1:2" ht="20.149999999999999" customHeight="1" x14ac:dyDescent="0.25">
      <c r="A11" s="16" t="s">
        <v>200</v>
      </c>
      <c r="B11" s="19" t="s">
        <v>175</v>
      </c>
    </row>
    <row r="12" spans="1:2" ht="20.149999999999999" customHeight="1" x14ac:dyDescent="0.25">
      <c r="A12" s="16" t="s">
        <v>195</v>
      </c>
      <c r="B12" s="19" t="s">
        <v>176</v>
      </c>
    </row>
    <row r="13" spans="1:2" ht="20.149999999999999" customHeight="1" x14ac:dyDescent="0.25">
      <c r="A13" s="16" t="s">
        <v>196</v>
      </c>
      <c r="B13" s="19" t="s">
        <v>177</v>
      </c>
    </row>
    <row r="14" spans="1:2" ht="15" customHeight="1" x14ac:dyDescent="0.25">
      <c r="A14" s="16" t="s">
        <v>197</v>
      </c>
      <c r="B14" s="19" t="s">
        <v>178</v>
      </c>
    </row>
  </sheetData>
  <hyperlinks>
    <hyperlink ref="B5" location="'Cover Sheet'!A1" display="Cover Sheet" xr:uid="{F5B79F3D-ED3E-481C-ABD6-E992A27D6C75}"/>
    <hyperlink ref="B6" location="Contents!A1" display="Contents " xr:uid="{D260748A-DFAA-4110-A9DC-9DCEEFB4B031}"/>
    <hyperlink ref="B8" location="Commentary!A1" display="Commentary" xr:uid="{3B7F94A5-B257-454E-A584-DF5ED4374B38}"/>
    <hyperlink ref="B9" location="'Main Table (GWh)'!A1" display="Main table (GWh)" xr:uid="{79B08AB9-17DE-4768-A221-7BD83B9E67BF}"/>
    <hyperlink ref="B10" location="'Annual (GWh)'!A1" display="Annual (GWh)" xr:uid="{6286EB10-7EEB-4D49-8C7E-E25415D3B918}"/>
    <hyperlink ref="B11" location="'Quarter (GWh)'!A1" display="Quarter (GWh)" xr:uid="{6A0FD190-C2E6-4DC7-84BA-6C26C2EDBD42}"/>
    <hyperlink ref="B12" location="'Main Table (Million m3)'!A1" display="Main table (m3)" xr:uid="{FF3762D0-4857-4849-950C-914F2BC752C0}"/>
    <hyperlink ref="B13" location="'Annual (Million m3)'!A1" display="Annual (m3)" xr:uid="{5F088BA6-FA8B-4FEB-896D-BE267B101445}"/>
    <hyperlink ref="B14" location="'Quarter (Million m3)'!A1" display="Quarter (m3)" xr:uid="{929E93B8-D461-4A51-8C5A-BA017D1E9A4F}"/>
    <hyperlink ref="B7" location="Notes!A1" display="Notes" xr:uid="{0BD26BD6-9599-47D7-9188-7C06857B0248}"/>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5554-F6D5-4685-9EED-E085B147D689}">
  <dimension ref="A1:B8"/>
  <sheetViews>
    <sheetView showGridLines="0" zoomScaleNormal="100" workbookViewId="0"/>
  </sheetViews>
  <sheetFormatPr defaultColWidth="9.1796875" defaultRowHeight="15.5" x14ac:dyDescent="0.25"/>
  <cols>
    <col min="1" max="1" width="10" style="14" customWidth="1"/>
    <col min="2" max="2" width="150.7265625" style="14" customWidth="1"/>
    <col min="3" max="16384" width="9.1796875" style="14"/>
  </cols>
  <sheetData>
    <row r="1" spans="1:2" ht="45" customHeight="1" x14ac:dyDescent="0.25">
      <c r="A1" s="20" t="s">
        <v>179</v>
      </c>
    </row>
    <row r="2" spans="1:2" s="16" customFormat="1" ht="20.149999999999999" customHeight="1" x14ac:dyDescent="0.25">
      <c r="A2" s="16" t="s">
        <v>180</v>
      </c>
    </row>
    <row r="3" spans="1:2" s="16" customFormat="1" ht="20.149999999999999" customHeight="1" x14ac:dyDescent="0.25">
      <c r="A3" s="16" t="s">
        <v>181</v>
      </c>
    </row>
    <row r="4" spans="1:2" s="16" customFormat="1" ht="30" customHeight="1" x14ac:dyDescent="0.55000000000000004">
      <c r="A4" s="28" t="s">
        <v>182</v>
      </c>
      <c r="B4" s="28" t="s">
        <v>170</v>
      </c>
    </row>
    <row r="5" spans="1:2" ht="20.149999999999999" customHeight="1" x14ac:dyDescent="0.25">
      <c r="A5" s="14" t="s">
        <v>183</v>
      </c>
      <c r="B5" s="14" t="s">
        <v>184</v>
      </c>
    </row>
    <row r="6" spans="1:2" ht="20.149999999999999" customHeight="1" x14ac:dyDescent="0.25">
      <c r="A6" s="14" t="s">
        <v>185</v>
      </c>
      <c r="B6" s="14" t="s">
        <v>186</v>
      </c>
    </row>
    <row r="7" spans="1:2" ht="62" x14ac:dyDescent="0.25">
      <c r="A7" s="14" t="s">
        <v>187</v>
      </c>
      <c r="B7" s="14" t="s">
        <v>188</v>
      </c>
    </row>
    <row r="8" spans="1:2" x14ac:dyDescent="0.25">
      <c r="A8" s="14" t="s">
        <v>189</v>
      </c>
      <c r="B8" s="14" t="s">
        <v>221</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147F-D897-4C3A-8C17-457241CEBB67}">
  <dimension ref="A1:A14"/>
  <sheetViews>
    <sheetView showGridLines="0" zoomScaleNormal="100" workbookViewId="0"/>
  </sheetViews>
  <sheetFormatPr defaultColWidth="9.1796875" defaultRowHeight="15.5" x14ac:dyDescent="0.25"/>
  <cols>
    <col min="1" max="1" width="150.54296875" style="14" customWidth="1"/>
    <col min="2" max="16384" width="9.1796875" style="14"/>
  </cols>
  <sheetData>
    <row r="1" spans="1:1" ht="45" customHeight="1" x14ac:dyDescent="0.25">
      <c r="A1" s="29" t="s">
        <v>190</v>
      </c>
    </row>
    <row r="2" spans="1:1" ht="30" customHeight="1" x14ac:dyDescent="0.55000000000000004">
      <c r="A2" s="57" t="s">
        <v>231</v>
      </c>
    </row>
    <row r="3" spans="1:1" s="52" customFormat="1" ht="30" customHeight="1" x14ac:dyDescent="0.45">
      <c r="A3" s="78" t="s">
        <v>240</v>
      </c>
    </row>
    <row r="4" spans="1:1" s="52" customFormat="1" ht="66.75" customHeight="1" x14ac:dyDescent="0.25">
      <c r="A4" s="79" t="s">
        <v>242</v>
      </c>
    </row>
    <row r="5" spans="1:1" s="52" customFormat="1" ht="30" customHeight="1" x14ac:dyDescent="0.45">
      <c r="A5" s="78" t="s">
        <v>241</v>
      </c>
    </row>
    <row r="6" spans="1:1" s="52" customFormat="1" ht="65.150000000000006" customHeight="1" x14ac:dyDescent="0.25">
      <c r="A6" s="79" t="s">
        <v>243</v>
      </c>
    </row>
    <row r="7" spans="1:1" ht="35.5" customHeight="1" x14ac:dyDescent="0.55000000000000004">
      <c r="A7" s="28" t="s">
        <v>191</v>
      </c>
    </row>
    <row r="8" spans="1:1" ht="30" customHeight="1" x14ac:dyDescent="0.45">
      <c r="A8" s="54" t="s">
        <v>220</v>
      </c>
    </row>
    <row r="9" spans="1:1" s="16" customFormat="1" ht="50.15" customHeight="1" x14ac:dyDescent="0.25">
      <c r="A9" s="80" t="s">
        <v>245</v>
      </c>
    </row>
    <row r="10" spans="1:1" ht="30" customHeight="1" x14ac:dyDescent="0.45">
      <c r="A10" s="54" t="s">
        <v>230</v>
      </c>
    </row>
    <row r="11" spans="1:1" ht="77.5" x14ac:dyDescent="0.25">
      <c r="A11" s="80" t="s">
        <v>244</v>
      </c>
    </row>
    <row r="13" spans="1:1" ht="18.5" x14ac:dyDescent="0.45">
      <c r="A13" s="54"/>
    </row>
    <row r="14" spans="1:1" x14ac:dyDescent="0.25">
      <c r="A14" s="52"/>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N25"/>
  <sheetViews>
    <sheetView showGridLines="0" zoomScaleNormal="100" zoomScaleSheetLayoutView="100" workbookViewId="0">
      <pane xSplit="1" ySplit="4" topLeftCell="B5" activePane="bottomRight" state="frozen"/>
      <selection pane="topRight" activeCell="B1" sqref="B1"/>
      <selection pane="bottomLeft" activeCell="A5" sqref="A5"/>
      <selection pane="bottomRight"/>
    </sheetView>
  </sheetViews>
  <sheetFormatPr defaultColWidth="9" defaultRowHeight="12.5" x14ac:dyDescent="0.25"/>
  <cols>
    <col min="1" max="1" width="35.54296875" customWidth="1"/>
    <col min="2" max="14" width="13.54296875" customWidth="1"/>
  </cols>
  <sheetData>
    <row r="1" spans="1:14" ht="45" customHeight="1" x14ac:dyDescent="0.25">
      <c r="A1" s="20" t="s">
        <v>203</v>
      </c>
      <c r="B1" s="11"/>
      <c r="C1" s="11"/>
      <c r="D1" s="11"/>
      <c r="E1" s="12"/>
      <c r="F1" s="12"/>
      <c r="G1" s="12"/>
      <c r="H1" s="12"/>
      <c r="I1" s="12"/>
      <c r="J1" s="12"/>
      <c r="K1" s="12"/>
      <c r="L1" s="12"/>
      <c r="M1" s="12"/>
      <c r="N1" s="13"/>
    </row>
    <row r="2" spans="1:14" ht="20.149999999999999" customHeight="1" x14ac:dyDescent="0.25">
      <c r="A2" s="16" t="s">
        <v>43</v>
      </c>
      <c r="B2" s="3"/>
      <c r="C2" s="3"/>
      <c r="D2" s="4"/>
      <c r="E2" s="5"/>
      <c r="F2" s="5"/>
      <c r="G2" s="5"/>
      <c r="H2" s="5"/>
      <c r="I2" s="5"/>
      <c r="J2" s="5"/>
      <c r="K2" s="5"/>
      <c r="L2" s="5"/>
      <c r="M2" s="5"/>
      <c r="N2" s="3"/>
    </row>
    <row r="3" spans="1:14" ht="20.149999999999999" customHeight="1" x14ac:dyDescent="0.25">
      <c r="A3" s="16" t="s">
        <v>165</v>
      </c>
      <c r="B3" s="3"/>
      <c r="C3" s="3"/>
      <c r="D3" s="4"/>
      <c r="E3" s="5"/>
      <c r="F3" s="5"/>
      <c r="G3" s="5"/>
      <c r="H3" s="5"/>
      <c r="I3" s="5"/>
      <c r="J3" s="5"/>
      <c r="K3" s="5"/>
      <c r="L3" s="5"/>
      <c r="M3" s="5"/>
      <c r="N3" s="3"/>
    </row>
    <row r="4" spans="1:14" ht="65.150000000000006" customHeight="1" x14ac:dyDescent="0.25">
      <c r="A4" s="72" t="s">
        <v>201</v>
      </c>
      <c r="B4" s="73" t="s">
        <v>227</v>
      </c>
      <c r="C4" s="35" t="s">
        <v>238</v>
      </c>
      <c r="D4" s="74" t="s">
        <v>162</v>
      </c>
      <c r="E4" s="35" t="s">
        <v>211</v>
      </c>
      <c r="F4" s="35" t="s">
        <v>213</v>
      </c>
      <c r="G4" s="35" t="s">
        <v>214</v>
      </c>
      <c r="H4" s="35" t="s">
        <v>217</v>
      </c>
      <c r="I4" s="35" t="s">
        <v>219</v>
      </c>
      <c r="J4" s="35" t="s">
        <v>228</v>
      </c>
      <c r="K4" s="35" t="s">
        <v>229</v>
      </c>
      <c r="L4" s="35" t="s">
        <v>234</v>
      </c>
      <c r="M4" s="35" t="s">
        <v>233</v>
      </c>
      <c r="N4" s="74" t="s">
        <v>163</v>
      </c>
    </row>
    <row r="5" spans="1:14" ht="20.149999999999999" customHeight="1" x14ac:dyDescent="0.25">
      <c r="A5" s="66" t="s">
        <v>17</v>
      </c>
      <c r="B5" s="45">
        <f ca="1">INDIRECT(Calculation_hide!G3,FALSE)</f>
        <v>423225.85</v>
      </c>
      <c r="C5" s="45">
        <f ca="1">INDIRECT(Calculation_hide!H3,FALSE)</f>
        <v>382725.95</v>
      </c>
      <c r="D5" s="61" t="str">
        <f ca="1">IF(((C5-B5)/B5*100)&gt;100,"(+) ",IF(((C5-B5)/B5*100)&lt;-100,"(-) ",IF(ROUND(((C5-B5)/B5*100),1)=0,"- ",IF(((C5-B5)/B5*100)&gt;0,TEXT(((C5-B5)/B5*100),"+0.0 "),TEXT(((C5-B5)/B5*100),"0.0 ")))))</f>
        <v xml:space="preserve">-9.6 </v>
      </c>
      <c r="E5" s="45">
        <f ca="1">INDIRECT(Calculation_hide!H26,FALSE)</f>
        <v>108076.54</v>
      </c>
      <c r="F5" s="45">
        <f ca="1">INDIRECT(Calculation_hide!I26,FALSE)</f>
        <v>105157.54</v>
      </c>
      <c r="G5" s="45">
        <f ca="1">INDIRECT(Calculation_hide!J26,FALSE)</f>
        <v>106867.33</v>
      </c>
      <c r="H5" s="45">
        <f ca="1">INDIRECT(Calculation_hide!K26,FALSE)</f>
        <v>101486.84</v>
      </c>
      <c r="I5" s="45">
        <f ca="1">INDIRECT(Calculation_hide!L26,FALSE)</f>
        <v>109714.14</v>
      </c>
      <c r="J5" s="45">
        <f ca="1">INDIRECT(Calculation_hide!M26,FALSE)</f>
        <v>103748.14</v>
      </c>
      <c r="K5" s="45">
        <f ca="1">INDIRECT(Calculation_hide!N26,FALSE)</f>
        <v>97560.06</v>
      </c>
      <c r="L5" s="45">
        <f ca="1">INDIRECT(Calculation_hide!O26,FALSE)</f>
        <v>88331.01</v>
      </c>
      <c r="M5" s="45">
        <f ca="1">INDIRECT(Calculation_hide!P26,FALSE)</f>
        <v>93086.74</v>
      </c>
      <c r="N5" s="61" t="str">
        <f ca="1">IF(((M5-I5)/I5*100)&gt;100,"(+) ",IF(((M5-I5)/I5*100)&lt;-100,"(-) ",IF(ROUND(((M5-I5)/I5*100),1)=0,"- ",IF(((M5-I5)/I5*100)&gt;0,TEXT(((M5-I5)/I5*100),"+0.0 "),TEXT(((M5-I5)/I5*100),"0.0 ")))))</f>
        <v xml:space="preserve">-15.2 </v>
      </c>
    </row>
    <row r="6" spans="1:14" ht="20.149999999999999" customHeight="1" x14ac:dyDescent="0.25">
      <c r="A6" s="67" t="s">
        <v>1</v>
      </c>
      <c r="B6" s="45">
        <f ca="1">INDIRECT(Calculation_hide!G4,FALSE)</f>
        <v>618291.16</v>
      </c>
      <c r="C6" s="45">
        <f ca="1">INDIRECT(Calculation_hide!H4,FALSE)</f>
        <v>493886.99</v>
      </c>
      <c r="D6" s="62" t="str">
        <f t="shared" ref="D6:D25" ca="1" si="0">IF(((C6-B6)/B6*100)&gt;100,"(+) ",IF(((C6-B6)/B6*100)&lt;-100,"(-) ",IF(ROUND(((C6-B6)/B6*100),1)=0,"- ",IF(((C6-B6)/B6*100)&gt;0,TEXT(((C6-B6)/B6*100),"+0.0 "),TEXT(((C6-B6)/B6*100),"0.0 ")))))</f>
        <v xml:space="preserve">-20.1 </v>
      </c>
      <c r="E6" s="45">
        <f ca="1">INDIRECT(Calculation_hide!H27,FALSE)</f>
        <v>161594.59</v>
      </c>
      <c r="F6" s="45">
        <f ca="1">INDIRECT(Calculation_hide!I27,FALSE)</f>
        <v>178373.67</v>
      </c>
      <c r="G6" s="45">
        <f ca="1">INDIRECT(Calculation_hide!J27,FALSE)</f>
        <v>145975.87</v>
      </c>
      <c r="H6" s="45">
        <f ca="1">INDIRECT(Calculation_hide!K27,FALSE)</f>
        <v>118364.21</v>
      </c>
      <c r="I6" s="45">
        <f ca="1">INDIRECT(Calculation_hide!L27,FALSE)</f>
        <v>175577.41</v>
      </c>
      <c r="J6" s="45">
        <f ca="1">INDIRECT(Calculation_hide!M27,FALSE)</f>
        <v>177987.31</v>
      </c>
      <c r="K6" s="45">
        <f ca="1">INDIRECT(Calculation_hide!N27,FALSE)</f>
        <v>112453.93</v>
      </c>
      <c r="L6" s="45">
        <f ca="1">INDIRECT(Calculation_hide!O27,FALSE)</f>
        <v>64393.51</v>
      </c>
      <c r="M6" s="45">
        <f ca="1">INDIRECT(Calculation_hide!P27,FALSE)</f>
        <v>139052.24</v>
      </c>
      <c r="N6" s="62" t="str">
        <f t="shared" ref="N6:N25" ca="1" si="1">IF(((M6-I6)/I6*100)&gt;100,"(+) ",IF(((M6-I6)/I6*100)&lt;-100,"(-) ",IF(ROUND(((M6-I6)/I6*100),1)=0,"- ",IF(((M6-I6)/I6*100)&gt;0,TEXT(((M6-I6)/I6*100),"+0.0 "),TEXT(((M6-I6)/I6*100),"0.0 ")))))</f>
        <v xml:space="preserve">-20.8 </v>
      </c>
    </row>
    <row r="7" spans="1:14" ht="20.149999999999999" customHeight="1" x14ac:dyDescent="0.25">
      <c r="A7" s="67" t="s">
        <v>209</v>
      </c>
      <c r="B7" s="45">
        <f ca="1">INDIRECT(Calculation_hide!G5,FALSE)</f>
        <v>277832.71999999997</v>
      </c>
      <c r="C7" s="45">
        <f ca="1">INDIRECT(Calculation_hide!H5,FALSE)</f>
        <v>209848.93000000002</v>
      </c>
      <c r="D7" s="62" t="str">
        <f t="shared" ca="1" si="0"/>
        <v xml:space="preserve">-24.5 </v>
      </c>
      <c r="E7" s="45">
        <f ca="1">INDIRECT(Calculation_hide!H28,FALSE)</f>
        <v>46966.01</v>
      </c>
      <c r="F7" s="45">
        <f ca="1">INDIRECT(Calculation_hide!I28,FALSE)</f>
        <v>81676.23</v>
      </c>
      <c r="G7" s="45">
        <f ca="1">INDIRECT(Calculation_hide!J28,FALSE)</f>
        <v>70067.600000000006</v>
      </c>
      <c r="H7" s="45">
        <f ca="1">INDIRECT(Calculation_hide!K28,FALSE)</f>
        <v>43078.11</v>
      </c>
      <c r="I7" s="45">
        <f ca="1">INDIRECT(Calculation_hide!L28,FALSE)</f>
        <v>83010.78</v>
      </c>
      <c r="J7" s="45">
        <f ca="1">INDIRECT(Calculation_hide!M28,FALSE)</f>
        <v>87114.17</v>
      </c>
      <c r="K7" s="45">
        <f ca="1">INDIRECT(Calculation_hide!N28,FALSE)</f>
        <v>65818.34</v>
      </c>
      <c r="L7" s="45">
        <f ca="1">INDIRECT(Calculation_hide!O28,FALSE)</f>
        <v>12043.85</v>
      </c>
      <c r="M7" s="45">
        <f ca="1">INDIRECT(Calculation_hide!P28,FALSE)</f>
        <v>44872.57</v>
      </c>
      <c r="N7" s="62" t="str">
        <f t="shared" ca="1" si="1"/>
        <v xml:space="preserve">-45.9 </v>
      </c>
    </row>
    <row r="8" spans="1:14" ht="20.149999999999999" customHeight="1" x14ac:dyDescent="0.25">
      <c r="A8" s="67" t="s">
        <v>2</v>
      </c>
      <c r="B8" s="45">
        <f ca="1">INDIRECT(Calculation_hide!G6,FALSE)</f>
        <v>259864.2</v>
      </c>
      <c r="C8" s="45">
        <f ca="1">INDIRECT(Calculation_hide!H6,FALSE)</f>
        <v>175590.78</v>
      </c>
      <c r="D8" s="62" t="str">
        <f t="shared" ca="1" si="0"/>
        <v xml:space="preserve">-32.4 </v>
      </c>
      <c r="E8" s="45">
        <f ca="1">INDIRECT(Calculation_hide!H29,FALSE)</f>
        <v>32773.15</v>
      </c>
      <c r="F8" s="45">
        <f ca="1">INDIRECT(Calculation_hide!I29,FALSE)</f>
        <v>33248.25</v>
      </c>
      <c r="G8" s="45">
        <f ca="1">INDIRECT(Calculation_hide!J29,FALSE)</f>
        <v>80772.91</v>
      </c>
      <c r="H8" s="45">
        <f ca="1">INDIRECT(Calculation_hide!K29,FALSE)</f>
        <v>82180.479999999996</v>
      </c>
      <c r="I8" s="45">
        <f ca="1">INDIRECT(Calculation_hide!L29,FALSE)</f>
        <v>63662.559999999998</v>
      </c>
      <c r="J8" s="45">
        <f ca="1">INDIRECT(Calculation_hide!M29,FALSE)</f>
        <v>46792.13</v>
      </c>
      <c r="K8" s="45">
        <f ca="1">INDIRECT(Calculation_hide!N29,FALSE)</f>
        <v>64991.93</v>
      </c>
      <c r="L8" s="45">
        <f ca="1">INDIRECT(Calculation_hide!O29,FALSE)</f>
        <v>35147.839999999997</v>
      </c>
      <c r="M8" s="45">
        <f ca="1">INDIRECT(Calculation_hide!P29,FALSE)</f>
        <v>28658.880000000001</v>
      </c>
      <c r="N8" s="62" t="str">
        <f t="shared" ca="1" si="1"/>
        <v xml:space="preserve">-55.0 </v>
      </c>
    </row>
    <row r="9" spans="1:14" ht="20.149999999999999" customHeight="1" x14ac:dyDescent="0.25">
      <c r="A9" s="67" t="s">
        <v>35</v>
      </c>
      <c r="B9" s="45">
        <f ca="1">INDIRECT(Calculation_hide!G7,FALSE)</f>
        <v>-4065.0800000000004</v>
      </c>
      <c r="C9" s="45">
        <f ca="1">INDIRECT(Calculation_hide!H7,FALSE)</f>
        <v>-6714.66</v>
      </c>
      <c r="D9" s="62" t="str">
        <f t="shared" ca="1" si="0"/>
        <v xml:space="preserve">+65.2 </v>
      </c>
      <c r="E9" s="45">
        <f ca="1">INDIRECT(Calculation_hide!H30,FALSE)</f>
        <v>-335.88</v>
      </c>
      <c r="F9" s="45">
        <f ca="1">INDIRECT(Calculation_hide!I30,FALSE)</f>
        <v>4802.76</v>
      </c>
      <c r="G9" s="45">
        <f ca="1">INDIRECT(Calculation_hide!J30,FALSE)</f>
        <v>-5967.56</v>
      </c>
      <c r="H9" s="45">
        <f ca="1">INDIRECT(Calculation_hide!K30,FALSE)</f>
        <v>690.56</v>
      </c>
      <c r="I9" s="45">
        <f ca="1">INDIRECT(Calculation_hide!L30,FALSE)</f>
        <v>-3590.84</v>
      </c>
      <c r="J9" s="45">
        <f ca="1">INDIRECT(Calculation_hide!M30,FALSE)</f>
        <v>5860.19</v>
      </c>
      <c r="K9" s="45">
        <f ca="1">INDIRECT(Calculation_hide!N30,FALSE)</f>
        <v>-2751.89</v>
      </c>
      <c r="L9" s="45">
        <f ca="1">INDIRECT(Calculation_hide!O30,FALSE)</f>
        <v>-6619.95</v>
      </c>
      <c r="M9" s="45">
        <f ca="1">INDIRECT(Calculation_hide!P30,FALSE)</f>
        <v>-3203.01</v>
      </c>
      <c r="N9" s="62" t="str">
        <f t="shared" ca="1" si="1"/>
        <v xml:space="preserve">-10.8 </v>
      </c>
    </row>
    <row r="10" spans="1:14" ht="20.149999999999999" customHeight="1" x14ac:dyDescent="0.25">
      <c r="A10" s="68" t="s">
        <v>36</v>
      </c>
      <c r="B10" s="46">
        <f ca="1">INDIRECT(Calculation_hide!G8,FALSE)</f>
        <v>6360.54</v>
      </c>
      <c r="C10" s="46">
        <f ca="1">INDIRECT(Calculation_hide!H8,FALSE)</f>
        <v>6511.35</v>
      </c>
      <c r="D10" s="63" t="str">
        <f t="shared" ca="1" si="0"/>
        <v xml:space="preserve">+2.4 </v>
      </c>
      <c r="E10" s="46">
        <f ca="1">INDIRECT(Calculation_hide!H31,FALSE)</f>
        <v>1678.57</v>
      </c>
      <c r="F10" s="46">
        <f ca="1">INDIRECT(Calculation_hide!I31,FALSE)</f>
        <v>1495.39</v>
      </c>
      <c r="G10" s="46">
        <f ca="1">INDIRECT(Calculation_hide!J31,FALSE)</f>
        <v>1529.9</v>
      </c>
      <c r="H10" s="46">
        <f ca="1">INDIRECT(Calculation_hide!K31,FALSE)</f>
        <v>1664.91</v>
      </c>
      <c r="I10" s="46">
        <f ca="1">INDIRECT(Calculation_hide!L31,FALSE)</f>
        <v>1670.34</v>
      </c>
      <c r="J10" s="46">
        <f ca="1">INDIRECT(Calculation_hide!M31,FALSE)</f>
        <v>1579.72</v>
      </c>
      <c r="K10" s="46">
        <f ca="1">INDIRECT(Calculation_hide!N31,FALSE)</f>
        <v>1607.27</v>
      </c>
      <c r="L10" s="46">
        <f ca="1">INDIRECT(Calculation_hide!O31,FALSE)</f>
        <v>1662.18</v>
      </c>
      <c r="M10" s="46">
        <f ca="1">INDIRECT(Calculation_hide!P31,FALSE)</f>
        <v>1662.18</v>
      </c>
      <c r="N10" s="63" t="str">
        <f t="shared" ca="1" si="1"/>
        <v xml:space="preserve">-0.5 </v>
      </c>
    </row>
    <row r="11" spans="1:14" ht="20.149999999999999" customHeight="1" x14ac:dyDescent="0.25">
      <c r="A11" s="69" t="s">
        <v>21</v>
      </c>
      <c r="B11" s="47">
        <f ca="1">INDIRECT(Calculation_hide!G9,FALSE)</f>
        <v>783948.25</v>
      </c>
      <c r="C11" s="47">
        <f ca="1">INDIRECT(Calculation_hide!H9,FALSE)</f>
        <v>700818.85000000009</v>
      </c>
      <c r="D11" s="64" t="str">
        <f ca="1">IF(((C11-B11)/B11*100)&gt;100,"(+) ",IF(((C11-B11)/B11*100)&lt;-100,"(-) ",IF(ROUND(((C11-B11)/B11*100),1)=0,"- ",IF(((C11-B11)/B11*100)&gt;0,TEXT(((C11-B11)/B11*100),"+0.0 "),TEXT(((C11-B11)/B11*100),"0.0 ")))))</f>
        <v xml:space="preserve">-10.6 </v>
      </c>
      <c r="E11" s="47">
        <f ca="1">INDIRECT(Calculation_hide!H32,FALSE)</f>
        <v>238240.67</v>
      </c>
      <c r="F11" s="47">
        <f ca="1">INDIRECT(Calculation_hide!I32,FALSE)</f>
        <v>256581.11</v>
      </c>
      <c r="G11" s="47">
        <f ca="1">INDIRECT(Calculation_hide!J32,FALSE)</f>
        <v>167632.63</v>
      </c>
      <c r="H11" s="47">
        <f ca="1">INDIRECT(Calculation_hide!K32,FALSE)</f>
        <v>140026.03</v>
      </c>
      <c r="I11" s="47">
        <f ca="1">INDIRECT(Calculation_hide!L32,FALSE)</f>
        <v>219708.48</v>
      </c>
      <c r="J11" s="47">
        <f ca="1">INDIRECT(Calculation_hide!M32,FALSE)</f>
        <v>242383.22</v>
      </c>
      <c r="K11" s="47">
        <f ca="1">INDIRECT(Calculation_hide!N32,FALSE)</f>
        <v>143877.45000000001</v>
      </c>
      <c r="L11" s="47">
        <f ca="1">INDIRECT(Calculation_hide!O32,FALSE)</f>
        <v>112618.91</v>
      </c>
      <c r="M11" s="47">
        <f ca="1">INDIRECT(Calculation_hide!P32,FALSE)</f>
        <v>201939.27</v>
      </c>
      <c r="N11" s="64" t="str">
        <f t="shared" ca="1" si="1"/>
        <v xml:space="preserve">-8.1 </v>
      </c>
    </row>
    <row r="12" spans="1:14" ht="20.149999999999999" customHeight="1" x14ac:dyDescent="0.25">
      <c r="A12" s="67" t="s">
        <v>4</v>
      </c>
      <c r="B12" s="45">
        <f ca="1">INDIRECT(Calculation_hide!G10,FALSE)</f>
        <v>-3486.5499999999997</v>
      </c>
      <c r="C12" s="45">
        <f ca="1">INDIRECT(Calculation_hide!H10,FALSE)</f>
        <v>-4466.1900000000005</v>
      </c>
      <c r="D12" s="62" t="s">
        <v>202</v>
      </c>
      <c r="E12" s="45">
        <f ca="1">INDIRECT(Calculation_hide!H33,FALSE)</f>
        <v>-521.4</v>
      </c>
      <c r="F12" s="45">
        <f ca="1">INDIRECT(Calculation_hide!I33,FALSE)</f>
        <v>-1371.07</v>
      </c>
      <c r="G12" s="45">
        <f ca="1">INDIRECT(Calculation_hide!J33,FALSE)</f>
        <v>-700.68</v>
      </c>
      <c r="H12" s="45">
        <f ca="1">INDIRECT(Calculation_hide!K33,FALSE)</f>
        <v>-793.53</v>
      </c>
      <c r="I12" s="45">
        <f ca="1">INDIRECT(Calculation_hide!L33,FALSE)</f>
        <v>-621.27</v>
      </c>
      <c r="J12" s="45">
        <f ca="1">INDIRECT(Calculation_hide!M33,FALSE)</f>
        <v>-1021.4</v>
      </c>
      <c r="K12" s="45">
        <f ca="1">INDIRECT(Calculation_hide!N33,FALSE)</f>
        <v>-3252.26</v>
      </c>
      <c r="L12" s="45">
        <f ca="1">INDIRECT(Calculation_hide!O33,FALSE)</f>
        <v>-615.14</v>
      </c>
      <c r="M12" s="45">
        <f ca="1">INDIRECT(Calculation_hide!P33,FALSE)</f>
        <v>422.61</v>
      </c>
      <c r="N12" s="62" t="str">
        <f t="shared" ca="1" si="1"/>
        <v xml:space="preserve">(-) </v>
      </c>
    </row>
    <row r="13" spans="1:14" ht="20.149999999999999" customHeight="1" x14ac:dyDescent="0.25">
      <c r="A13" s="70" t="s">
        <v>20</v>
      </c>
      <c r="B13" s="48">
        <f ca="1">INDIRECT(Calculation_hide!G11,FALSE)</f>
        <v>787434.81</v>
      </c>
      <c r="C13" s="48">
        <f ca="1">INDIRECT(Calculation_hide!H11,FALSE)</f>
        <v>705285.04999999993</v>
      </c>
      <c r="D13" s="77" t="str">
        <f t="shared" ca="1" si="0"/>
        <v xml:space="preserve">-10.4 </v>
      </c>
      <c r="E13" s="48">
        <f ca="1">INDIRECT(Calculation_hide!H34,FALSE)</f>
        <v>238762.08</v>
      </c>
      <c r="F13" s="48">
        <f ca="1">INDIRECT(Calculation_hide!I34,FALSE)</f>
        <v>257952.19</v>
      </c>
      <c r="G13" s="48">
        <f ca="1">INDIRECT(Calculation_hide!J34,FALSE)</f>
        <v>168333.31</v>
      </c>
      <c r="H13" s="48">
        <f ca="1">INDIRECT(Calculation_hide!K34,FALSE)</f>
        <v>140819.56</v>
      </c>
      <c r="I13" s="48">
        <f ca="1">INDIRECT(Calculation_hide!L34,FALSE)</f>
        <v>220329.75</v>
      </c>
      <c r="J13" s="48">
        <f ca="1">INDIRECT(Calculation_hide!M34,FALSE)</f>
        <v>243404.63</v>
      </c>
      <c r="K13" s="48">
        <f ca="1">INDIRECT(Calculation_hide!N34,FALSE)</f>
        <v>147129.71</v>
      </c>
      <c r="L13" s="48">
        <f ca="1">INDIRECT(Calculation_hide!O34,FALSE)</f>
        <v>113234.05</v>
      </c>
      <c r="M13" s="48">
        <f ca="1">INDIRECT(Calculation_hide!P34,FALSE)</f>
        <v>201516.66</v>
      </c>
      <c r="N13" s="65" t="str">
        <f t="shared" ca="1" si="1"/>
        <v xml:space="preserve">-8.5 </v>
      </c>
    </row>
    <row r="14" spans="1:14" ht="20.149999999999999" customHeight="1" x14ac:dyDescent="0.25">
      <c r="A14" s="66" t="s">
        <v>6</v>
      </c>
      <c r="B14" s="49">
        <f ca="1">INDIRECT(Calculation_hide!G12,FALSE)</f>
        <v>284568.18</v>
      </c>
      <c r="C14" s="49">
        <f ca="1">INDIRECT(Calculation_hide!H12,FALSE)</f>
        <v>230184.03</v>
      </c>
      <c r="D14" s="61" t="str">
        <f t="shared" ca="1" si="0"/>
        <v xml:space="preserve">-19.1 </v>
      </c>
      <c r="E14" s="49">
        <f ca="1">INDIRECT(Calculation_hide!H35,FALSE)</f>
        <v>69994.45</v>
      </c>
      <c r="F14" s="49">
        <f ca="1">INDIRECT(Calculation_hide!I35,FALSE)</f>
        <v>66349.679999999993</v>
      </c>
      <c r="G14" s="49">
        <f ca="1">INDIRECT(Calculation_hide!J35,FALSE)</f>
        <v>71180.19</v>
      </c>
      <c r="H14" s="49">
        <f ca="1">INDIRECT(Calculation_hide!K35,FALSE)</f>
        <v>75378.23</v>
      </c>
      <c r="I14" s="49">
        <f ca="1">INDIRECT(Calculation_hide!L35,FALSE)</f>
        <v>71660.08</v>
      </c>
      <c r="J14" s="49">
        <f ca="1">INDIRECT(Calculation_hide!M35,FALSE)</f>
        <v>63162.81</v>
      </c>
      <c r="K14" s="49">
        <f ca="1">INDIRECT(Calculation_hide!N35,FALSE)</f>
        <v>56248.32</v>
      </c>
      <c r="L14" s="49">
        <f ca="1">INDIRECT(Calculation_hide!O35,FALSE)</f>
        <v>53775.75</v>
      </c>
      <c r="M14" s="49">
        <f ca="1">INDIRECT(Calculation_hide!P35,FALSE)</f>
        <v>56997.15</v>
      </c>
      <c r="N14" s="61" t="str">
        <f t="shared" ca="1" si="1"/>
        <v xml:space="preserve">-20.5 </v>
      </c>
    </row>
    <row r="15" spans="1:14" ht="20.149999999999999" customHeight="1" x14ac:dyDescent="0.25">
      <c r="A15" s="67" t="s">
        <v>7</v>
      </c>
      <c r="B15" s="45">
        <f ca="1">INDIRECT(Calculation_hide!G13,FALSE)</f>
        <v>257798.66000000003</v>
      </c>
      <c r="C15" s="45">
        <f ca="1">INDIRECT(Calculation_hide!H13,FALSE)</f>
        <v>203414.51</v>
      </c>
      <c r="D15" s="62" t="str">
        <f t="shared" ca="1" si="0"/>
        <v xml:space="preserve">-21.1 </v>
      </c>
      <c r="E15" s="45">
        <f ca="1">INDIRECT(Calculation_hide!H36,FALSE)</f>
        <v>62582.31</v>
      </c>
      <c r="F15" s="45">
        <f ca="1">INDIRECT(Calculation_hide!I36,FALSE)</f>
        <v>57779.17</v>
      </c>
      <c r="G15" s="45">
        <f ca="1">INDIRECT(Calculation_hide!J36,FALSE)</f>
        <v>65313.3</v>
      </c>
      <c r="H15" s="45">
        <f ca="1">INDIRECT(Calculation_hide!K36,FALSE)</f>
        <v>70402.490000000005</v>
      </c>
      <c r="I15" s="45">
        <f ca="1">INDIRECT(Calculation_hide!L36,FALSE)</f>
        <v>64303.7</v>
      </c>
      <c r="J15" s="45">
        <f ca="1">INDIRECT(Calculation_hide!M36,FALSE)</f>
        <v>54592.3</v>
      </c>
      <c r="K15" s="45">
        <f ca="1">INDIRECT(Calculation_hide!N36,FALSE)</f>
        <v>50381.43</v>
      </c>
      <c r="L15" s="45">
        <f ca="1">INDIRECT(Calculation_hide!O36,FALSE)</f>
        <v>48800.01</v>
      </c>
      <c r="M15" s="45">
        <f ca="1">INDIRECT(Calculation_hide!P36,FALSE)</f>
        <v>49640.77</v>
      </c>
      <c r="N15" s="62" t="str">
        <f t="shared" ca="1" si="1"/>
        <v xml:space="preserve">-22.8 </v>
      </c>
    </row>
    <row r="16" spans="1:14" ht="20.149999999999999" customHeight="1" x14ac:dyDescent="0.25">
      <c r="A16" s="68" t="s">
        <v>37</v>
      </c>
      <c r="B16" s="46">
        <f ca="1">INDIRECT(Calculation_hide!G14,FALSE)</f>
        <v>26769.51</v>
      </c>
      <c r="C16" s="46">
        <f ca="1">INDIRECT(Calculation_hide!H14,FALSE)</f>
        <v>26769.51</v>
      </c>
      <c r="D16" s="63" t="str">
        <f t="shared" ca="1" si="0"/>
        <v xml:space="preserve">- </v>
      </c>
      <c r="E16" s="46">
        <f ca="1">INDIRECT(Calculation_hide!H37,FALSE)</f>
        <v>7412.15</v>
      </c>
      <c r="F16" s="46">
        <f ca="1">INDIRECT(Calculation_hide!I37,FALSE)</f>
        <v>8570.52</v>
      </c>
      <c r="G16" s="46">
        <f ca="1">INDIRECT(Calculation_hide!J37,FALSE)</f>
        <v>5866.88</v>
      </c>
      <c r="H16" s="46">
        <f ca="1">INDIRECT(Calculation_hide!K37,FALSE)</f>
        <v>4975.74</v>
      </c>
      <c r="I16" s="46">
        <f ca="1">INDIRECT(Calculation_hide!L37,FALSE)</f>
        <v>7356.37</v>
      </c>
      <c r="J16" s="46">
        <f ca="1">INDIRECT(Calculation_hide!M37,FALSE)</f>
        <v>8570.52</v>
      </c>
      <c r="K16" s="46">
        <f ca="1">INDIRECT(Calculation_hide!N37,FALSE)</f>
        <v>5866.88</v>
      </c>
      <c r="L16" s="46">
        <f ca="1">INDIRECT(Calculation_hide!O37,FALSE)</f>
        <v>4975.74</v>
      </c>
      <c r="M16" s="46">
        <f ca="1">INDIRECT(Calculation_hide!P37,FALSE)</f>
        <v>7356.37</v>
      </c>
      <c r="N16" s="63" t="str">
        <f t="shared" ca="1" si="1"/>
        <v xml:space="preserve">- </v>
      </c>
    </row>
    <row r="17" spans="1:14" ht="20.149999999999999" customHeight="1" x14ac:dyDescent="0.25">
      <c r="A17" s="66" t="s">
        <v>8</v>
      </c>
      <c r="B17" s="49">
        <f ca="1">INDIRECT(Calculation_hide!G15,FALSE)</f>
        <v>49939.380000000005</v>
      </c>
      <c r="C17" s="49">
        <f ca="1">INDIRECT(Calculation_hide!H15,FALSE)</f>
        <v>49922.210000000006</v>
      </c>
      <c r="D17" s="61" t="str">
        <f t="shared" ca="1" si="0"/>
        <v xml:space="preserve">- </v>
      </c>
      <c r="E17" s="49">
        <f ca="1">INDIRECT(Calculation_hide!H38,FALSE)</f>
        <v>13752.43</v>
      </c>
      <c r="F17" s="49">
        <f ca="1">INDIRECT(Calculation_hide!I38,FALSE)</f>
        <v>13337.07</v>
      </c>
      <c r="G17" s="49">
        <f ca="1">INDIRECT(Calculation_hide!J38,FALSE)</f>
        <v>11947.86</v>
      </c>
      <c r="H17" s="49">
        <f ca="1">INDIRECT(Calculation_hide!K38,FALSE)</f>
        <v>11837.23</v>
      </c>
      <c r="I17" s="49">
        <f ca="1">INDIRECT(Calculation_hide!L38,FALSE)</f>
        <v>12817.22</v>
      </c>
      <c r="J17" s="49">
        <f ca="1">INDIRECT(Calculation_hide!M38,FALSE)</f>
        <v>14457.96</v>
      </c>
      <c r="K17" s="49">
        <f ca="1">INDIRECT(Calculation_hide!N38,FALSE)</f>
        <v>13431.26</v>
      </c>
      <c r="L17" s="49">
        <f ca="1">INDIRECT(Calculation_hide!O38,FALSE)</f>
        <v>10959.66</v>
      </c>
      <c r="M17" s="49">
        <f ca="1">INDIRECT(Calculation_hide!P38,FALSE)</f>
        <v>11073.33</v>
      </c>
      <c r="N17" s="61" t="str">
        <f t="shared" ca="1" si="1"/>
        <v xml:space="preserve">-13.6 </v>
      </c>
    </row>
    <row r="18" spans="1:14" ht="20.149999999999999" customHeight="1" x14ac:dyDescent="0.25">
      <c r="A18" s="68" t="s">
        <v>9</v>
      </c>
      <c r="B18" s="46">
        <f ca="1">INDIRECT(Calculation_hide!G16,FALSE)</f>
        <v>5341.07</v>
      </c>
      <c r="C18" s="46">
        <f ca="1">INDIRECT(Calculation_hide!H16,FALSE)</f>
        <v>5088.1899999999996</v>
      </c>
      <c r="D18" s="63" t="str">
        <f t="shared" ca="1" si="0"/>
        <v xml:space="preserve">-4.7 </v>
      </c>
      <c r="E18" s="46">
        <f ca="1">INDIRECT(Calculation_hide!H39,FALSE)</f>
        <v>874.1</v>
      </c>
      <c r="F18" s="46">
        <f ca="1">INDIRECT(Calculation_hide!I39,FALSE)</f>
        <v>1402.91</v>
      </c>
      <c r="G18" s="46">
        <f ca="1">INDIRECT(Calculation_hide!J39,FALSE)</f>
        <v>1071</v>
      </c>
      <c r="H18" s="46">
        <f ca="1">INDIRECT(Calculation_hide!K39,FALSE)</f>
        <v>1918.68</v>
      </c>
      <c r="I18" s="46">
        <f ca="1">INDIRECT(Calculation_hide!L39,FALSE)</f>
        <v>948.48</v>
      </c>
      <c r="J18" s="46">
        <f ca="1">INDIRECT(Calculation_hide!M39,FALSE)</f>
        <v>1431.48</v>
      </c>
      <c r="K18" s="46">
        <f ca="1">INDIRECT(Calculation_hide!N39,FALSE)</f>
        <v>1012.86</v>
      </c>
      <c r="L18" s="46">
        <f ca="1">INDIRECT(Calculation_hide!O39,FALSE)</f>
        <v>1242.8599999999999</v>
      </c>
      <c r="M18" s="46">
        <f ca="1">INDIRECT(Calculation_hide!P39,FALSE)</f>
        <v>1400.99</v>
      </c>
      <c r="N18" s="63" t="str">
        <f t="shared" ca="1" si="1"/>
        <v xml:space="preserve">+47.7 </v>
      </c>
    </row>
    <row r="19" spans="1:14" ht="20.149999999999999" customHeight="1" x14ac:dyDescent="0.25">
      <c r="A19" s="66" t="s">
        <v>22</v>
      </c>
      <c r="B19" s="49">
        <f ca="1">INDIRECT(Calculation_hide!G17,FALSE)</f>
        <v>447586.15999999992</v>
      </c>
      <c r="C19" s="49">
        <f ca="1">INDIRECT(Calculation_hide!H17,FALSE)</f>
        <v>420090.62000000005</v>
      </c>
      <c r="D19" s="61" t="str">
        <f t="shared" ca="1" si="0"/>
        <v xml:space="preserve">-6.1 </v>
      </c>
      <c r="E19" s="49">
        <f ca="1">INDIRECT(Calculation_hide!H40,FALSE)</f>
        <v>154141.1</v>
      </c>
      <c r="F19" s="49">
        <f ca="1">INDIRECT(Calculation_hide!I40,FALSE)</f>
        <v>176862.52</v>
      </c>
      <c r="G19" s="49">
        <f ca="1">INDIRECT(Calculation_hide!J40,FALSE)</f>
        <v>84134.26</v>
      </c>
      <c r="H19" s="49">
        <f ca="1">INDIRECT(Calculation_hide!K40,FALSE)</f>
        <v>51685.42</v>
      </c>
      <c r="I19" s="49">
        <f ca="1">INDIRECT(Calculation_hide!L40,FALSE)</f>
        <v>134903.96</v>
      </c>
      <c r="J19" s="49">
        <f ca="1">INDIRECT(Calculation_hide!M40,FALSE)</f>
        <v>164352.38</v>
      </c>
      <c r="K19" s="49">
        <f ca="1">INDIRECT(Calculation_hide!N40,FALSE)</f>
        <v>76437.27</v>
      </c>
      <c r="L19" s="49">
        <f ca="1">INDIRECT(Calculation_hide!O40,FALSE)</f>
        <v>47255.78</v>
      </c>
      <c r="M19" s="49">
        <f ca="1">INDIRECT(Calculation_hide!P40,FALSE)</f>
        <v>132045.19</v>
      </c>
      <c r="N19" s="61" t="str">
        <f t="shared" ca="1" si="1"/>
        <v xml:space="preserve">-2.1 </v>
      </c>
    </row>
    <row r="20" spans="1:14" ht="20.149999999999999" customHeight="1" x14ac:dyDescent="0.25">
      <c r="A20" s="67" t="s">
        <v>11</v>
      </c>
      <c r="B20" s="45">
        <f ca="1">INDIRECT(Calculation_hide!G18,FALSE)</f>
        <v>4957.4600000000009</v>
      </c>
      <c r="C20" s="45">
        <f ca="1">INDIRECT(Calculation_hide!H18,FALSE)</f>
        <v>5154.4799999999996</v>
      </c>
      <c r="D20" s="62" t="str">
        <f t="shared" ca="1" si="0"/>
        <v xml:space="preserve">+4.0 </v>
      </c>
      <c r="E20" s="45">
        <f ca="1">INDIRECT(Calculation_hide!H41,FALSE)</f>
        <v>1077.83</v>
      </c>
      <c r="F20" s="45">
        <f ca="1">INDIRECT(Calculation_hide!I41,FALSE)</f>
        <v>1416.92</v>
      </c>
      <c r="G20" s="45">
        <f ca="1">INDIRECT(Calculation_hide!J41,FALSE)</f>
        <v>1465.39</v>
      </c>
      <c r="H20" s="45">
        <f ca="1">INDIRECT(Calculation_hide!K41,FALSE)</f>
        <v>1014.98</v>
      </c>
      <c r="I20" s="45">
        <f ca="1">INDIRECT(Calculation_hide!L41,FALSE)</f>
        <v>1060.17</v>
      </c>
      <c r="J20" s="45">
        <f ca="1">INDIRECT(Calculation_hide!M41,FALSE)</f>
        <v>1416.89</v>
      </c>
      <c r="K20" s="45">
        <f ca="1">INDIRECT(Calculation_hide!N41,FALSE)</f>
        <v>1377.34</v>
      </c>
      <c r="L20" s="45">
        <f ca="1">INDIRECT(Calculation_hide!O41,FALSE)</f>
        <v>1009.43</v>
      </c>
      <c r="M20" s="45">
        <f ca="1">INDIRECT(Calculation_hide!P41,FALSE)</f>
        <v>1350.82</v>
      </c>
      <c r="N20" s="62" t="str">
        <f t="shared" ca="1" si="1"/>
        <v xml:space="preserve">+27.4 </v>
      </c>
    </row>
    <row r="21" spans="1:14" ht="20.149999999999999" customHeight="1" x14ac:dyDescent="0.25">
      <c r="A21" s="67" t="s">
        <v>18</v>
      </c>
      <c r="B21" s="45">
        <f ca="1">INDIRECT(Calculation_hide!G19,FALSE)</f>
        <v>90885.41</v>
      </c>
      <c r="C21" s="45">
        <f ca="1">INDIRECT(Calculation_hide!H19,FALSE)</f>
        <v>86530.93</v>
      </c>
      <c r="D21" s="62" t="str">
        <f t="shared" ca="1" si="0"/>
        <v xml:space="preserve">-4.8 </v>
      </c>
      <c r="E21" s="45">
        <f ca="1">INDIRECT(Calculation_hide!H42,FALSE)</f>
        <v>28269.11</v>
      </c>
      <c r="F21" s="45">
        <f ca="1">INDIRECT(Calculation_hide!I42,FALSE)</f>
        <v>28363.279999999999</v>
      </c>
      <c r="G21" s="45">
        <f ca="1">INDIRECT(Calculation_hide!J42,FALSE)</f>
        <v>19617.8</v>
      </c>
      <c r="H21" s="45">
        <f ca="1">INDIRECT(Calculation_hide!K42,FALSE)</f>
        <v>17596.810000000001</v>
      </c>
      <c r="I21" s="45">
        <f ca="1">INDIRECT(Calculation_hide!L42,FALSE)</f>
        <v>25307.52</v>
      </c>
      <c r="J21" s="45">
        <f ca="1">INDIRECT(Calculation_hide!M42,FALSE)</f>
        <v>27424.65</v>
      </c>
      <c r="K21" s="45">
        <f ca="1">INDIRECT(Calculation_hide!N42,FALSE)</f>
        <v>18694.689999999999</v>
      </c>
      <c r="L21" s="45">
        <f ca="1">INDIRECT(Calculation_hide!O42,FALSE)</f>
        <v>16244.66</v>
      </c>
      <c r="M21" s="45">
        <f ca="1">INDIRECT(Calculation_hide!P42,FALSE)</f>
        <v>24166.93</v>
      </c>
      <c r="N21" s="62" t="str">
        <f t="shared" ca="1" si="1"/>
        <v xml:space="preserve">-4.5 </v>
      </c>
    </row>
    <row r="22" spans="1:14" ht="20.149999999999999" customHeight="1" x14ac:dyDescent="0.25">
      <c r="A22" s="67" t="s">
        <v>39</v>
      </c>
      <c r="B22" s="45">
        <f ca="1">INDIRECT(Calculation_hide!G20,FALSE)</f>
        <v>976</v>
      </c>
      <c r="C22" s="45">
        <f ca="1">INDIRECT(Calculation_hide!H20,FALSE)</f>
        <v>976</v>
      </c>
      <c r="D22" s="62" t="str">
        <f t="shared" ca="1" si="0"/>
        <v xml:space="preserve">- </v>
      </c>
      <c r="E22" s="45">
        <f ca="1">INDIRECT(Calculation_hide!H43,FALSE)</f>
        <v>244.49</v>
      </c>
      <c r="F22" s="45">
        <f ca="1">INDIRECT(Calculation_hide!I43,FALSE)</f>
        <v>244</v>
      </c>
      <c r="G22" s="45">
        <f ca="1">INDIRECT(Calculation_hide!J43,FALSE)</f>
        <v>244</v>
      </c>
      <c r="H22" s="45">
        <f ca="1">INDIRECT(Calculation_hide!K43,FALSE)</f>
        <v>244</v>
      </c>
      <c r="I22" s="45">
        <f ca="1">INDIRECT(Calculation_hide!L43,FALSE)</f>
        <v>244</v>
      </c>
      <c r="J22" s="45">
        <f ca="1">INDIRECT(Calculation_hide!M43,FALSE)</f>
        <v>244</v>
      </c>
      <c r="K22" s="45">
        <f ca="1">INDIRECT(Calculation_hide!N43,FALSE)</f>
        <v>244</v>
      </c>
      <c r="L22" s="45">
        <f ca="1">INDIRECT(Calculation_hide!O43,FALSE)</f>
        <v>244</v>
      </c>
      <c r="M22" s="45">
        <f ca="1">INDIRECT(Calculation_hide!P43,FALSE)</f>
        <v>244</v>
      </c>
      <c r="N22" s="62" t="str">
        <f t="shared" ca="1" si="1"/>
        <v xml:space="preserve">- </v>
      </c>
    </row>
    <row r="23" spans="1:14" ht="20.149999999999999" customHeight="1" x14ac:dyDescent="0.25">
      <c r="A23" s="67" t="s">
        <v>12</v>
      </c>
      <c r="B23" s="45">
        <f ca="1">INDIRECT(Calculation_hide!G21,FALSE)</f>
        <v>255809.50999999998</v>
      </c>
      <c r="C23" s="45">
        <f ca="1">INDIRECT(Calculation_hide!H21,FALSE)</f>
        <v>236256.51999999996</v>
      </c>
      <c r="D23" s="62" t="str">
        <f t="shared" ca="1" si="0"/>
        <v xml:space="preserve">-7.6 </v>
      </c>
      <c r="E23" s="45">
        <f ca="1">INDIRECT(Calculation_hide!H44,FALSE)</f>
        <v>90490.94</v>
      </c>
      <c r="F23" s="45">
        <f ca="1">INDIRECT(Calculation_hide!I44,FALSE)</f>
        <v>114133.79</v>
      </c>
      <c r="G23" s="45">
        <f ca="1">INDIRECT(Calculation_hide!J44,FALSE)</f>
        <v>44564.639999999999</v>
      </c>
      <c r="H23" s="45">
        <f ca="1">INDIRECT(Calculation_hide!K44,FALSE)</f>
        <v>18906.36</v>
      </c>
      <c r="I23" s="45">
        <f ca="1">INDIRECT(Calculation_hide!L44,FALSE)</f>
        <v>78204.72</v>
      </c>
      <c r="J23" s="45">
        <f ca="1">INDIRECT(Calculation_hide!M44,FALSE)</f>
        <v>103353.43</v>
      </c>
      <c r="K23" s="45">
        <f ca="1">INDIRECT(Calculation_hide!N44,FALSE)</f>
        <v>39167.9</v>
      </c>
      <c r="L23" s="45">
        <f ca="1">INDIRECT(Calculation_hide!O44,FALSE)</f>
        <v>16718.150000000001</v>
      </c>
      <c r="M23" s="45">
        <f ca="1">INDIRECT(Calculation_hide!P44,FALSE)</f>
        <v>77017.039999999994</v>
      </c>
      <c r="N23" s="62" t="str">
        <f t="shared" ca="1" si="1"/>
        <v xml:space="preserve">-1.5 </v>
      </c>
    </row>
    <row r="24" spans="1:14" ht="20.149999999999999" customHeight="1" x14ac:dyDescent="0.25">
      <c r="A24" s="68" t="s">
        <v>13</v>
      </c>
      <c r="B24" s="46">
        <f ca="1">INDIRECT(Calculation_hide!G22,FALSE)</f>
        <v>90702.24</v>
      </c>
      <c r="C24" s="46">
        <f ca="1">INDIRECT(Calculation_hide!H22,FALSE)</f>
        <v>87044.81</v>
      </c>
      <c r="D24" s="63" t="str">
        <f t="shared" ca="1" si="0"/>
        <v xml:space="preserve">-4.0 </v>
      </c>
      <c r="E24" s="46">
        <f ca="1">INDIRECT(Calculation_hide!H45,FALSE)</f>
        <v>32961.93</v>
      </c>
      <c r="F24" s="46">
        <f ca="1">INDIRECT(Calculation_hide!I45,FALSE)</f>
        <v>31640.639999999999</v>
      </c>
      <c r="G24" s="46">
        <f ca="1">INDIRECT(Calculation_hide!J45,FALSE)</f>
        <v>17178.55</v>
      </c>
      <c r="H24" s="46">
        <f ca="1">INDIRECT(Calculation_hide!K45,FALSE)</f>
        <v>12859.39</v>
      </c>
      <c r="I24" s="46">
        <f ca="1">INDIRECT(Calculation_hide!L45,FALSE)</f>
        <v>29023.66</v>
      </c>
      <c r="J24" s="46">
        <f ca="1">INDIRECT(Calculation_hide!M45,FALSE)</f>
        <v>30881.439999999999</v>
      </c>
      <c r="K24" s="46">
        <f ca="1">INDIRECT(Calculation_hide!N45,FALSE)</f>
        <v>15921.37</v>
      </c>
      <c r="L24" s="46">
        <f ca="1">INDIRECT(Calculation_hide!O45,FALSE)</f>
        <v>12007.57</v>
      </c>
      <c r="M24" s="46">
        <f ca="1">INDIRECT(Calculation_hide!P45,FALSE)</f>
        <v>28234.43</v>
      </c>
      <c r="N24" s="63" t="str">
        <f t="shared" ca="1" si="1"/>
        <v xml:space="preserve">-2.7 </v>
      </c>
    </row>
    <row r="25" spans="1:14" ht="20.149999999999999" customHeight="1" x14ac:dyDescent="0.25">
      <c r="A25" s="71" t="s">
        <v>38</v>
      </c>
      <c r="B25" s="75">
        <f ca="1">INDIRECT(Calculation_hide!G23,FALSE)</f>
        <v>4255.5600000000004</v>
      </c>
      <c r="C25" s="75">
        <f ca="1">INDIRECT(Calculation_hide!H23,FALSE)</f>
        <v>4127.88</v>
      </c>
      <c r="D25" s="76" t="str">
        <f t="shared" ca="1" si="0"/>
        <v xml:space="preserve">-3.0 </v>
      </c>
      <c r="E25" s="75">
        <f ca="1">INDIRECT(Calculation_hide!H46,FALSE)</f>
        <v>1096.79</v>
      </c>
      <c r="F25" s="75">
        <f ca="1">INDIRECT(Calculation_hide!I46,FALSE)</f>
        <v>1063.8900000000001</v>
      </c>
      <c r="G25" s="75">
        <f ca="1">INDIRECT(Calculation_hide!J46,FALSE)</f>
        <v>1063.8900000000001</v>
      </c>
      <c r="H25" s="75">
        <f ca="1">INDIRECT(Calculation_hide!K46,FALSE)</f>
        <v>1063.8900000000001</v>
      </c>
      <c r="I25" s="75">
        <f ca="1">INDIRECT(Calculation_hide!L46,FALSE)</f>
        <v>1063.8900000000001</v>
      </c>
      <c r="J25" s="75">
        <f ca="1">INDIRECT(Calculation_hide!M46,FALSE)</f>
        <v>1031.97</v>
      </c>
      <c r="K25" s="75">
        <f ca="1">INDIRECT(Calculation_hide!N46,FALSE)</f>
        <v>1031.97</v>
      </c>
      <c r="L25" s="75">
        <f ca="1">INDIRECT(Calculation_hide!O46,FALSE)</f>
        <v>1031.97</v>
      </c>
      <c r="M25" s="75">
        <f ca="1">INDIRECT(Calculation_hide!P46,FALSE)</f>
        <v>1031.97</v>
      </c>
      <c r="N25" s="76" t="str">
        <f t="shared" ca="1" si="1"/>
        <v xml:space="preserve">-3.0 </v>
      </c>
    </row>
  </sheetData>
  <phoneticPr fontId="6" type="noConversion"/>
  <pageMargins left="0.51181102362204722" right="0.51181102362204722" top="0.78740157480314965" bottom="0.78740157480314965" header="0.51181102362204722" footer="0.51181102362204722"/>
  <pageSetup paperSize="9" scale="95" orientation="landscape" verticalDpi="4" r:id="rId1"/>
  <headerFooter alignWithMargins="0"/>
  <ignoredErrors>
    <ignoredError sqref="B5:C25 D12" calculatedColumn="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DA24"/>
  <sheetViews>
    <sheetView showGridLines="0" zoomScaleNormal="100" workbookViewId="0">
      <pane xSplit="1" topLeftCell="B1" activePane="topRight" state="frozen"/>
      <selection pane="topRight"/>
    </sheetView>
  </sheetViews>
  <sheetFormatPr defaultColWidth="8.7265625" defaultRowHeight="12.5" x14ac:dyDescent="0.25"/>
  <cols>
    <col min="1" max="1" width="30.7265625" customWidth="1"/>
    <col min="2" max="105" width="12.54296875" customWidth="1"/>
  </cols>
  <sheetData>
    <row r="1" spans="1:105" ht="45" customHeight="1" x14ac:dyDescent="0.25">
      <c r="A1" s="20" t="s">
        <v>204</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row>
    <row r="2" spans="1:105" ht="20.149999999999999" customHeight="1" x14ac:dyDescent="0.25">
      <c r="A2" s="16" t="s">
        <v>43</v>
      </c>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row>
    <row r="3" spans="1:105" ht="50.15" customHeight="1" x14ac:dyDescent="0.25">
      <c r="A3" s="60" t="s">
        <v>236</v>
      </c>
      <c r="B3" s="35" t="s">
        <v>65</v>
      </c>
      <c r="C3" s="35" t="s">
        <v>67</v>
      </c>
      <c r="D3" s="35" t="s">
        <v>68</v>
      </c>
      <c r="E3" s="35" t="s">
        <v>69</v>
      </c>
      <c r="F3" s="35" t="s">
        <v>66</v>
      </c>
      <c r="G3" s="35" t="s">
        <v>70</v>
      </c>
      <c r="H3" s="35" t="s">
        <v>71</v>
      </c>
      <c r="I3" s="35" t="s">
        <v>72</v>
      </c>
      <c r="J3" s="35" t="s">
        <v>73</v>
      </c>
      <c r="K3" s="35" t="s">
        <v>74</v>
      </c>
      <c r="L3" s="35" t="s">
        <v>75</v>
      </c>
      <c r="M3" s="35" t="s">
        <v>76</v>
      </c>
      <c r="N3" s="35" t="s">
        <v>77</v>
      </c>
      <c r="O3" s="35" t="s">
        <v>78</v>
      </c>
      <c r="P3" s="35" t="s">
        <v>79</v>
      </c>
      <c r="Q3" s="35" t="s">
        <v>80</v>
      </c>
      <c r="R3" s="35" t="s">
        <v>81</v>
      </c>
      <c r="S3" s="35" t="s">
        <v>82</v>
      </c>
      <c r="T3" s="35" t="s">
        <v>83</v>
      </c>
      <c r="U3" s="35" t="s">
        <v>84</v>
      </c>
      <c r="V3" s="35" t="s">
        <v>85</v>
      </c>
      <c r="W3" s="35" t="s">
        <v>86</v>
      </c>
      <c r="X3" s="35" t="s">
        <v>87</v>
      </c>
      <c r="Y3" s="35" t="s">
        <v>88</v>
      </c>
      <c r="Z3" s="35" t="s">
        <v>89</v>
      </c>
      <c r="AA3" s="35" t="s">
        <v>90</v>
      </c>
      <c r="AB3" s="35" t="s">
        <v>91</v>
      </c>
      <c r="AC3" s="35" t="s">
        <v>92</v>
      </c>
      <c r="AD3" s="35" t="s">
        <v>93</v>
      </c>
      <c r="AE3" s="35" t="s">
        <v>94</v>
      </c>
      <c r="AF3" s="35" t="s">
        <v>95</v>
      </c>
      <c r="AG3" s="35" t="s">
        <v>96</v>
      </c>
      <c r="AH3" s="35" t="s">
        <v>97</v>
      </c>
      <c r="AI3" s="35" t="s">
        <v>98</v>
      </c>
      <c r="AJ3" s="35" t="s">
        <v>99</v>
      </c>
      <c r="AK3" s="35" t="s">
        <v>100</v>
      </c>
      <c r="AL3" s="35" t="s">
        <v>101</v>
      </c>
      <c r="AM3" s="35" t="s">
        <v>102</v>
      </c>
      <c r="AN3" s="35" t="s">
        <v>103</v>
      </c>
      <c r="AO3" s="35" t="s">
        <v>104</v>
      </c>
      <c r="AP3" s="35" t="s">
        <v>105</v>
      </c>
      <c r="AQ3" s="35" t="s">
        <v>106</v>
      </c>
      <c r="AR3" s="35" t="s">
        <v>107</v>
      </c>
      <c r="AS3" s="35" t="s">
        <v>108</v>
      </c>
      <c r="AT3" s="35" t="s">
        <v>109</v>
      </c>
      <c r="AU3" s="35" t="s">
        <v>110</v>
      </c>
      <c r="AV3" s="35" t="s">
        <v>111</v>
      </c>
      <c r="AW3" s="35" t="s">
        <v>112</v>
      </c>
      <c r="AX3" s="35" t="s">
        <v>113</v>
      </c>
      <c r="AY3" s="35" t="s">
        <v>114</v>
      </c>
      <c r="AZ3" s="35" t="s">
        <v>115</v>
      </c>
      <c r="BA3" s="35" t="s">
        <v>116</v>
      </c>
      <c r="BB3" s="35" t="s">
        <v>117</v>
      </c>
      <c r="BC3" s="35" t="s">
        <v>118</v>
      </c>
      <c r="BD3" s="35" t="s">
        <v>119</v>
      </c>
      <c r="BE3" s="35" t="s">
        <v>120</v>
      </c>
      <c r="BF3" s="35" t="s">
        <v>121</v>
      </c>
      <c r="BG3" s="35" t="s">
        <v>122</v>
      </c>
      <c r="BH3" s="35" t="s">
        <v>123</v>
      </c>
      <c r="BI3" s="35" t="s">
        <v>124</v>
      </c>
      <c r="BJ3" s="35" t="s">
        <v>125</v>
      </c>
      <c r="BK3" s="35" t="s">
        <v>126</v>
      </c>
      <c r="BL3" s="35" t="s">
        <v>127</v>
      </c>
      <c r="BM3" s="35" t="s">
        <v>128</v>
      </c>
      <c r="BN3" s="35" t="s">
        <v>129</v>
      </c>
      <c r="BO3" s="35" t="s">
        <v>130</v>
      </c>
      <c r="BP3" s="35" t="s">
        <v>131</v>
      </c>
      <c r="BQ3" s="35" t="s">
        <v>132</v>
      </c>
      <c r="BR3" s="35" t="s">
        <v>133</v>
      </c>
      <c r="BS3" s="35" t="s">
        <v>134</v>
      </c>
      <c r="BT3" s="35" t="s">
        <v>135</v>
      </c>
      <c r="BU3" s="35" t="s">
        <v>136</v>
      </c>
      <c r="BV3" s="35" t="s">
        <v>137</v>
      </c>
      <c r="BW3" s="35" t="s">
        <v>138</v>
      </c>
      <c r="BX3" s="35" t="s">
        <v>139</v>
      </c>
      <c r="BY3" s="35" t="s">
        <v>140</v>
      </c>
      <c r="BZ3" s="35" t="s">
        <v>141</v>
      </c>
      <c r="CA3" s="35" t="s">
        <v>142</v>
      </c>
      <c r="CB3" s="35" t="s">
        <v>143</v>
      </c>
      <c r="CC3" s="35" t="s">
        <v>144</v>
      </c>
      <c r="CD3" s="35" t="s">
        <v>145</v>
      </c>
      <c r="CE3" s="35" t="s">
        <v>146</v>
      </c>
      <c r="CF3" s="35" t="s">
        <v>147</v>
      </c>
      <c r="CG3" s="35" t="s">
        <v>148</v>
      </c>
      <c r="CH3" s="35" t="s">
        <v>149</v>
      </c>
      <c r="CI3" s="35" t="s">
        <v>150</v>
      </c>
      <c r="CJ3" s="35" t="s">
        <v>151</v>
      </c>
      <c r="CK3" s="35" t="s">
        <v>152</v>
      </c>
      <c r="CL3" s="35" t="s">
        <v>153</v>
      </c>
      <c r="CM3" s="35" t="s">
        <v>154</v>
      </c>
      <c r="CN3" s="35" t="s">
        <v>155</v>
      </c>
      <c r="CO3" s="35" t="s">
        <v>156</v>
      </c>
      <c r="CP3" s="35" t="s">
        <v>157</v>
      </c>
      <c r="CQ3" s="35" t="s">
        <v>158</v>
      </c>
      <c r="CR3" s="35" t="s">
        <v>210</v>
      </c>
      <c r="CS3" s="35" t="s">
        <v>211</v>
      </c>
      <c r="CT3" s="35" t="s">
        <v>213</v>
      </c>
      <c r="CU3" s="35" t="s">
        <v>214</v>
      </c>
      <c r="CV3" s="35" t="s">
        <v>217</v>
      </c>
      <c r="CW3" s="35" t="s">
        <v>219</v>
      </c>
      <c r="CX3" s="35" t="s">
        <v>228</v>
      </c>
      <c r="CY3" s="35" t="s">
        <v>229</v>
      </c>
      <c r="CZ3" s="35" t="s">
        <v>232</v>
      </c>
      <c r="DA3" s="35" t="s">
        <v>233</v>
      </c>
    </row>
    <row r="4" spans="1:105" ht="20.149999999999999" customHeight="1" x14ac:dyDescent="0.25">
      <c r="A4" s="21" t="s">
        <v>0</v>
      </c>
      <c r="B4" s="40">
        <v>308503</v>
      </c>
      <c r="C4" s="40">
        <v>226684</v>
      </c>
      <c r="D4" s="40">
        <v>188236</v>
      </c>
      <c r="E4" s="40">
        <v>324962</v>
      </c>
      <c r="F4" s="40">
        <v>342857</v>
      </c>
      <c r="G4" s="40">
        <v>245617</v>
      </c>
      <c r="H4" s="40">
        <v>215761</v>
      </c>
      <c r="I4" s="40">
        <v>347919</v>
      </c>
      <c r="J4" s="40">
        <v>376669</v>
      </c>
      <c r="K4" s="40">
        <v>295244</v>
      </c>
      <c r="L4" s="40">
        <v>242910</v>
      </c>
      <c r="M4" s="40">
        <v>345345</v>
      </c>
      <c r="N4" s="40">
        <v>362755</v>
      </c>
      <c r="O4" s="40">
        <v>289959</v>
      </c>
      <c r="P4" s="40">
        <v>248206</v>
      </c>
      <c r="Q4" s="40">
        <v>329613</v>
      </c>
      <c r="R4" s="40">
        <v>333547</v>
      </c>
      <c r="S4" s="40">
        <v>295520</v>
      </c>
      <c r="T4" s="40">
        <v>235677</v>
      </c>
      <c r="U4" s="40">
        <v>339969</v>
      </c>
      <c r="V4" s="40">
        <v>350860.5</v>
      </c>
      <c r="W4" s="40">
        <v>283116</v>
      </c>
      <c r="X4" s="40">
        <v>244212</v>
      </c>
      <c r="Y4" s="40">
        <v>318742</v>
      </c>
      <c r="Z4" s="40">
        <v>317719.07</v>
      </c>
      <c r="AA4" s="40">
        <v>282014.13</v>
      </c>
      <c r="AB4" s="40">
        <v>224953.49</v>
      </c>
      <c r="AC4" s="40">
        <v>295760.44</v>
      </c>
      <c r="AD4" s="40">
        <v>299476.89</v>
      </c>
      <c r="AE4" s="40">
        <v>267538.43</v>
      </c>
      <c r="AF4" s="40">
        <v>191512.84</v>
      </c>
      <c r="AG4" s="40">
        <v>266704</v>
      </c>
      <c r="AH4" s="40">
        <v>285269</v>
      </c>
      <c r="AI4" s="40">
        <v>227830</v>
      </c>
      <c r="AJ4" s="40">
        <v>186632</v>
      </c>
      <c r="AK4" s="40">
        <v>230053</v>
      </c>
      <c r="AL4" s="40">
        <v>237300.03</v>
      </c>
      <c r="AM4" s="40">
        <v>206241.85</v>
      </c>
      <c r="AN4" s="40">
        <v>165567.66</v>
      </c>
      <c r="AO4" s="40">
        <v>228982.76</v>
      </c>
      <c r="AP4" s="40">
        <v>229600.29</v>
      </c>
      <c r="AQ4" s="40">
        <v>204029.08</v>
      </c>
      <c r="AR4" s="40">
        <v>162701.15</v>
      </c>
      <c r="AS4" s="40">
        <v>211490.83</v>
      </c>
      <c r="AT4" s="40">
        <v>198753.91</v>
      </c>
      <c r="AU4" s="40">
        <v>181093.5</v>
      </c>
      <c r="AV4" s="40">
        <v>129951.46</v>
      </c>
      <c r="AW4" s="40">
        <v>169545.34</v>
      </c>
      <c r="AX4" s="40">
        <v>178842.46</v>
      </c>
      <c r="AY4" s="40">
        <v>169542</v>
      </c>
      <c r="AZ4" s="40">
        <v>140433.57</v>
      </c>
      <c r="BA4" s="40">
        <v>153696.67000000001</v>
      </c>
      <c r="BB4" s="40">
        <v>146728.71</v>
      </c>
      <c r="BC4" s="40">
        <v>127397.62</v>
      </c>
      <c r="BD4" s="40">
        <v>101190.31</v>
      </c>
      <c r="BE4" s="40">
        <v>136035.51999999999</v>
      </c>
      <c r="BF4" s="40">
        <v>128431.2</v>
      </c>
      <c r="BG4" s="40">
        <v>110756.23</v>
      </c>
      <c r="BH4" s="40">
        <v>89433.87</v>
      </c>
      <c r="BI4" s="40">
        <v>106320.09</v>
      </c>
      <c r="BJ4" s="40">
        <v>109769.93</v>
      </c>
      <c r="BK4" s="40">
        <v>108900.49</v>
      </c>
      <c r="BL4" s="40">
        <v>86889.33</v>
      </c>
      <c r="BM4" s="40">
        <v>104900.36</v>
      </c>
      <c r="BN4" s="40">
        <v>112347.87</v>
      </c>
      <c r="BO4" s="40">
        <v>105343.28</v>
      </c>
      <c r="BP4" s="40">
        <v>91184.85</v>
      </c>
      <c r="BQ4" s="40">
        <v>106638.96</v>
      </c>
      <c r="BR4" s="40">
        <v>112571.8</v>
      </c>
      <c r="BS4" s="40">
        <v>118538.79</v>
      </c>
      <c r="BT4" s="40">
        <v>99295.99</v>
      </c>
      <c r="BU4" s="40">
        <v>121030.51</v>
      </c>
      <c r="BV4" s="40">
        <v>118588.38</v>
      </c>
      <c r="BW4" s="40">
        <v>112598.89</v>
      </c>
      <c r="BX4" s="40">
        <v>110387.4</v>
      </c>
      <c r="BY4" s="40">
        <v>121739.87</v>
      </c>
      <c r="BZ4" s="40">
        <v>124552.13</v>
      </c>
      <c r="CA4" s="40">
        <v>120188.3</v>
      </c>
      <c r="CB4" s="40">
        <v>98056.57</v>
      </c>
      <c r="CC4" s="40">
        <v>122184.27</v>
      </c>
      <c r="CD4" s="40">
        <v>119306.55</v>
      </c>
      <c r="CE4" s="40">
        <v>111859.25</v>
      </c>
      <c r="CF4" s="40">
        <v>103778.57</v>
      </c>
      <c r="CG4" s="40">
        <v>115253.51</v>
      </c>
      <c r="CH4" s="40">
        <v>112087.05</v>
      </c>
      <c r="CI4" s="40">
        <v>105839.62</v>
      </c>
      <c r="CJ4" s="40">
        <v>97246.68</v>
      </c>
      <c r="CK4" s="40">
        <v>121034.34</v>
      </c>
      <c r="CL4" s="40">
        <v>115732.6</v>
      </c>
      <c r="CM4" s="40">
        <v>116044.9</v>
      </c>
      <c r="CN4" s="40">
        <v>97645.27</v>
      </c>
      <c r="CO4" s="40">
        <v>109971.69</v>
      </c>
      <c r="CP4" s="40">
        <v>99848.9</v>
      </c>
      <c r="CQ4" s="40">
        <v>69078.92</v>
      </c>
      <c r="CR4" s="40">
        <v>86987.520000000004</v>
      </c>
      <c r="CS4" s="40">
        <v>108076.54</v>
      </c>
      <c r="CT4" s="40">
        <v>105157.54</v>
      </c>
      <c r="CU4" s="40">
        <v>106867.33</v>
      </c>
      <c r="CV4" s="40">
        <v>101486.84</v>
      </c>
      <c r="CW4" s="40">
        <v>109714.14</v>
      </c>
      <c r="CX4" s="40">
        <v>103748.14</v>
      </c>
      <c r="CY4" s="40">
        <v>97560.06</v>
      </c>
      <c r="CZ4" s="40">
        <v>88331.01</v>
      </c>
      <c r="DA4" s="40">
        <v>93086.74</v>
      </c>
    </row>
    <row r="5" spans="1:105" ht="20.149999999999999" customHeight="1" x14ac:dyDescent="0.25">
      <c r="A5" s="22" t="s">
        <v>1</v>
      </c>
      <c r="B5" s="41">
        <v>3924</v>
      </c>
      <c r="C5" s="41">
        <v>2415</v>
      </c>
      <c r="D5" s="41">
        <v>1537</v>
      </c>
      <c r="E5" s="41">
        <v>2706</v>
      </c>
      <c r="F5" s="41">
        <v>4618</v>
      </c>
      <c r="G5" s="41">
        <v>2489</v>
      </c>
      <c r="H5" s="41">
        <v>1727</v>
      </c>
      <c r="I5" s="41">
        <v>4028</v>
      </c>
      <c r="J5" s="41">
        <v>3411</v>
      </c>
      <c r="K5" s="41">
        <v>6214</v>
      </c>
      <c r="L5" s="41">
        <v>4557</v>
      </c>
      <c r="M5" s="41">
        <v>11850</v>
      </c>
      <c r="N5" s="41">
        <v>13842</v>
      </c>
      <c r="O5" s="41">
        <v>3601</v>
      </c>
      <c r="P5" s="41">
        <v>2012</v>
      </c>
      <c r="Q5" s="41">
        <v>11009</v>
      </c>
      <c r="R5" s="41">
        <v>24409</v>
      </c>
      <c r="S5" s="41">
        <v>7340</v>
      </c>
      <c r="T5" s="41">
        <v>7882</v>
      </c>
      <c r="U5" s="41">
        <v>20862</v>
      </c>
      <c r="V5" s="41">
        <v>23847</v>
      </c>
      <c r="W5" s="41">
        <v>13812</v>
      </c>
      <c r="X5" s="41">
        <v>11329</v>
      </c>
      <c r="Y5" s="41">
        <v>37310</v>
      </c>
      <c r="Z5" s="41">
        <v>47720.08</v>
      </c>
      <c r="AA5" s="41">
        <v>17541.560000000001</v>
      </c>
      <c r="AB5" s="41">
        <v>18820.87</v>
      </c>
      <c r="AC5" s="41">
        <v>48950.28</v>
      </c>
      <c r="AD5" s="41">
        <v>52597.279999999999</v>
      </c>
      <c r="AE5" s="41">
        <v>26951.89</v>
      </c>
      <c r="AF5" s="41">
        <v>34872.800000000003</v>
      </c>
      <c r="AG5" s="41">
        <v>58906.23</v>
      </c>
      <c r="AH5" s="41">
        <v>75927.78</v>
      </c>
      <c r="AI5" s="41">
        <v>35121.919999999998</v>
      </c>
      <c r="AJ5" s="41">
        <v>39823.22</v>
      </c>
      <c r="AK5" s="41">
        <v>93156.38</v>
      </c>
      <c r="AL5" s="41">
        <v>114360.25</v>
      </c>
      <c r="AM5" s="41">
        <v>64725.98</v>
      </c>
      <c r="AN5" s="41">
        <v>52279.02</v>
      </c>
      <c r="AO5" s="41">
        <v>106662.19</v>
      </c>
      <c r="AP5" s="41">
        <v>130731.29</v>
      </c>
      <c r="AQ5" s="41">
        <v>82143.67</v>
      </c>
      <c r="AR5" s="41">
        <v>70673.59</v>
      </c>
      <c r="AS5" s="41">
        <v>125500.11</v>
      </c>
      <c r="AT5" s="41">
        <v>143508.94</v>
      </c>
      <c r="AU5" s="41">
        <v>86323.4</v>
      </c>
      <c r="AV5" s="41">
        <v>82206.259999999995</v>
      </c>
      <c r="AW5" s="41">
        <v>159804.09</v>
      </c>
      <c r="AX5" s="41">
        <v>189635.20000000001</v>
      </c>
      <c r="AY5" s="41">
        <v>133824.63</v>
      </c>
      <c r="AZ5" s="41">
        <v>97626.79</v>
      </c>
      <c r="BA5" s="41">
        <v>193392.05</v>
      </c>
      <c r="BB5" s="41">
        <v>187065.23</v>
      </c>
      <c r="BC5" s="41">
        <v>132696.5</v>
      </c>
      <c r="BD5" s="41">
        <v>124785.22</v>
      </c>
      <c r="BE5" s="41">
        <v>159376.56</v>
      </c>
      <c r="BF5" s="41">
        <v>173584.48</v>
      </c>
      <c r="BG5" s="41">
        <v>125550.34</v>
      </c>
      <c r="BH5" s="41">
        <v>98675.839999999997</v>
      </c>
      <c r="BI5" s="41">
        <v>168858.21</v>
      </c>
      <c r="BJ5" s="41">
        <v>185706.48</v>
      </c>
      <c r="BK5" s="41">
        <v>135497.72</v>
      </c>
      <c r="BL5" s="41">
        <v>80104.34</v>
      </c>
      <c r="BM5" s="41">
        <v>146914.51</v>
      </c>
      <c r="BN5" s="41">
        <v>146597.6</v>
      </c>
      <c r="BO5" s="41">
        <v>108820.97</v>
      </c>
      <c r="BP5" s="41">
        <v>92069.34</v>
      </c>
      <c r="BQ5" s="41">
        <v>141448.97</v>
      </c>
      <c r="BR5" s="41">
        <v>158921.82999999999</v>
      </c>
      <c r="BS5" s="41">
        <v>95205.86</v>
      </c>
      <c r="BT5" s="41">
        <v>104647.67999999999</v>
      </c>
      <c r="BU5" s="41">
        <v>142787.79999999999</v>
      </c>
      <c r="BV5" s="41">
        <v>153002.12</v>
      </c>
      <c r="BW5" s="41">
        <v>112485.4</v>
      </c>
      <c r="BX5" s="41">
        <v>86769.49</v>
      </c>
      <c r="BY5" s="41">
        <v>164253.75</v>
      </c>
      <c r="BZ5" s="41">
        <v>161668.82</v>
      </c>
      <c r="CA5" s="41">
        <v>92025.51</v>
      </c>
      <c r="CB5" s="41">
        <v>97789.99</v>
      </c>
      <c r="CC5" s="41">
        <v>162803.96</v>
      </c>
      <c r="CD5" s="41">
        <v>192777.07</v>
      </c>
      <c r="CE5" s="41">
        <v>90423.7</v>
      </c>
      <c r="CF5" s="41">
        <v>80873.899999999994</v>
      </c>
      <c r="CG5" s="41">
        <v>149684.92000000001</v>
      </c>
      <c r="CH5" s="41">
        <v>165847.60999999999</v>
      </c>
      <c r="CI5" s="41">
        <v>118967.17</v>
      </c>
      <c r="CJ5" s="41">
        <v>64639.19</v>
      </c>
      <c r="CK5" s="41">
        <v>154168.37</v>
      </c>
      <c r="CL5" s="41">
        <v>147465.28</v>
      </c>
      <c r="CM5" s="41">
        <v>95366.24</v>
      </c>
      <c r="CN5" s="41">
        <v>72434.880000000005</v>
      </c>
      <c r="CO5" s="41">
        <v>162921.5</v>
      </c>
      <c r="CP5" s="41">
        <v>199967.92</v>
      </c>
      <c r="CQ5" s="41">
        <v>125159.17</v>
      </c>
      <c r="CR5" s="41">
        <v>74122.509999999995</v>
      </c>
      <c r="CS5" s="41">
        <v>161594.59</v>
      </c>
      <c r="CT5" s="41">
        <v>178373.67</v>
      </c>
      <c r="CU5" s="41">
        <v>145975.87</v>
      </c>
      <c r="CV5" s="41">
        <v>118364.21</v>
      </c>
      <c r="CW5" s="41">
        <v>175577.41</v>
      </c>
      <c r="CX5" s="41">
        <v>177987.31</v>
      </c>
      <c r="CY5" s="41">
        <v>112453.93</v>
      </c>
      <c r="CZ5" s="41">
        <v>64393.51</v>
      </c>
      <c r="DA5" s="41">
        <v>139052.24</v>
      </c>
    </row>
    <row r="6" spans="1:105" ht="20.149999999999999" customHeight="1" x14ac:dyDescent="0.25">
      <c r="A6" s="22" t="s">
        <v>209</v>
      </c>
      <c r="B6" s="41">
        <v>0</v>
      </c>
      <c r="C6" s="41">
        <v>0</v>
      </c>
      <c r="D6" s="41">
        <v>0</v>
      </c>
      <c r="E6" s="41">
        <v>0</v>
      </c>
      <c r="F6" s="41">
        <v>0</v>
      </c>
      <c r="G6" s="41">
        <v>0</v>
      </c>
      <c r="H6" s="41">
        <v>0</v>
      </c>
      <c r="I6" s="41">
        <v>0</v>
      </c>
      <c r="J6" s="41">
        <v>0</v>
      </c>
      <c r="K6" s="41">
        <v>0</v>
      </c>
      <c r="L6" s="41">
        <v>0</v>
      </c>
      <c r="M6" s="41">
        <v>0</v>
      </c>
      <c r="N6" s="41">
        <v>0</v>
      </c>
      <c r="O6" s="41">
        <v>0</v>
      </c>
      <c r="P6" s="41">
        <v>0</v>
      </c>
      <c r="Q6" s="41">
        <v>0</v>
      </c>
      <c r="R6" s="41">
        <v>0</v>
      </c>
      <c r="S6" s="41">
        <v>0</v>
      </c>
      <c r="T6" s="41">
        <v>0</v>
      </c>
      <c r="U6" s="41">
        <v>0</v>
      </c>
      <c r="V6" s="41">
        <v>0</v>
      </c>
      <c r="W6" s="41">
        <v>0</v>
      </c>
      <c r="X6" s="41">
        <v>0</v>
      </c>
      <c r="Y6" s="41">
        <v>0</v>
      </c>
      <c r="Z6" s="41">
        <v>0</v>
      </c>
      <c r="AA6" s="41">
        <v>0</v>
      </c>
      <c r="AB6" s="41">
        <v>0</v>
      </c>
      <c r="AC6" s="41">
        <v>0</v>
      </c>
      <c r="AD6" s="41">
        <v>0</v>
      </c>
      <c r="AE6" s="41">
        <v>0</v>
      </c>
      <c r="AF6" s="41">
        <v>1224</v>
      </c>
      <c r="AG6" s="41">
        <v>4229</v>
      </c>
      <c r="AH6" s="41">
        <v>10845</v>
      </c>
      <c r="AI6" s="41">
        <v>7424</v>
      </c>
      <c r="AJ6" s="41">
        <v>7048</v>
      </c>
      <c r="AK6" s="41">
        <v>12259</v>
      </c>
      <c r="AL6" s="41">
        <v>8144.23</v>
      </c>
      <c r="AM6" s="41">
        <v>765.94</v>
      </c>
      <c r="AN6" s="41">
        <v>796.61</v>
      </c>
      <c r="AO6" s="41">
        <v>5196.37</v>
      </c>
      <c r="AP6" s="41">
        <v>2094.15</v>
      </c>
      <c r="AQ6" s="41">
        <v>961.21</v>
      </c>
      <c r="AR6" s="41">
        <v>796.58</v>
      </c>
      <c r="AS6" s="41">
        <v>5193.54</v>
      </c>
      <c r="AT6" s="41">
        <v>13422.79</v>
      </c>
      <c r="AU6" s="41">
        <v>19025.240000000002</v>
      </c>
      <c r="AV6" s="41">
        <v>30321.51</v>
      </c>
      <c r="AW6" s="41">
        <v>49468</v>
      </c>
      <c r="AX6" s="41">
        <v>48753.69</v>
      </c>
      <c r="AY6" s="41">
        <v>49206.12</v>
      </c>
      <c r="AZ6" s="41">
        <v>44496.08</v>
      </c>
      <c r="BA6" s="41">
        <v>64390.1</v>
      </c>
      <c r="BB6" s="41">
        <v>79545.14</v>
      </c>
      <c r="BC6" s="41">
        <v>82736.41</v>
      </c>
      <c r="BD6" s="41">
        <v>60813.760000000002</v>
      </c>
      <c r="BE6" s="41">
        <v>51698.93</v>
      </c>
      <c r="BF6" s="41">
        <v>39224.449999999997</v>
      </c>
      <c r="BG6" s="41">
        <v>48076.31</v>
      </c>
      <c r="BH6" s="41">
        <v>35223.42</v>
      </c>
      <c r="BI6" s="41">
        <v>27573.5</v>
      </c>
      <c r="BJ6" s="41">
        <v>16226.15</v>
      </c>
      <c r="BK6" s="41">
        <v>44195.74</v>
      </c>
      <c r="BL6" s="41">
        <v>19427.599999999999</v>
      </c>
      <c r="BM6" s="41">
        <v>22770.85</v>
      </c>
      <c r="BN6" s="41">
        <v>12911.18</v>
      </c>
      <c r="BO6" s="41">
        <v>43973.47</v>
      </c>
      <c r="BP6" s="41">
        <v>40150.92</v>
      </c>
      <c r="BQ6" s="41">
        <v>26874.29</v>
      </c>
      <c r="BR6" s="41">
        <v>35618.03</v>
      </c>
      <c r="BS6" s="41">
        <v>36580.54</v>
      </c>
      <c r="BT6" s="41">
        <v>39206.94</v>
      </c>
      <c r="BU6" s="41">
        <v>41000.949999999997</v>
      </c>
      <c r="BV6" s="41">
        <v>27664.71</v>
      </c>
      <c r="BW6" s="41">
        <v>33641.74</v>
      </c>
      <c r="BX6" s="41">
        <v>33282.129999999997</v>
      </c>
      <c r="BY6" s="41">
        <v>12059.35</v>
      </c>
      <c r="BZ6" s="41">
        <v>13733.32</v>
      </c>
      <c r="CA6" s="41">
        <v>23183.53</v>
      </c>
      <c r="CB6" s="41">
        <v>17886.41</v>
      </c>
      <c r="CC6" s="41">
        <v>15873.62</v>
      </c>
      <c r="CD6" s="41">
        <v>8142.39</v>
      </c>
      <c r="CE6" s="41">
        <v>17926.37</v>
      </c>
      <c r="CF6" s="41">
        <v>9364.61</v>
      </c>
      <c r="CG6" s="41">
        <v>39356.31</v>
      </c>
      <c r="CH6" s="41">
        <v>46023.21</v>
      </c>
      <c r="CI6" s="41">
        <v>53160.73</v>
      </c>
      <c r="CJ6" s="41">
        <v>19459.78</v>
      </c>
      <c r="CK6" s="41">
        <v>67424.62</v>
      </c>
      <c r="CL6" s="41">
        <v>69409.25</v>
      </c>
      <c r="CM6" s="41">
        <v>59001.09</v>
      </c>
      <c r="CN6" s="41">
        <v>26157.42</v>
      </c>
      <c r="CO6" s="41">
        <v>45498.7</v>
      </c>
      <c r="CP6" s="41">
        <v>55037.11</v>
      </c>
      <c r="CQ6" s="41">
        <v>51063.17</v>
      </c>
      <c r="CR6" s="41">
        <v>6797.55</v>
      </c>
      <c r="CS6" s="41">
        <v>46966.01</v>
      </c>
      <c r="CT6" s="41">
        <v>81676.23</v>
      </c>
      <c r="CU6" s="41">
        <v>70067.600000000006</v>
      </c>
      <c r="CV6" s="41">
        <v>43078.11</v>
      </c>
      <c r="CW6" s="41">
        <v>83010.78</v>
      </c>
      <c r="CX6" s="41">
        <v>87114.17</v>
      </c>
      <c r="CY6" s="41">
        <v>65818.34</v>
      </c>
      <c r="CZ6" s="41">
        <v>12043.85</v>
      </c>
      <c r="DA6" s="41">
        <v>44872.57</v>
      </c>
    </row>
    <row r="7" spans="1:105" ht="20.149999999999999" customHeight="1" x14ac:dyDescent="0.25">
      <c r="A7" s="22" t="s">
        <v>2</v>
      </c>
      <c r="B7" s="41">
        <v>7747</v>
      </c>
      <c r="C7" s="41">
        <v>6312</v>
      </c>
      <c r="D7" s="41">
        <v>6202</v>
      </c>
      <c r="E7" s="41">
        <v>11343</v>
      </c>
      <c r="F7" s="41">
        <v>14303</v>
      </c>
      <c r="G7" s="41">
        <v>20175</v>
      </c>
      <c r="H7" s="41">
        <v>22063</v>
      </c>
      <c r="I7" s="41">
        <v>27892</v>
      </c>
      <c r="J7" s="41">
        <v>33014</v>
      </c>
      <c r="K7" s="41">
        <v>48511</v>
      </c>
      <c r="L7" s="41">
        <v>42357</v>
      </c>
      <c r="M7" s="41">
        <v>22460</v>
      </c>
      <c r="N7" s="41">
        <v>22243</v>
      </c>
      <c r="O7" s="41">
        <v>38827</v>
      </c>
      <c r="P7" s="41">
        <v>46377</v>
      </c>
      <c r="Q7" s="41">
        <v>30883</v>
      </c>
      <c r="R7" s="41">
        <v>23102</v>
      </c>
      <c r="S7" s="41">
        <v>52939</v>
      </c>
      <c r="T7" s="41">
        <v>35430</v>
      </c>
      <c r="U7" s="41">
        <v>39260</v>
      </c>
      <c r="V7" s="41">
        <v>38071</v>
      </c>
      <c r="W7" s="41">
        <v>63871</v>
      </c>
      <c r="X7" s="41">
        <v>51558</v>
      </c>
      <c r="Y7" s="41">
        <v>23539</v>
      </c>
      <c r="Z7" s="41">
        <v>14876.54</v>
      </c>
      <c r="AA7" s="41">
        <v>46558.77</v>
      </c>
      <c r="AB7" s="41">
        <v>37713.660000000003</v>
      </c>
      <c r="AC7" s="41">
        <v>14962.8</v>
      </c>
      <c r="AD7" s="41">
        <v>16725.87</v>
      </c>
      <c r="AE7" s="41">
        <v>33517.379999999997</v>
      </c>
      <c r="AF7" s="41">
        <v>25603.8</v>
      </c>
      <c r="AG7" s="41">
        <v>20334.23</v>
      </c>
      <c r="AH7" s="41">
        <v>16104.69</v>
      </c>
      <c r="AI7" s="41">
        <v>35594.57</v>
      </c>
      <c r="AJ7" s="41">
        <v>41677.72</v>
      </c>
      <c r="AK7" s="41">
        <v>27213.73</v>
      </c>
      <c r="AL7" s="41">
        <v>23185.85</v>
      </c>
      <c r="AM7" s="41">
        <v>39839.56</v>
      </c>
      <c r="AN7" s="41">
        <v>30652</v>
      </c>
      <c r="AO7" s="41">
        <v>29480.59</v>
      </c>
      <c r="AP7" s="41">
        <v>21511.94</v>
      </c>
      <c r="AQ7" s="41">
        <v>32106.23</v>
      </c>
      <c r="AR7" s="41">
        <v>33112.67</v>
      </c>
      <c r="AS7" s="41">
        <v>35939.199999999997</v>
      </c>
      <c r="AT7" s="41">
        <v>34357.1</v>
      </c>
      <c r="AU7" s="41">
        <v>45419.98</v>
      </c>
      <c r="AV7" s="41">
        <v>27409.48</v>
      </c>
      <c r="AW7" s="41">
        <v>29913.24</v>
      </c>
      <c r="AX7" s="41">
        <v>28390.959999999999</v>
      </c>
      <c r="AY7" s="41">
        <v>57614.7</v>
      </c>
      <c r="AZ7" s="41">
        <v>49278.04</v>
      </c>
      <c r="BA7" s="41">
        <v>41115.449999999997</v>
      </c>
      <c r="BB7" s="41">
        <v>24865.58</v>
      </c>
      <c r="BC7" s="41">
        <v>53665.68</v>
      </c>
      <c r="BD7" s="41">
        <v>51881.27</v>
      </c>
      <c r="BE7" s="41">
        <v>53271.97</v>
      </c>
      <c r="BF7" s="41">
        <v>36215.18</v>
      </c>
      <c r="BG7" s="41">
        <v>38953.019999999997</v>
      </c>
      <c r="BH7" s="41">
        <v>45506.7</v>
      </c>
      <c r="BI7" s="41">
        <v>23348.07</v>
      </c>
      <c r="BJ7" s="41">
        <v>21691.99</v>
      </c>
      <c r="BK7" s="41">
        <v>37422.85</v>
      </c>
      <c r="BL7" s="41">
        <v>30106.3</v>
      </c>
      <c r="BM7" s="41">
        <v>20442.78</v>
      </c>
      <c r="BN7" s="41">
        <v>22861.61</v>
      </c>
      <c r="BO7" s="41">
        <v>41063.42</v>
      </c>
      <c r="BP7" s="41">
        <v>40101.879999999997</v>
      </c>
      <c r="BQ7" s="41">
        <v>23880.400000000001</v>
      </c>
      <c r="BR7" s="41">
        <v>27517.86</v>
      </c>
      <c r="BS7" s="41">
        <v>39355.85</v>
      </c>
      <c r="BT7" s="41">
        <v>52184.12</v>
      </c>
      <c r="BU7" s="41">
        <v>40458.839999999997</v>
      </c>
      <c r="BV7" s="41">
        <v>19489.13</v>
      </c>
      <c r="BW7" s="41">
        <v>28142.14</v>
      </c>
      <c r="BX7" s="41">
        <v>53452.27</v>
      </c>
      <c r="BY7" s="41">
        <v>17192.88</v>
      </c>
      <c r="BZ7" s="41">
        <v>15112.18</v>
      </c>
      <c r="CA7" s="41">
        <v>41304.71</v>
      </c>
      <c r="CB7" s="41">
        <v>51647.9</v>
      </c>
      <c r="CC7" s="41">
        <v>18074.41</v>
      </c>
      <c r="CD7" s="41">
        <v>8948.2900000000009</v>
      </c>
      <c r="CE7" s="41">
        <v>20593.79</v>
      </c>
      <c r="CF7" s="41">
        <v>44399.07</v>
      </c>
      <c r="CG7" s="41">
        <v>9734.5499999999993</v>
      </c>
      <c r="CH7" s="41">
        <v>10349.049999999999</v>
      </c>
      <c r="CI7" s="41">
        <v>40107.760000000002</v>
      </c>
      <c r="CJ7" s="41">
        <v>25766.33</v>
      </c>
      <c r="CK7" s="41">
        <v>15570.81</v>
      </c>
      <c r="CL7" s="41">
        <v>14474.32</v>
      </c>
      <c r="CM7" s="41">
        <v>48864.36</v>
      </c>
      <c r="CN7" s="41">
        <v>30074.36</v>
      </c>
      <c r="CO7" s="41">
        <v>12617.2</v>
      </c>
      <c r="CP7" s="41">
        <v>13431.26</v>
      </c>
      <c r="CQ7" s="41">
        <v>11959.91</v>
      </c>
      <c r="CR7" s="41">
        <v>17905.79</v>
      </c>
      <c r="CS7" s="41">
        <v>32773.15</v>
      </c>
      <c r="CT7" s="41">
        <v>33248.25</v>
      </c>
      <c r="CU7" s="41">
        <v>80772.91</v>
      </c>
      <c r="CV7" s="41">
        <v>82180.479999999996</v>
      </c>
      <c r="CW7" s="41">
        <v>63662.559999999998</v>
      </c>
      <c r="CX7" s="41">
        <v>46792.13</v>
      </c>
      <c r="CY7" s="41">
        <v>64991.93</v>
      </c>
      <c r="CZ7" s="41">
        <v>35147.839999999997</v>
      </c>
      <c r="DA7" s="41">
        <v>28658.880000000001</v>
      </c>
    </row>
    <row r="8" spans="1:105" ht="20.149999999999999" customHeight="1" x14ac:dyDescent="0.25">
      <c r="A8" s="22" t="s">
        <v>3</v>
      </c>
      <c r="B8" s="41">
        <v>13936</v>
      </c>
      <c r="C8" s="41">
        <v>-673</v>
      </c>
      <c r="D8" s="41">
        <v>-14047</v>
      </c>
      <c r="E8" s="41">
        <v>410</v>
      </c>
      <c r="F8" s="41">
        <v>16922</v>
      </c>
      <c r="G8" s="41">
        <v>-4527</v>
      </c>
      <c r="H8" s="41">
        <v>-15166</v>
      </c>
      <c r="I8" s="41">
        <v>10558</v>
      </c>
      <c r="J8" s="41">
        <v>18065</v>
      </c>
      <c r="K8" s="41">
        <v>-8980</v>
      </c>
      <c r="L8" s="41">
        <v>-18255</v>
      </c>
      <c r="M8" s="41">
        <v>-1898</v>
      </c>
      <c r="N8" s="41">
        <v>17584</v>
      </c>
      <c r="O8" s="41">
        <v>-5214</v>
      </c>
      <c r="P8" s="41">
        <v>-18017</v>
      </c>
      <c r="Q8" s="41">
        <v>4986</v>
      </c>
      <c r="R8" s="41">
        <v>14402</v>
      </c>
      <c r="S8" s="41">
        <v>-8741</v>
      </c>
      <c r="T8" s="41">
        <v>-14640</v>
      </c>
      <c r="U8" s="41">
        <v>1623</v>
      </c>
      <c r="V8" s="41">
        <v>28266</v>
      </c>
      <c r="W8" s="41">
        <v>-7475</v>
      </c>
      <c r="X8" s="41">
        <v>-18333</v>
      </c>
      <c r="Y8" s="41">
        <v>1074</v>
      </c>
      <c r="Z8" s="41">
        <v>22956</v>
      </c>
      <c r="AA8" s="41">
        <v>-14424</v>
      </c>
      <c r="AB8" s="41">
        <v>-14348</v>
      </c>
      <c r="AC8" s="41">
        <v>-419</v>
      </c>
      <c r="AD8" s="41">
        <v>24768</v>
      </c>
      <c r="AE8" s="41">
        <v>-16688</v>
      </c>
      <c r="AF8" s="41">
        <v>-12932</v>
      </c>
      <c r="AG8" s="41">
        <v>6173</v>
      </c>
      <c r="AH8" s="41">
        <v>13746</v>
      </c>
      <c r="AI8" s="41">
        <v>-6156</v>
      </c>
      <c r="AJ8" s="41">
        <v>-14606</v>
      </c>
      <c r="AK8" s="41">
        <v>581</v>
      </c>
      <c r="AL8" s="41">
        <v>15066</v>
      </c>
      <c r="AM8" s="41">
        <v>-7017</v>
      </c>
      <c r="AN8" s="41">
        <v>-6660</v>
      </c>
      <c r="AO8" s="41">
        <v>4091</v>
      </c>
      <c r="AP8" s="41">
        <v>22136.720000000001</v>
      </c>
      <c r="AQ8" s="41">
        <v>-21321.71</v>
      </c>
      <c r="AR8" s="41">
        <v>-11360.01</v>
      </c>
      <c r="AS8" s="41">
        <v>6667.43</v>
      </c>
      <c r="AT8" s="41">
        <v>19837.099999999999</v>
      </c>
      <c r="AU8" s="41">
        <v>-22507.46</v>
      </c>
      <c r="AV8" s="41">
        <v>-8931.36</v>
      </c>
      <c r="AW8" s="41">
        <v>6043.51</v>
      </c>
      <c r="AX8" s="41">
        <v>32490.91</v>
      </c>
      <c r="AY8" s="41">
        <v>-22137.23</v>
      </c>
      <c r="AZ8" s="41">
        <v>-14160.64</v>
      </c>
      <c r="BA8" s="41">
        <v>18413.29</v>
      </c>
      <c r="BB8" s="41">
        <v>6695.03</v>
      </c>
      <c r="BC8" s="41">
        <v>-21702.11</v>
      </c>
      <c r="BD8" s="41">
        <v>-11287.8</v>
      </c>
      <c r="BE8" s="41">
        <v>3019.48</v>
      </c>
      <c r="BF8" s="41">
        <v>13504</v>
      </c>
      <c r="BG8" s="41">
        <v>-9544</v>
      </c>
      <c r="BH8" s="41">
        <v>-8427</v>
      </c>
      <c r="BI8" s="41">
        <v>4198</v>
      </c>
      <c r="BJ8" s="41">
        <v>40380</v>
      </c>
      <c r="BK8" s="41">
        <v>-25196</v>
      </c>
      <c r="BL8" s="41">
        <v>-14890</v>
      </c>
      <c r="BM8" s="41">
        <v>327</v>
      </c>
      <c r="BN8" s="41">
        <v>16992</v>
      </c>
      <c r="BO8" s="41">
        <v>-18072</v>
      </c>
      <c r="BP8" s="41">
        <v>-7057</v>
      </c>
      <c r="BQ8" s="41">
        <v>5754.1</v>
      </c>
      <c r="BR8" s="41">
        <v>34500</v>
      </c>
      <c r="BS8" s="41">
        <v>-11042</v>
      </c>
      <c r="BT8" s="41">
        <v>-15919</v>
      </c>
      <c r="BU8" s="41">
        <v>-4024</v>
      </c>
      <c r="BV8" s="41">
        <v>31001.83</v>
      </c>
      <c r="BW8" s="41">
        <v>-9843.2800000000007</v>
      </c>
      <c r="BX8" s="41">
        <v>-5585.63</v>
      </c>
      <c r="BY8" s="41">
        <v>1916.82</v>
      </c>
      <c r="BZ8" s="41">
        <v>18242.21</v>
      </c>
      <c r="CA8" s="41">
        <v>1950.27</v>
      </c>
      <c r="CB8" s="41">
        <v>-1429.24</v>
      </c>
      <c r="CC8" s="41">
        <v>-4206.76</v>
      </c>
      <c r="CD8" s="41">
        <v>14071.42</v>
      </c>
      <c r="CE8" s="41">
        <v>-10588.25</v>
      </c>
      <c r="CF8" s="41">
        <v>-2610.83</v>
      </c>
      <c r="CG8" s="41">
        <v>-7502.87</v>
      </c>
      <c r="CH8" s="41">
        <v>12300.55</v>
      </c>
      <c r="CI8" s="41">
        <v>-4793.59</v>
      </c>
      <c r="CJ8" s="41">
        <v>-6926.11</v>
      </c>
      <c r="CK8" s="41">
        <v>258.42</v>
      </c>
      <c r="CL8" s="41">
        <v>14893.87</v>
      </c>
      <c r="CM8" s="41">
        <v>-12376.52</v>
      </c>
      <c r="CN8" s="41">
        <v>1768.81</v>
      </c>
      <c r="CO8" s="41">
        <v>-4457.88</v>
      </c>
      <c r="CP8" s="41">
        <v>9958.76</v>
      </c>
      <c r="CQ8" s="41">
        <v>3032.98</v>
      </c>
      <c r="CR8" s="41">
        <v>-10705.15</v>
      </c>
      <c r="CS8" s="41">
        <v>-335.88</v>
      </c>
      <c r="CT8" s="41">
        <v>4802.76</v>
      </c>
      <c r="CU8" s="41">
        <v>-5967.56</v>
      </c>
      <c r="CV8" s="41">
        <v>690.56</v>
      </c>
      <c r="CW8" s="41">
        <v>-3590.84</v>
      </c>
      <c r="CX8" s="41">
        <v>5860.19</v>
      </c>
      <c r="CY8" s="41">
        <v>-2751.89</v>
      </c>
      <c r="CZ8" s="41">
        <v>-6619.95</v>
      </c>
      <c r="DA8" s="41">
        <v>-3203.01</v>
      </c>
    </row>
    <row r="9" spans="1:105" ht="20.149999999999999" customHeight="1" x14ac:dyDescent="0.25">
      <c r="A9" s="23" t="s">
        <v>5</v>
      </c>
      <c r="B9" s="42">
        <v>-152</v>
      </c>
      <c r="C9" s="42">
        <v>-152</v>
      </c>
      <c r="D9" s="42">
        <v>-152</v>
      </c>
      <c r="E9" s="42">
        <v>-152</v>
      </c>
      <c r="F9" s="42">
        <v>-126</v>
      </c>
      <c r="G9" s="42">
        <v>-126</v>
      </c>
      <c r="H9" s="42">
        <v>-127</v>
      </c>
      <c r="I9" s="42">
        <v>-127</v>
      </c>
      <c r="J9" s="42">
        <v>-194</v>
      </c>
      <c r="K9" s="42">
        <v>-99</v>
      </c>
      <c r="L9" s="42">
        <v>-61</v>
      </c>
      <c r="M9" s="42">
        <v>-88</v>
      </c>
      <c r="N9" s="42">
        <v>-21</v>
      </c>
      <c r="O9" s="42">
        <v>-14</v>
      </c>
      <c r="P9" s="42">
        <v>-18</v>
      </c>
      <c r="Q9" s="42">
        <v>-12</v>
      </c>
      <c r="R9" s="42">
        <v>-14</v>
      </c>
      <c r="S9" s="42">
        <v>-23</v>
      </c>
      <c r="T9" s="42">
        <v>-37</v>
      </c>
      <c r="U9" s="42">
        <v>-25</v>
      </c>
      <c r="V9" s="42">
        <v>-30.7</v>
      </c>
      <c r="W9" s="42">
        <v>-6.61</v>
      </c>
      <c r="X9" s="42">
        <v>-35.49</v>
      </c>
      <c r="Y9" s="42">
        <v>-9.56</v>
      </c>
      <c r="Z9" s="42">
        <v>-17.13</v>
      </c>
      <c r="AA9" s="42">
        <v>-11.16</v>
      </c>
      <c r="AB9" s="42">
        <v>-6.51</v>
      </c>
      <c r="AC9" s="42">
        <v>-4.04</v>
      </c>
      <c r="AD9" s="42">
        <v>-17.46</v>
      </c>
      <c r="AE9" s="42">
        <v>-13.31</v>
      </c>
      <c r="AF9" s="42">
        <v>-14.8</v>
      </c>
      <c r="AG9" s="42">
        <v>-5.19</v>
      </c>
      <c r="AH9" s="42">
        <v>-22.61</v>
      </c>
      <c r="AI9" s="42">
        <v>-14.09</v>
      </c>
      <c r="AJ9" s="42">
        <v>-6.5</v>
      </c>
      <c r="AK9" s="42">
        <v>-12.04</v>
      </c>
      <c r="AL9" s="42">
        <v>-28.83</v>
      </c>
      <c r="AM9" s="42">
        <v>-26.88</v>
      </c>
      <c r="AN9" s="42">
        <v>-15.98</v>
      </c>
      <c r="AO9" s="42">
        <v>-6.07</v>
      </c>
      <c r="AP9" s="42">
        <v>-14.26</v>
      </c>
      <c r="AQ9" s="42">
        <v>-9.82</v>
      </c>
      <c r="AR9" s="42">
        <v>-29.87</v>
      </c>
      <c r="AS9" s="42">
        <v>-14.33</v>
      </c>
      <c r="AT9" s="42">
        <v>-37.549999999999997</v>
      </c>
      <c r="AU9" s="42">
        <v>-123.26</v>
      </c>
      <c r="AV9" s="42">
        <v>-81.760000000000005</v>
      </c>
      <c r="AW9" s="42">
        <v>-108.71</v>
      </c>
      <c r="AX9" s="42">
        <v>-110.98</v>
      </c>
      <c r="AY9" s="42">
        <v>-27.82</v>
      </c>
      <c r="AZ9" s="42">
        <v>-66</v>
      </c>
      <c r="BA9" s="42">
        <v>-58.25</v>
      </c>
      <c r="BB9" s="42">
        <v>-31.86</v>
      </c>
      <c r="BC9" s="42">
        <v>-9.8699999999999992</v>
      </c>
      <c r="BD9" s="42">
        <v>-11.09</v>
      </c>
      <c r="BE9" s="42">
        <v>-7.19</v>
      </c>
      <c r="BF9" s="42">
        <v>-11.43</v>
      </c>
      <c r="BG9" s="42">
        <v>-4.0999999999999996</v>
      </c>
      <c r="BH9" s="42">
        <v>-13.92</v>
      </c>
      <c r="BI9" s="42">
        <v>-26.26</v>
      </c>
      <c r="BJ9" s="42">
        <v>-29.37</v>
      </c>
      <c r="BK9" s="42">
        <v>-12.17</v>
      </c>
      <c r="BL9" s="42">
        <v>-14.08</v>
      </c>
      <c r="BM9" s="42">
        <v>-4.93</v>
      </c>
      <c r="BN9" s="42">
        <v>8.39</v>
      </c>
      <c r="BO9" s="42">
        <v>-3.8</v>
      </c>
      <c r="BP9" s="42">
        <v>-13.05</v>
      </c>
      <c r="BQ9" s="42">
        <v>4.63</v>
      </c>
      <c r="BR9" s="42">
        <v>52.28</v>
      </c>
      <c r="BS9" s="42">
        <v>134.58000000000001</v>
      </c>
      <c r="BT9" s="42">
        <v>182.5</v>
      </c>
      <c r="BU9" s="42">
        <v>190.07</v>
      </c>
      <c r="BV9" s="42">
        <v>821.73</v>
      </c>
      <c r="BW9" s="42">
        <v>822.66</v>
      </c>
      <c r="BX9" s="42">
        <v>1098.18</v>
      </c>
      <c r="BY9" s="42">
        <v>1097.53</v>
      </c>
      <c r="BZ9" s="42">
        <v>965.07</v>
      </c>
      <c r="CA9" s="42">
        <v>1021.2</v>
      </c>
      <c r="CB9" s="42">
        <v>1105.45</v>
      </c>
      <c r="CC9" s="42">
        <v>1196.51</v>
      </c>
      <c r="CD9" s="42">
        <v>1186.01</v>
      </c>
      <c r="CE9" s="42">
        <v>1248.74</v>
      </c>
      <c r="CF9" s="42">
        <v>1309.3499999999999</v>
      </c>
      <c r="CG9" s="42">
        <v>1370.96</v>
      </c>
      <c r="CH9" s="42">
        <v>1434.92</v>
      </c>
      <c r="CI9" s="42">
        <v>1451.6</v>
      </c>
      <c r="CJ9" s="42">
        <v>1466.33</v>
      </c>
      <c r="CK9" s="42">
        <v>1467.52</v>
      </c>
      <c r="CL9" s="42">
        <v>1577.7</v>
      </c>
      <c r="CM9" s="42">
        <v>1577.96</v>
      </c>
      <c r="CN9" s="42">
        <v>1594.22</v>
      </c>
      <c r="CO9" s="42">
        <v>1594.65</v>
      </c>
      <c r="CP9" s="42">
        <v>1560.89</v>
      </c>
      <c r="CQ9" s="42">
        <v>1578.4</v>
      </c>
      <c r="CR9" s="42">
        <v>1676.87</v>
      </c>
      <c r="CS9" s="42">
        <v>1678.57</v>
      </c>
      <c r="CT9" s="42">
        <v>1495.39</v>
      </c>
      <c r="CU9" s="42">
        <v>1529.9</v>
      </c>
      <c r="CV9" s="42">
        <v>1664.91</v>
      </c>
      <c r="CW9" s="42">
        <v>1670.34</v>
      </c>
      <c r="CX9" s="42">
        <v>1579.72</v>
      </c>
      <c r="CY9" s="42">
        <v>1607.27</v>
      </c>
      <c r="CZ9" s="42">
        <v>1662.18</v>
      </c>
      <c r="DA9" s="42">
        <v>1662.18</v>
      </c>
    </row>
    <row r="10" spans="1:105" ht="20.149999999999999" customHeight="1" x14ac:dyDescent="0.25">
      <c r="A10" s="24" t="s">
        <v>21</v>
      </c>
      <c r="B10" s="43">
        <v>318464</v>
      </c>
      <c r="C10" s="43">
        <v>221962</v>
      </c>
      <c r="D10" s="43">
        <v>169372</v>
      </c>
      <c r="E10" s="43">
        <v>316583</v>
      </c>
      <c r="F10" s="43">
        <v>349968</v>
      </c>
      <c r="G10" s="43">
        <v>223278</v>
      </c>
      <c r="H10" s="43">
        <v>180132</v>
      </c>
      <c r="I10" s="43">
        <v>334486</v>
      </c>
      <c r="J10" s="43">
        <v>364937</v>
      </c>
      <c r="K10" s="43">
        <v>243868</v>
      </c>
      <c r="L10" s="43">
        <v>186794</v>
      </c>
      <c r="M10" s="43">
        <v>332749</v>
      </c>
      <c r="N10" s="43">
        <v>371917</v>
      </c>
      <c r="O10" s="43">
        <v>249505</v>
      </c>
      <c r="P10" s="43">
        <v>185806</v>
      </c>
      <c r="Q10" s="43">
        <v>314713</v>
      </c>
      <c r="R10" s="43">
        <v>349242</v>
      </c>
      <c r="S10" s="43">
        <v>241157</v>
      </c>
      <c r="T10" s="43">
        <v>193452</v>
      </c>
      <c r="U10" s="43">
        <v>323169</v>
      </c>
      <c r="V10" s="43">
        <v>364871.8</v>
      </c>
      <c r="W10" s="43">
        <v>225575.39</v>
      </c>
      <c r="X10" s="43">
        <v>185614.51</v>
      </c>
      <c r="Y10" s="43">
        <v>333577.44</v>
      </c>
      <c r="Z10" s="43">
        <v>373501.48</v>
      </c>
      <c r="AA10" s="43">
        <v>238561.76</v>
      </c>
      <c r="AB10" s="43">
        <v>191706.19</v>
      </c>
      <c r="AC10" s="43">
        <v>329324.87</v>
      </c>
      <c r="AD10" s="43">
        <v>360098.83</v>
      </c>
      <c r="AE10" s="43">
        <v>244271.62</v>
      </c>
      <c r="AF10" s="43">
        <v>187835.03</v>
      </c>
      <c r="AG10" s="43">
        <v>311443.81</v>
      </c>
      <c r="AH10" s="43">
        <v>358815.48</v>
      </c>
      <c r="AI10" s="43">
        <v>221187.27</v>
      </c>
      <c r="AJ10" s="43">
        <v>170165.01</v>
      </c>
      <c r="AK10" s="43">
        <v>296564.62</v>
      </c>
      <c r="AL10" s="43">
        <v>343511.61</v>
      </c>
      <c r="AM10" s="43">
        <v>224084.39</v>
      </c>
      <c r="AN10" s="43">
        <v>180518.7</v>
      </c>
      <c r="AO10" s="43">
        <v>310249.28999999998</v>
      </c>
      <c r="AP10" s="43">
        <v>360942.1</v>
      </c>
      <c r="AQ10" s="43">
        <v>232734.99</v>
      </c>
      <c r="AR10" s="43">
        <v>188872.18</v>
      </c>
      <c r="AS10" s="43">
        <v>307704.83</v>
      </c>
      <c r="AT10" s="43">
        <v>327705.3</v>
      </c>
      <c r="AU10" s="43">
        <v>199366.19</v>
      </c>
      <c r="AV10" s="43">
        <v>175735.12</v>
      </c>
      <c r="AW10" s="43">
        <v>305370.99</v>
      </c>
      <c r="AX10" s="43">
        <v>372466.63</v>
      </c>
      <c r="AY10" s="43">
        <v>223586.87</v>
      </c>
      <c r="AZ10" s="43">
        <v>174555.69</v>
      </c>
      <c r="BA10" s="43">
        <v>324328.3</v>
      </c>
      <c r="BB10" s="43">
        <v>315591.53999999998</v>
      </c>
      <c r="BC10" s="43">
        <v>184716.46</v>
      </c>
      <c r="BD10" s="43">
        <v>162795.38</v>
      </c>
      <c r="BE10" s="43">
        <v>245152.4</v>
      </c>
      <c r="BF10" s="43">
        <v>279293.08</v>
      </c>
      <c r="BG10" s="43">
        <v>187805.46</v>
      </c>
      <c r="BH10" s="43">
        <v>134162.1</v>
      </c>
      <c r="BI10" s="43">
        <v>256001.97</v>
      </c>
      <c r="BJ10" s="43">
        <v>314135.06</v>
      </c>
      <c r="BK10" s="43">
        <v>181767.18</v>
      </c>
      <c r="BL10" s="43">
        <v>121983.28</v>
      </c>
      <c r="BM10" s="43">
        <v>231694.16</v>
      </c>
      <c r="BN10" s="43">
        <v>253084.25</v>
      </c>
      <c r="BO10" s="43">
        <v>155025.03</v>
      </c>
      <c r="BP10" s="43">
        <v>136082.26999999999</v>
      </c>
      <c r="BQ10" s="43">
        <v>229966.26</v>
      </c>
      <c r="BR10" s="43">
        <v>278528.03999999998</v>
      </c>
      <c r="BS10" s="43">
        <v>163481.38</v>
      </c>
      <c r="BT10" s="43">
        <v>136023.04999999999</v>
      </c>
      <c r="BU10" s="43">
        <v>219525.53</v>
      </c>
      <c r="BV10" s="43">
        <v>283924.94</v>
      </c>
      <c r="BW10" s="43">
        <v>187921.53</v>
      </c>
      <c r="BX10" s="43">
        <v>139217.16</v>
      </c>
      <c r="BY10" s="43">
        <v>271815.09000000003</v>
      </c>
      <c r="BZ10" s="43">
        <v>290316.03999999998</v>
      </c>
      <c r="CA10" s="43">
        <v>173880.56</v>
      </c>
      <c r="CB10" s="43">
        <v>143874.87</v>
      </c>
      <c r="CC10" s="43">
        <v>263903.57</v>
      </c>
      <c r="CD10" s="43">
        <v>318392.76</v>
      </c>
      <c r="CE10" s="43">
        <v>172349.65</v>
      </c>
      <c r="CF10" s="43">
        <v>138951.93</v>
      </c>
      <c r="CG10" s="43">
        <v>249071.96</v>
      </c>
      <c r="CH10" s="43">
        <v>281321.09000000003</v>
      </c>
      <c r="CI10" s="43">
        <v>181357.04</v>
      </c>
      <c r="CJ10" s="43">
        <v>130659.76</v>
      </c>
      <c r="CK10" s="43">
        <v>261357.83</v>
      </c>
      <c r="CL10" s="43">
        <v>265195.13</v>
      </c>
      <c r="CM10" s="43">
        <v>151748.22</v>
      </c>
      <c r="CN10" s="43">
        <v>143368.82</v>
      </c>
      <c r="CO10" s="43">
        <v>257412.76</v>
      </c>
      <c r="CP10" s="43">
        <v>297905.2</v>
      </c>
      <c r="CQ10" s="43">
        <v>186889.56</v>
      </c>
      <c r="CR10" s="43">
        <v>134175.96</v>
      </c>
      <c r="CS10" s="43">
        <v>238240.67</v>
      </c>
      <c r="CT10" s="43">
        <v>256581.11</v>
      </c>
      <c r="CU10" s="43">
        <v>167632.63</v>
      </c>
      <c r="CV10" s="43">
        <v>140026.03</v>
      </c>
      <c r="CW10" s="43">
        <v>219708.48</v>
      </c>
      <c r="CX10" s="43">
        <v>242383.22</v>
      </c>
      <c r="CY10" s="43">
        <v>143877.45000000001</v>
      </c>
      <c r="CZ10" s="43">
        <v>112618.91</v>
      </c>
      <c r="DA10" s="43">
        <v>201939.27</v>
      </c>
    </row>
    <row r="11" spans="1:105" ht="20.149999999999999" customHeight="1" x14ac:dyDescent="0.25">
      <c r="A11" s="22" t="s">
        <v>4</v>
      </c>
      <c r="B11" s="41">
        <v>-76</v>
      </c>
      <c r="C11" s="41">
        <v>-2897</v>
      </c>
      <c r="D11" s="41">
        <v>-114</v>
      </c>
      <c r="E11" s="41">
        <v>8382</v>
      </c>
      <c r="F11" s="41">
        <v>671</v>
      </c>
      <c r="G11" s="41">
        <v>-8550</v>
      </c>
      <c r="H11" s="41">
        <v>-3457</v>
      </c>
      <c r="I11" s="41">
        <v>12039</v>
      </c>
      <c r="J11" s="41">
        <v>3066</v>
      </c>
      <c r="K11" s="41">
        <v>-5110</v>
      </c>
      <c r="L11" s="41">
        <v>-274</v>
      </c>
      <c r="M11" s="41">
        <v>5135</v>
      </c>
      <c r="N11" s="41">
        <v>-2308</v>
      </c>
      <c r="O11" s="41">
        <v>1688</v>
      </c>
      <c r="P11" s="41">
        <v>1644</v>
      </c>
      <c r="Q11" s="41">
        <v>1058</v>
      </c>
      <c r="R11" s="41">
        <v>-7503</v>
      </c>
      <c r="S11" s="41">
        <v>908</v>
      </c>
      <c r="T11" s="41">
        <v>4839</v>
      </c>
      <c r="U11" s="41">
        <v>3534</v>
      </c>
      <c r="V11" s="41">
        <v>3001.4</v>
      </c>
      <c r="W11" s="41">
        <v>-4237.82</v>
      </c>
      <c r="X11" s="41">
        <v>401.91</v>
      </c>
      <c r="Y11" s="41">
        <v>2397.75</v>
      </c>
      <c r="Z11" s="41">
        <v>968.6</v>
      </c>
      <c r="AA11" s="41">
        <v>466.25</v>
      </c>
      <c r="AB11" s="41">
        <v>172.75</v>
      </c>
      <c r="AC11" s="41">
        <v>-902.48</v>
      </c>
      <c r="AD11" s="41">
        <v>-298.39999999999998</v>
      </c>
      <c r="AE11" s="41">
        <v>-269.52</v>
      </c>
      <c r="AF11" s="41">
        <v>59.95</v>
      </c>
      <c r="AG11" s="41">
        <v>619.02</v>
      </c>
      <c r="AH11" s="41">
        <v>-9.4499999999999993</v>
      </c>
      <c r="AI11" s="41">
        <v>28.24</v>
      </c>
      <c r="AJ11" s="41">
        <v>95.08</v>
      </c>
      <c r="AK11" s="41">
        <v>36.53</v>
      </c>
      <c r="AL11" s="41">
        <v>-231.31</v>
      </c>
      <c r="AM11" s="41">
        <v>787.69</v>
      </c>
      <c r="AN11" s="41">
        <v>51.16</v>
      </c>
      <c r="AO11" s="41">
        <v>-421.16</v>
      </c>
      <c r="AP11" s="41">
        <v>1156.1099999999999</v>
      </c>
      <c r="AQ11" s="41">
        <v>1009.22</v>
      </c>
      <c r="AR11" s="41">
        <v>445.64</v>
      </c>
      <c r="AS11" s="41">
        <v>1355.54</v>
      </c>
      <c r="AT11" s="41">
        <v>-1582.99</v>
      </c>
      <c r="AU11" s="41">
        <v>-849.63</v>
      </c>
      <c r="AV11" s="41">
        <v>-793.62</v>
      </c>
      <c r="AW11" s="41">
        <v>-1473.21</v>
      </c>
      <c r="AX11" s="41">
        <v>1058.71</v>
      </c>
      <c r="AY11" s="41">
        <v>263</v>
      </c>
      <c r="AZ11" s="41">
        <v>779.32</v>
      </c>
      <c r="BA11" s="41">
        <v>-699.47</v>
      </c>
      <c r="BB11" s="41">
        <v>231.15</v>
      </c>
      <c r="BC11" s="41">
        <v>-353.71</v>
      </c>
      <c r="BD11" s="41">
        <v>-351.72</v>
      </c>
      <c r="BE11" s="41">
        <v>-799.65</v>
      </c>
      <c r="BF11" s="41">
        <v>1070.47</v>
      </c>
      <c r="BG11" s="41">
        <v>735.82</v>
      </c>
      <c r="BH11" s="41">
        <v>635.22</v>
      </c>
      <c r="BI11" s="41">
        <v>920.22</v>
      </c>
      <c r="BJ11" s="41">
        <v>1468.57</v>
      </c>
      <c r="BK11" s="41">
        <v>278.35000000000002</v>
      </c>
      <c r="BL11" s="41">
        <v>-424.64</v>
      </c>
      <c r="BM11" s="41">
        <v>626.48</v>
      </c>
      <c r="BN11" s="41">
        <v>-1250.57</v>
      </c>
      <c r="BO11" s="41">
        <v>-782.1</v>
      </c>
      <c r="BP11" s="41">
        <v>-668.78</v>
      </c>
      <c r="BQ11" s="41">
        <v>-1144.53</v>
      </c>
      <c r="BR11" s="41">
        <v>-1387.42</v>
      </c>
      <c r="BS11" s="41">
        <v>-186.61</v>
      </c>
      <c r="BT11" s="41">
        <v>-530.65</v>
      </c>
      <c r="BU11" s="41">
        <v>-488.56</v>
      </c>
      <c r="BV11" s="41">
        <v>-3740.4</v>
      </c>
      <c r="BW11" s="41">
        <v>516.77</v>
      </c>
      <c r="BX11" s="41">
        <v>-1436.39</v>
      </c>
      <c r="BY11" s="41">
        <v>223.02</v>
      </c>
      <c r="BZ11" s="41">
        <v>2059.7800000000002</v>
      </c>
      <c r="CA11" s="41">
        <v>-963.69</v>
      </c>
      <c r="CB11" s="41">
        <v>674.73</v>
      </c>
      <c r="CC11" s="41">
        <v>1399.46</v>
      </c>
      <c r="CD11" s="41">
        <v>4410.8999999999996</v>
      </c>
      <c r="CE11" s="41">
        <v>78.88</v>
      </c>
      <c r="CF11" s="41">
        <v>-2158.8000000000002</v>
      </c>
      <c r="CG11" s="41">
        <v>726.53</v>
      </c>
      <c r="CH11" s="41">
        <v>-3418.54</v>
      </c>
      <c r="CI11" s="41">
        <v>-2177.58</v>
      </c>
      <c r="CJ11" s="41">
        <v>-4097.68</v>
      </c>
      <c r="CK11" s="41">
        <v>-516.45000000000005</v>
      </c>
      <c r="CL11" s="41">
        <v>1803.12</v>
      </c>
      <c r="CM11" s="41">
        <v>-677.87</v>
      </c>
      <c r="CN11" s="41">
        <v>2835.88</v>
      </c>
      <c r="CO11" s="41">
        <v>1325.24</v>
      </c>
      <c r="CP11" s="41">
        <v>5320.17</v>
      </c>
      <c r="CQ11" s="41">
        <v>-1481.34</v>
      </c>
      <c r="CR11" s="41">
        <v>-545.45000000000005</v>
      </c>
      <c r="CS11" s="41">
        <v>-521.4</v>
      </c>
      <c r="CT11" s="41">
        <v>-1371.07</v>
      </c>
      <c r="CU11" s="41">
        <v>-700.68</v>
      </c>
      <c r="CV11" s="41">
        <v>-793.53</v>
      </c>
      <c r="CW11" s="41">
        <v>-621.27</v>
      </c>
      <c r="CX11" s="41">
        <v>-1021.4</v>
      </c>
      <c r="CY11" s="41">
        <v>-3252.26</v>
      </c>
      <c r="CZ11" s="41">
        <v>-615.14</v>
      </c>
      <c r="DA11" s="41">
        <v>422.61</v>
      </c>
    </row>
    <row r="12" spans="1:105" ht="20.149999999999999" customHeight="1" x14ac:dyDescent="0.25">
      <c r="A12" s="25" t="s">
        <v>20</v>
      </c>
      <c r="B12" s="44">
        <v>318539</v>
      </c>
      <c r="C12" s="44">
        <v>224860</v>
      </c>
      <c r="D12" s="44">
        <v>169486</v>
      </c>
      <c r="E12" s="44">
        <v>308202</v>
      </c>
      <c r="F12" s="44">
        <v>349297</v>
      </c>
      <c r="G12" s="44">
        <v>231828</v>
      </c>
      <c r="H12" s="44">
        <v>183588</v>
      </c>
      <c r="I12" s="44">
        <v>322447</v>
      </c>
      <c r="J12" s="44">
        <v>361870</v>
      </c>
      <c r="K12" s="44">
        <v>248978</v>
      </c>
      <c r="L12" s="44">
        <v>187068</v>
      </c>
      <c r="M12" s="44">
        <v>327615</v>
      </c>
      <c r="N12" s="44">
        <v>374226</v>
      </c>
      <c r="O12" s="44">
        <v>247817</v>
      </c>
      <c r="P12" s="44">
        <v>184163</v>
      </c>
      <c r="Q12" s="44">
        <v>313655</v>
      </c>
      <c r="R12" s="44">
        <v>356745</v>
      </c>
      <c r="S12" s="44">
        <v>240249</v>
      </c>
      <c r="T12" s="44">
        <v>188613</v>
      </c>
      <c r="U12" s="44">
        <v>319636</v>
      </c>
      <c r="V12" s="44">
        <v>361870.4</v>
      </c>
      <c r="W12" s="44">
        <v>229813.21</v>
      </c>
      <c r="X12" s="44">
        <v>185212.6</v>
      </c>
      <c r="Y12" s="44">
        <v>331179.69</v>
      </c>
      <c r="Z12" s="44">
        <v>372532.38</v>
      </c>
      <c r="AA12" s="44">
        <v>238095.81</v>
      </c>
      <c r="AB12" s="44">
        <v>191533.44</v>
      </c>
      <c r="AC12" s="44">
        <v>330227.34999999998</v>
      </c>
      <c r="AD12" s="44">
        <v>360397.23</v>
      </c>
      <c r="AE12" s="44">
        <v>244541.14</v>
      </c>
      <c r="AF12" s="44">
        <v>187775.08</v>
      </c>
      <c r="AG12" s="44">
        <v>310824.78999999998</v>
      </c>
      <c r="AH12" s="44">
        <v>358824.93</v>
      </c>
      <c r="AI12" s="44">
        <v>221159.03</v>
      </c>
      <c r="AJ12" s="44">
        <v>170069.93</v>
      </c>
      <c r="AK12" s="44">
        <v>296528.09000000003</v>
      </c>
      <c r="AL12" s="44">
        <v>343742.91</v>
      </c>
      <c r="AM12" s="44">
        <v>223296.7</v>
      </c>
      <c r="AN12" s="44">
        <v>180467.54</v>
      </c>
      <c r="AO12" s="44">
        <v>310670.45</v>
      </c>
      <c r="AP12" s="44">
        <v>359785.99</v>
      </c>
      <c r="AQ12" s="44">
        <v>231725.77</v>
      </c>
      <c r="AR12" s="44">
        <v>188426.54</v>
      </c>
      <c r="AS12" s="44">
        <v>306349.28999999998</v>
      </c>
      <c r="AT12" s="44">
        <v>329288.28000000003</v>
      </c>
      <c r="AU12" s="44">
        <v>200215.81</v>
      </c>
      <c r="AV12" s="44">
        <v>176528.74</v>
      </c>
      <c r="AW12" s="44">
        <v>306844.2</v>
      </c>
      <c r="AX12" s="44">
        <v>371407.91</v>
      </c>
      <c r="AY12" s="44">
        <v>223323.87</v>
      </c>
      <c r="AZ12" s="44">
        <v>173776.37</v>
      </c>
      <c r="BA12" s="44">
        <v>325027.77</v>
      </c>
      <c r="BB12" s="44">
        <v>315360.39</v>
      </c>
      <c r="BC12" s="44">
        <v>185070.17</v>
      </c>
      <c r="BD12" s="44">
        <v>163147.1</v>
      </c>
      <c r="BE12" s="44">
        <v>245952.05</v>
      </c>
      <c r="BF12" s="44">
        <v>278222.61</v>
      </c>
      <c r="BG12" s="44">
        <v>187069.64</v>
      </c>
      <c r="BH12" s="44">
        <v>133526.88</v>
      </c>
      <c r="BI12" s="44">
        <v>255081.75</v>
      </c>
      <c r="BJ12" s="44">
        <v>312666.49</v>
      </c>
      <c r="BK12" s="44">
        <v>181488.83</v>
      </c>
      <c r="BL12" s="44">
        <v>122407.93</v>
      </c>
      <c r="BM12" s="44">
        <v>231067.69</v>
      </c>
      <c r="BN12" s="44">
        <v>254334.82</v>
      </c>
      <c r="BO12" s="44">
        <v>155807.12</v>
      </c>
      <c r="BP12" s="44">
        <v>136751.04999999999</v>
      </c>
      <c r="BQ12" s="44">
        <v>231110.79</v>
      </c>
      <c r="BR12" s="44">
        <v>279915.46999999997</v>
      </c>
      <c r="BS12" s="44">
        <v>163667.99</v>
      </c>
      <c r="BT12" s="44">
        <v>136553.70000000001</v>
      </c>
      <c r="BU12" s="44">
        <v>220014.09</v>
      </c>
      <c r="BV12" s="44">
        <v>287665.33</v>
      </c>
      <c r="BW12" s="44">
        <v>187404.76</v>
      </c>
      <c r="BX12" s="44">
        <v>140653.54999999999</v>
      </c>
      <c r="BY12" s="44">
        <v>271592.08</v>
      </c>
      <c r="BZ12" s="44">
        <v>288256.26</v>
      </c>
      <c r="CA12" s="44">
        <v>174844.25</v>
      </c>
      <c r="CB12" s="44">
        <v>143200.14000000001</v>
      </c>
      <c r="CC12" s="44">
        <v>262504.09999999998</v>
      </c>
      <c r="CD12" s="44">
        <v>313981.86</v>
      </c>
      <c r="CE12" s="44">
        <v>172270.77</v>
      </c>
      <c r="CF12" s="44">
        <v>141110.73000000001</v>
      </c>
      <c r="CG12" s="44">
        <v>248345.44</v>
      </c>
      <c r="CH12" s="44">
        <v>284739.63</v>
      </c>
      <c r="CI12" s="44">
        <v>183534.62</v>
      </c>
      <c r="CJ12" s="44">
        <v>134757.44</v>
      </c>
      <c r="CK12" s="44">
        <v>261874.28</v>
      </c>
      <c r="CL12" s="44">
        <v>263392</v>
      </c>
      <c r="CM12" s="44">
        <v>152426.09</v>
      </c>
      <c r="CN12" s="44">
        <v>140532.94</v>
      </c>
      <c r="CO12" s="44">
        <v>256087.52</v>
      </c>
      <c r="CP12" s="44">
        <v>292585.03000000003</v>
      </c>
      <c r="CQ12" s="44">
        <v>188370.89</v>
      </c>
      <c r="CR12" s="44">
        <v>134721.41</v>
      </c>
      <c r="CS12" s="44">
        <v>238762.08</v>
      </c>
      <c r="CT12" s="44">
        <v>257952.19</v>
      </c>
      <c r="CU12" s="44">
        <v>168333.31</v>
      </c>
      <c r="CV12" s="44">
        <v>140819.56</v>
      </c>
      <c r="CW12" s="44">
        <v>220329.75</v>
      </c>
      <c r="CX12" s="44">
        <v>243404.63</v>
      </c>
      <c r="CY12" s="44">
        <v>147129.71</v>
      </c>
      <c r="CZ12" s="44">
        <v>113234.05</v>
      </c>
      <c r="DA12" s="44">
        <v>201516.66</v>
      </c>
    </row>
    <row r="13" spans="1:105" ht="20.149999999999999" customHeight="1" x14ac:dyDescent="0.25">
      <c r="A13" s="21" t="s">
        <v>6</v>
      </c>
      <c r="B13" s="40">
        <v>68762</v>
      </c>
      <c r="C13" s="40">
        <v>62314</v>
      </c>
      <c r="D13" s="40">
        <v>62963</v>
      </c>
      <c r="E13" s="40">
        <v>73664</v>
      </c>
      <c r="F13" s="40">
        <v>89846</v>
      </c>
      <c r="G13" s="40">
        <v>78570</v>
      </c>
      <c r="H13" s="40">
        <v>78518</v>
      </c>
      <c r="I13" s="40">
        <v>94651</v>
      </c>
      <c r="J13" s="40">
        <v>96313</v>
      </c>
      <c r="K13" s="40">
        <v>82988</v>
      </c>
      <c r="L13" s="40">
        <v>79960</v>
      </c>
      <c r="M13" s="40">
        <v>90042</v>
      </c>
      <c r="N13" s="40">
        <v>90104</v>
      </c>
      <c r="O13" s="40">
        <v>83552</v>
      </c>
      <c r="P13" s="40">
        <v>76303</v>
      </c>
      <c r="Q13" s="40">
        <v>86145</v>
      </c>
      <c r="R13" s="40">
        <v>89451</v>
      </c>
      <c r="S13" s="40">
        <v>87622</v>
      </c>
      <c r="T13" s="40">
        <v>87103</v>
      </c>
      <c r="U13" s="40">
        <v>87274</v>
      </c>
      <c r="V13" s="40">
        <v>85973.22</v>
      </c>
      <c r="W13" s="40">
        <v>80387.929999999993</v>
      </c>
      <c r="X13" s="40">
        <v>85369.19</v>
      </c>
      <c r="Y13" s="40">
        <v>92025.279999999999</v>
      </c>
      <c r="Z13" s="40">
        <v>90426.54</v>
      </c>
      <c r="AA13" s="40">
        <v>86625.34</v>
      </c>
      <c r="AB13" s="40">
        <v>89768.42</v>
      </c>
      <c r="AC13" s="40">
        <v>95252.79</v>
      </c>
      <c r="AD13" s="40">
        <v>85749.37</v>
      </c>
      <c r="AE13" s="40">
        <v>90563.48</v>
      </c>
      <c r="AF13" s="40">
        <v>93043</v>
      </c>
      <c r="AG13" s="40">
        <v>84202.07</v>
      </c>
      <c r="AH13" s="40">
        <v>74320.429999999993</v>
      </c>
      <c r="AI13" s="40">
        <v>79443.83</v>
      </c>
      <c r="AJ13" s="40">
        <v>84231.56</v>
      </c>
      <c r="AK13" s="40">
        <v>94839.75</v>
      </c>
      <c r="AL13" s="40">
        <v>100510.74</v>
      </c>
      <c r="AM13" s="40">
        <v>99572.93</v>
      </c>
      <c r="AN13" s="40">
        <v>85018.08</v>
      </c>
      <c r="AO13" s="40">
        <v>93830.36</v>
      </c>
      <c r="AP13" s="40">
        <v>107210.34</v>
      </c>
      <c r="AQ13" s="40">
        <v>97086.75</v>
      </c>
      <c r="AR13" s="40">
        <v>102503</v>
      </c>
      <c r="AS13" s="40">
        <v>94824.75</v>
      </c>
      <c r="AT13" s="40">
        <v>89883.78</v>
      </c>
      <c r="AU13" s="40">
        <v>88355.82</v>
      </c>
      <c r="AV13" s="40">
        <v>96060.68</v>
      </c>
      <c r="AW13" s="40">
        <v>107208.69</v>
      </c>
      <c r="AX13" s="40">
        <v>110403.59</v>
      </c>
      <c r="AY13" s="40">
        <v>103150.57</v>
      </c>
      <c r="AZ13" s="40">
        <v>91860.54</v>
      </c>
      <c r="BA13" s="40">
        <v>94790.75</v>
      </c>
      <c r="BB13" s="40">
        <v>88614.13</v>
      </c>
      <c r="BC13" s="40">
        <v>82688.23</v>
      </c>
      <c r="BD13" s="40">
        <v>84839.98</v>
      </c>
      <c r="BE13" s="40">
        <v>75376.97</v>
      </c>
      <c r="BF13" s="40">
        <v>66112.740000000005</v>
      </c>
      <c r="BG13" s="40">
        <v>59077.58</v>
      </c>
      <c r="BH13" s="40">
        <v>53602.720000000001</v>
      </c>
      <c r="BI13" s="40">
        <v>60424.79</v>
      </c>
      <c r="BJ13" s="40">
        <v>66774.399999999994</v>
      </c>
      <c r="BK13" s="40">
        <v>56233.33</v>
      </c>
      <c r="BL13" s="40">
        <v>49686.080000000002</v>
      </c>
      <c r="BM13" s="40">
        <v>57058.55</v>
      </c>
      <c r="BN13" s="40">
        <v>55625.91</v>
      </c>
      <c r="BO13" s="40">
        <v>56223.199999999997</v>
      </c>
      <c r="BP13" s="40">
        <v>67062.06</v>
      </c>
      <c r="BQ13" s="40">
        <v>64178.36</v>
      </c>
      <c r="BR13" s="40">
        <v>60238.16</v>
      </c>
      <c r="BS13" s="40">
        <v>56024.62</v>
      </c>
      <c r="BT13" s="40">
        <v>60831.59</v>
      </c>
      <c r="BU13" s="40">
        <v>63770.9</v>
      </c>
      <c r="BV13" s="40">
        <v>80989.25</v>
      </c>
      <c r="BW13" s="40">
        <v>77909.440000000002</v>
      </c>
      <c r="BX13" s="40">
        <v>73958.36</v>
      </c>
      <c r="BY13" s="40">
        <v>94624.08</v>
      </c>
      <c r="BZ13" s="40">
        <v>87290.37</v>
      </c>
      <c r="CA13" s="40">
        <v>72806.67</v>
      </c>
      <c r="CB13" s="40">
        <v>68934.820000000007</v>
      </c>
      <c r="CC13" s="40">
        <v>84751.5</v>
      </c>
      <c r="CD13" s="40">
        <v>87125.65</v>
      </c>
      <c r="CE13" s="40">
        <v>72993.77</v>
      </c>
      <c r="CF13" s="40">
        <v>65591.8</v>
      </c>
      <c r="CG13" s="40">
        <v>77241.119999999995</v>
      </c>
      <c r="CH13" s="40">
        <v>84430.15</v>
      </c>
      <c r="CI13" s="40">
        <v>73644.55</v>
      </c>
      <c r="CJ13" s="40">
        <v>64641.03</v>
      </c>
      <c r="CK13" s="40">
        <v>77948.14</v>
      </c>
      <c r="CL13" s="40">
        <v>65455.41</v>
      </c>
      <c r="CM13" s="40">
        <v>54261.78</v>
      </c>
      <c r="CN13" s="40">
        <v>67355.61</v>
      </c>
      <c r="CO13" s="40">
        <v>73154.55</v>
      </c>
      <c r="CP13" s="40">
        <v>76317.73</v>
      </c>
      <c r="CQ13" s="40">
        <v>70101.63</v>
      </c>
      <c r="CR13" s="40">
        <v>65233.32</v>
      </c>
      <c r="CS13" s="40">
        <v>69994.45</v>
      </c>
      <c r="CT13" s="40">
        <v>66349.679999999993</v>
      </c>
      <c r="CU13" s="40">
        <v>71180.19</v>
      </c>
      <c r="CV13" s="40">
        <v>75378.23</v>
      </c>
      <c r="CW13" s="40">
        <v>71660.08</v>
      </c>
      <c r="CX13" s="40">
        <v>63162.81</v>
      </c>
      <c r="CY13" s="40">
        <v>56248.32</v>
      </c>
      <c r="CZ13" s="40">
        <v>53775.75</v>
      </c>
      <c r="DA13" s="40">
        <v>56997.15</v>
      </c>
    </row>
    <row r="14" spans="1:105" ht="20.149999999999999" customHeight="1" x14ac:dyDescent="0.25">
      <c r="A14" s="22" t="s">
        <v>7</v>
      </c>
      <c r="B14" s="41">
        <v>68762</v>
      </c>
      <c r="C14" s="41">
        <v>62314</v>
      </c>
      <c r="D14" s="41">
        <v>62963</v>
      </c>
      <c r="E14" s="41">
        <v>73664</v>
      </c>
      <c r="F14" s="41">
        <v>81063</v>
      </c>
      <c r="G14" s="41">
        <v>73059</v>
      </c>
      <c r="H14" s="41">
        <v>74543</v>
      </c>
      <c r="I14" s="41">
        <v>86735</v>
      </c>
      <c r="J14" s="41">
        <v>88096</v>
      </c>
      <c r="K14" s="41">
        <v>77685</v>
      </c>
      <c r="L14" s="41">
        <v>76027</v>
      </c>
      <c r="M14" s="41">
        <v>82604</v>
      </c>
      <c r="N14" s="41">
        <v>82019</v>
      </c>
      <c r="O14" s="41">
        <v>78583</v>
      </c>
      <c r="P14" s="41">
        <v>72592</v>
      </c>
      <c r="Q14" s="41">
        <v>79324</v>
      </c>
      <c r="R14" s="41">
        <v>82446</v>
      </c>
      <c r="S14" s="41">
        <v>82900</v>
      </c>
      <c r="T14" s="41">
        <v>83238</v>
      </c>
      <c r="U14" s="41">
        <v>80858</v>
      </c>
      <c r="V14" s="41">
        <v>79390.98</v>
      </c>
      <c r="W14" s="41">
        <v>76333.33</v>
      </c>
      <c r="X14" s="41">
        <v>82068.83</v>
      </c>
      <c r="Y14" s="41">
        <v>86132.62</v>
      </c>
      <c r="Z14" s="41">
        <v>83686.69</v>
      </c>
      <c r="AA14" s="41">
        <v>81845.240000000005</v>
      </c>
      <c r="AB14" s="41">
        <v>85611.87</v>
      </c>
      <c r="AC14" s="41">
        <v>89085.74</v>
      </c>
      <c r="AD14" s="41">
        <v>78777.289999999994</v>
      </c>
      <c r="AE14" s="41">
        <v>85551.06</v>
      </c>
      <c r="AF14" s="41">
        <v>88820.96</v>
      </c>
      <c r="AG14" s="41">
        <v>77920.350000000006</v>
      </c>
      <c r="AH14" s="41">
        <v>67286.47</v>
      </c>
      <c r="AI14" s="41">
        <v>74499.179999999993</v>
      </c>
      <c r="AJ14" s="41">
        <v>80173.84</v>
      </c>
      <c r="AK14" s="41">
        <v>88853.27</v>
      </c>
      <c r="AL14" s="41">
        <v>93428.89</v>
      </c>
      <c r="AM14" s="41">
        <v>94436.01</v>
      </c>
      <c r="AN14" s="41">
        <v>80409.02</v>
      </c>
      <c r="AO14" s="41">
        <v>87018.4</v>
      </c>
      <c r="AP14" s="41">
        <v>99533.48</v>
      </c>
      <c r="AQ14" s="41">
        <v>91485.06</v>
      </c>
      <c r="AR14" s="41">
        <v>97453.55</v>
      </c>
      <c r="AS14" s="41">
        <v>87726.92</v>
      </c>
      <c r="AT14" s="41">
        <v>82509.81</v>
      </c>
      <c r="AU14" s="41">
        <v>83485.72</v>
      </c>
      <c r="AV14" s="41">
        <v>91782.55</v>
      </c>
      <c r="AW14" s="41">
        <v>100973.2</v>
      </c>
      <c r="AX14" s="41">
        <v>103118.04</v>
      </c>
      <c r="AY14" s="41">
        <v>98054.86</v>
      </c>
      <c r="AZ14" s="41">
        <v>87389.81</v>
      </c>
      <c r="BA14" s="41">
        <v>87935.52</v>
      </c>
      <c r="BB14" s="41">
        <v>81234.080000000002</v>
      </c>
      <c r="BC14" s="41">
        <v>77811.59</v>
      </c>
      <c r="BD14" s="41">
        <v>80371.98</v>
      </c>
      <c r="BE14" s="41">
        <v>69165.84</v>
      </c>
      <c r="BF14" s="41">
        <v>59307.28</v>
      </c>
      <c r="BG14" s="41">
        <v>53840.77</v>
      </c>
      <c r="BH14" s="41">
        <v>49192.67</v>
      </c>
      <c r="BI14" s="41">
        <v>53788.480000000003</v>
      </c>
      <c r="BJ14" s="41">
        <v>58939.1</v>
      </c>
      <c r="BK14" s="41">
        <v>50748.55</v>
      </c>
      <c r="BL14" s="41">
        <v>45145.37</v>
      </c>
      <c r="BM14" s="41">
        <v>50617.84</v>
      </c>
      <c r="BN14" s="41">
        <v>47720.89</v>
      </c>
      <c r="BO14" s="41">
        <v>50634.63</v>
      </c>
      <c r="BP14" s="41">
        <v>62124.29</v>
      </c>
      <c r="BQ14" s="41">
        <v>56979.15</v>
      </c>
      <c r="BR14" s="41">
        <v>51067.9</v>
      </c>
      <c r="BS14" s="41">
        <v>49655.15</v>
      </c>
      <c r="BT14" s="41">
        <v>55277.47</v>
      </c>
      <c r="BU14" s="41">
        <v>56288.52</v>
      </c>
      <c r="BV14" s="41">
        <v>71964.210000000006</v>
      </c>
      <c r="BW14" s="41">
        <v>71288.320000000007</v>
      </c>
      <c r="BX14" s="41">
        <v>68402.8</v>
      </c>
      <c r="BY14" s="41">
        <v>86421.97</v>
      </c>
      <c r="BZ14" s="41">
        <v>78762.960000000006</v>
      </c>
      <c r="CA14" s="41">
        <v>66779.53</v>
      </c>
      <c r="CB14" s="41">
        <v>63607.26</v>
      </c>
      <c r="CC14" s="41">
        <v>76881.7</v>
      </c>
      <c r="CD14" s="41">
        <v>77524.41</v>
      </c>
      <c r="CE14" s="41">
        <v>66684.570000000007</v>
      </c>
      <c r="CF14" s="41">
        <v>59971.07</v>
      </c>
      <c r="CG14" s="41">
        <v>69217.509999999995</v>
      </c>
      <c r="CH14" s="41">
        <v>75971.63</v>
      </c>
      <c r="CI14" s="41">
        <v>67407.34</v>
      </c>
      <c r="CJ14" s="41">
        <v>59442.28</v>
      </c>
      <c r="CK14" s="41">
        <v>69904.14</v>
      </c>
      <c r="CL14" s="41">
        <v>56886.79</v>
      </c>
      <c r="CM14" s="41">
        <v>48139.53</v>
      </c>
      <c r="CN14" s="41">
        <v>62069.19</v>
      </c>
      <c r="CO14" s="41">
        <v>65214.41</v>
      </c>
      <c r="CP14" s="41">
        <v>67672.789999999994</v>
      </c>
      <c r="CQ14" s="41">
        <v>63679.89</v>
      </c>
      <c r="CR14" s="41">
        <v>60149.26</v>
      </c>
      <c r="CS14" s="41">
        <v>62582.31</v>
      </c>
      <c r="CT14" s="41">
        <v>57779.17</v>
      </c>
      <c r="CU14" s="41">
        <v>65313.3</v>
      </c>
      <c r="CV14" s="41">
        <v>70402.490000000005</v>
      </c>
      <c r="CW14" s="41">
        <v>64303.7</v>
      </c>
      <c r="CX14" s="41">
        <v>54592.3</v>
      </c>
      <c r="CY14" s="41">
        <v>50381.43</v>
      </c>
      <c r="CZ14" s="41">
        <v>48800.01</v>
      </c>
      <c r="DA14" s="41">
        <v>49640.77</v>
      </c>
    </row>
    <row r="15" spans="1:105" ht="20.149999999999999" customHeight="1" x14ac:dyDescent="0.25">
      <c r="A15" s="23" t="s">
        <v>19</v>
      </c>
      <c r="B15" s="42">
        <v>0</v>
      </c>
      <c r="C15" s="42">
        <v>0</v>
      </c>
      <c r="D15" s="42">
        <v>0</v>
      </c>
      <c r="E15" s="42">
        <v>0</v>
      </c>
      <c r="F15" s="42">
        <v>8783</v>
      </c>
      <c r="G15" s="42">
        <v>5511</v>
      </c>
      <c r="H15" s="42">
        <v>3975</v>
      </c>
      <c r="I15" s="42">
        <v>7916</v>
      </c>
      <c r="J15" s="42">
        <v>8217</v>
      </c>
      <c r="K15" s="42">
        <v>5303</v>
      </c>
      <c r="L15" s="42">
        <v>3933</v>
      </c>
      <c r="M15" s="42">
        <v>7438</v>
      </c>
      <c r="N15" s="42">
        <v>8085</v>
      </c>
      <c r="O15" s="42">
        <v>4969</v>
      </c>
      <c r="P15" s="42">
        <v>3710</v>
      </c>
      <c r="Q15" s="42">
        <v>6821</v>
      </c>
      <c r="R15" s="42">
        <v>7006</v>
      </c>
      <c r="S15" s="42">
        <v>4723</v>
      </c>
      <c r="T15" s="42">
        <v>3865</v>
      </c>
      <c r="U15" s="42">
        <v>6416</v>
      </c>
      <c r="V15" s="42">
        <v>6582.24</v>
      </c>
      <c r="W15" s="42">
        <v>4054.6</v>
      </c>
      <c r="X15" s="42">
        <v>3300.36</v>
      </c>
      <c r="Y15" s="42">
        <v>5892.66</v>
      </c>
      <c r="Z15" s="42">
        <v>6739.85</v>
      </c>
      <c r="AA15" s="42">
        <v>4780.1099999999997</v>
      </c>
      <c r="AB15" s="42">
        <v>4156.55</v>
      </c>
      <c r="AC15" s="42">
        <v>6167.04</v>
      </c>
      <c r="AD15" s="42">
        <v>6972.08</v>
      </c>
      <c r="AE15" s="42">
        <v>5012.42</v>
      </c>
      <c r="AF15" s="42">
        <v>4222.05</v>
      </c>
      <c r="AG15" s="42">
        <v>6281.72</v>
      </c>
      <c r="AH15" s="42">
        <v>7033.96</v>
      </c>
      <c r="AI15" s="42">
        <v>4944.6499999999996</v>
      </c>
      <c r="AJ15" s="42">
        <v>4057.72</v>
      </c>
      <c r="AK15" s="42">
        <v>5986.48</v>
      </c>
      <c r="AL15" s="42">
        <v>7081.85</v>
      </c>
      <c r="AM15" s="42">
        <v>5136.92</v>
      </c>
      <c r="AN15" s="42">
        <v>4609.0600000000004</v>
      </c>
      <c r="AO15" s="42">
        <v>6811.96</v>
      </c>
      <c r="AP15" s="42">
        <v>7676.87</v>
      </c>
      <c r="AQ15" s="42">
        <v>5601.68</v>
      </c>
      <c r="AR15" s="42">
        <v>5049.45</v>
      </c>
      <c r="AS15" s="42">
        <v>7097.83</v>
      </c>
      <c r="AT15" s="42">
        <v>7373.97</v>
      </c>
      <c r="AU15" s="42">
        <v>4870.1000000000004</v>
      </c>
      <c r="AV15" s="42">
        <v>4278.13</v>
      </c>
      <c r="AW15" s="42">
        <v>6235.49</v>
      </c>
      <c r="AX15" s="42">
        <v>7285.55</v>
      </c>
      <c r="AY15" s="42">
        <v>5095.71</v>
      </c>
      <c r="AZ15" s="42">
        <v>4470.7299999999996</v>
      </c>
      <c r="BA15" s="42">
        <v>6855.24</v>
      </c>
      <c r="BB15" s="42">
        <v>7380.05</v>
      </c>
      <c r="BC15" s="42">
        <v>4876.63</v>
      </c>
      <c r="BD15" s="42">
        <v>4467.99</v>
      </c>
      <c r="BE15" s="42">
        <v>6211.13</v>
      </c>
      <c r="BF15" s="42">
        <v>6805.46</v>
      </c>
      <c r="BG15" s="42">
        <v>5236.8100000000004</v>
      </c>
      <c r="BH15" s="42">
        <v>4410.05</v>
      </c>
      <c r="BI15" s="42">
        <v>6636.31</v>
      </c>
      <c r="BJ15" s="42">
        <v>7835.31</v>
      </c>
      <c r="BK15" s="42">
        <v>5484.78</v>
      </c>
      <c r="BL15" s="42">
        <v>4540.72</v>
      </c>
      <c r="BM15" s="42">
        <v>6440.71</v>
      </c>
      <c r="BN15" s="42">
        <v>7905.02</v>
      </c>
      <c r="BO15" s="42">
        <v>5588.57</v>
      </c>
      <c r="BP15" s="42">
        <v>4937.7700000000004</v>
      </c>
      <c r="BQ15" s="42">
        <v>7199.22</v>
      </c>
      <c r="BR15" s="42">
        <v>9170.26</v>
      </c>
      <c r="BS15" s="42">
        <v>6369.47</v>
      </c>
      <c r="BT15" s="42">
        <v>5554.12</v>
      </c>
      <c r="BU15" s="42">
        <v>7482.38</v>
      </c>
      <c r="BV15" s="42">
        <v>9025.0400000000009</v>
      </c>
      <c r="BW15" s="42">
        <v>6621.12</v>
      </c>
      <c r="BX15" s="42">
        <v>5555.56</v>
      </c>
      <c r="BY15" s="42">
        <v>8202.11</v>
      </c>
      <c r="BZ15" s="42">
        <v>8527.41</v>
      </c>
      <c r="CA15" s="42">
        <v>6027.14</v>
      </c>
      <c r="CB15" s="42">
        <v>5327.56</v>
      </c>
      <c r="CC15" s="42">
        <v>7869.8</v>
      </c>
      <c r="CD15" s="42">
        <v>9601.24</v>
      </c>
      <c r="CE15" s="42">
        <v>6309.2</v>
      </c>
      <c r="CF15" s="42">
        <v>5620.73</v>
      </c>
      <c r="CG15" s="42">
        <v>8023.6</v>
      </c>
      <c r="CH15" s="42">
        <v>8458.52</v>
      </c>
      <c r="CI15" s="42">
        <v>6237.21</v>
      </c>
      <c r="CJ15" s="42">
        <v>5198.75</v>
      </c>
      <c r="CK15" s="42">
        <v>8044</v>
      </c>
      <c r="CL15" s="42">
        <v>8568.6200000000008</v>
      </c>
      <c r="CM15" s="42">
        <v>6122.25</v>
      </c>
      <c r="CN15" s="42">
        <v>5286.43</v>
      </c>
      <c r="CO15" s="42">
        <v>7940.14</v>
      </c>
      <c r="CP15" s="42">
        <v>8644.94</v>
      </c>
      <c r="CQ15" s="42">
        <v>6421.74</v>
      </c>
      <c r="CR15" s="42">
        <v>5084.0600000000004</v>
      </c>
      <c r="CS15" s="42">
        <v>7412.15</v>
      </c>
      <c r="CT15" s="42">
        <v>8570.52</v>
      </c>
      <c r="CU15" s="42">
        <v>5866.88</v>
      </c>
      <c r="CV15" s="42">
        <v>4975.74</v>
      </c>
      <c r="CW15" s="42">
        <v>7356.37</v>
      </c>
      <c r="CX15" s="42">
        <v>8570.52</v>
      </c>
      <c r="CY15" s="42">
        <v>5866.88</v>
      </c>
      <c r="CZ15" s="42">
        <v>4975.74</v>
      </c>
      <c r="DA15" s="42">
        <v>7356.37</v>
      </c>
    </row>
    <row r="16" spans="1:105" ht="20.149999999999999" customHeight="1" x14ac:dyDescent="0.25">
      <c r="A16" s="21" t="s">
        <v>8</v>
      </c>
      <c r="B16" s="40">
        <v>19603</v>
      </c>
      <c r="C16" s="40">
        <v>20203</v>
      </c>
      <c r="D16" s="40">
        <v>16318</v>
      </c>
      <c r="E16" s="40">
        <v>19605</v>
      </c>
      <c r="F16" s="40">
        <v>20966</v>
      </c>
      <c r="G16" s="40">
        <v>17469</v>
      </c>
      <c r="H16" s="40">
        <v>17495</v>
      </c>
      <c r="I16" s="40">
        <v>20805</v>
      </c>
      <c r="J16" s="40">
        <v>21737</v>
      </c>
      <c r="K16" s="40">
        <v>18864</v>
      </c>
      <c r="L16" s="40">
        <v>16456</v>
      </c>
      <c r="M16" s="40">
        <v>20666</v>
      </c>
      <c r="N16" s="40">
        <v>24223</v>
      </c>
      <c r="O16" s="40">
        <v>22137</v>
      </c>
      <c r="P16" s="40">
        <v>20232</v>
      </c>
      <c r="Q16" s="40">
        <v>24654</v>
      </c>
      <c r="R16" s="40">
        <v>24185</v>
      </c>
      <c r="S16" s="40">
        <v>22809</v>
      </c>
      <c r="T16" s="40">
        <v>19381</v>
      </c>
      <c r="U16" s="40">
        <v>24691</v>
      </c>
      <c r="V16" s="40">
        <v>24777.27</v>
      </c>
      <c r="W16" s="40">
        <v>21788.77</v>
      </c>
      <c r="X16" s="40">
        <v>19254.53</v>
      </c>
      <c r="Y16" s="40">
        <v>22899.14</v>
      </c>
      <c r="Z16" s="40">
        <v>23613.1</v>
      </c>
      <c r="AA16" s="40">
        <v>22412.02</v>
      </c>
      <c r="AB16" s="40">
        <v>19230.8</v>
      </c>
      <c r="AC16" s="40">
        <v>23061.91</v>
      </c>
      <c r="AD16" s="40">
        <v>23925.040000000001</v>
      </c>
      <c r="AE16" s="40">
        <v>22130.3</v>
      </c>
      <c r="AF16" s="40">
        <v>18775.8</v>
      </c>
      <c r="AG16" s="40">
        <v>22216.09</v>
      </c>
      <c r="AH16" s="40">
        <v>22862.52</v>
      </c>
      <c r="AI16" s="40">
        <v>19967.2</v>
      </c>
      <c r="AJ16" s="40">
        <v>18213.98</v>
      </c>
      <c r="AK16" s="40">
        <v>20702.86</v>
      </c>
      <c r="AL16" s="40">
        <v>20770.91</v>
      </c>
      <c r="AM16" s="40">
        <v>19113.22</v>
      </c>
      <c r="AN16" s="40">
        <v>16750.53</v>
      </c>
      <c r="AO16" s="40">
        <v>19299.36</v>
      </c>
      <c r="AP16" s="40">
        <v>19187.669999999998</v>
      </c>
      <c r="AQ16" s="40">
        <v>17667.68</v>
      </c>
      <c r="AR16" s="40">
        <v>15060.19</v>
      </c>
      <c r="AS16" s="40">
        <v>18565.78</v>
      </c>
      <c r="AT16" s="40">
        <v>18688.48</v>
      </c>
      <c r="AU16" s="40">
        <v>17976.939999999999</v>
      </c>
      <c r="AV16" s="40">
        <v>15010.94</v>
      </c>
      <c r="AW16" s="40">
        <v>17769.13</v>
      </c>
      <c r="AX16" s="40">
        <v>19857.62</v>
      </c>
      <c r="AY16" s="40">
        <v>18878.63</v>
      </c>
      <c r="AZ16" s="40">
        <v>15821.62</v>
      </c>
      <c r="BA16" s="40">
        <v>18111.3</v>
      </c>
      <c r="BB16" s="40">
        <v>17531.169999999998</v>
      </c>
      <c r="BC16" s="40">
        <v>16297.45</v>
      </c>
      <c r="BD16" s="40">
        <v>13864.42</v>
      </c>
      <c r="BE16" s="40">
        <v>16112.73</v>
      </c>
      <c r="BF16" s="40">
        <v>15030.86</v>
      </c>
      <c r="BG16" s="40">
        <v>14636.23</v>
      </c>
      <c r="BH16" s="40">
        <v>12681.1</v>
      </c>
      <c r="BI16" s="40">
        <v>13789.58</v>
      </c>
      <c r="BJ16" s="40">
        <v>14737.12</v>
      </c>
      <c r="BK16" s="40">
        <v>14235.85</v>
      </c>
      <c r="BL16" s="40">
        <v>11306.49</v>
      </c>
      <c r="BM16" s="40">
        <v>12939.63</v>
      </c>
      <c r="BN16" s="40">
        <v>13578.76</v>
      </c>
      <c r="BO16" s="40">
        <v>13561.76</v>
      </c>
      <c r="BP16" s="40">
        <v>11767.23</v>
      </c>
      <c r="BQ16" s="40">
        <v>13562.24</v>
      </c>
      <c r="BR16" s="40">
        <v>14644.85</v>
      </c>
      <c r="BS16" s="40">
        <v>15464.69</v>
      </c>
      <c r="BT16" s="40">
        <v>13068.25</v>
      </c>
      <c r="BU16" s="40">
        <v>15278.5</v>
      </c>
      <c r="BV16" s="40">
        <v>15818.74</v>
      </c>
      <c r="BW16" s="40">
        <v>14207.92</v>
      </c>
      <c r="BX16" s="40">
        <v>13844.81</v>
      </c>
      <c r="BY16" s="40">
        <v>13736.68</v>
      </c>
      <c r="BZ16" s="40">
        <v>15278.19</v>
      </c>
      <c r="CA16" s="40">
        <v>14821.98</v>
      </c>
      <c r="CB16" s="40">
        <v>13762.33</v>
      </c>
      <c r="CC16" s="40">
        <v>14021.04</v>
      </c>
      <c r="CD16" s="40">
        <v>14394.54</v>
      </c>
      <c r="CE16" s="40">
        <v>14347.54</v>
      </c>
      <c r="CF16" s="40">
        <v>14634.46</v>
      </c>
      <c r="CG16" s="40">
        <v>15415</v>
      </c>
      <c r="CH16" s="40">
        <v>16497.599999999999</v>
      </c>
      <c r="CI16" s="40">
        <v>15851.52</v>
      </c>
      <c r="CJ16" s="40">
        <v>15456.57</v>
      </c>
      <c r="CK16" s="40">
        <v>16298.54</v>
      </c>
      <c r="CL16" s="40">
        <v>15787.15</v>
      </c>
      <c r="CM16" s="40">
        <v>15953.1</v>
      </c>
      <c r="CN16" s="40">
        <v>14068.41</v>
      </c>
      <c r="CO16" s="40">
        <v>15291.81</v>
      </c>
      <c r="CP16" s="40">
        <v>14016.51</v>
      </c>
      <c r="CQ16" s="40">
        <v>10859.02</v>
      </c>
      <c r="CR16" s="40">
        <v>13233.26</v>
      </c>
      <c r="CS16" s="40">
        <v>13752.43</v>
      </c>
      <c r="CT16" s="40">
        <v>13337.07</v>
      </c>
      <c r="CU16" s="40">
        <v>11947.86</v>
      </c>
      <c r="CV16" s="40">
        <v>11837.23</v>
      </c>
      <c r="CW16" s="40">
        <v>12817.22</v>
      </c>
      <c r="CX16" s="40">
        <v>14457.96</v>
      </c>
      <c r="CY16" s="40">
        <v>13431.26</v>
      </c>
      <c r="CZ16" s="40">
        <v>10959.66</v>
      </c>
      <c r="DA16" s="40">
        <v>11073.33</v>
      </c>
    </row>
    <row r="17" spans="1:105" ht="20.149999999999999" customHeight="1" x14ac:dyDescent="0.25">
      <c r="A17" s="23" t="s">
        <v>9</v>
      </c>
      <c r="B17" s="42">
        <v>3863</v>
      </c>
      <c r="C17" s="42">
        <v>3418</v>
      </c>
      <c r="D17" s="42">
        <v>3530</v>
      </c>
      <c r="E17" s="42">
        <v>5443</v>
      </c>
      <c r="F17" s="42">
        <v>4192</v>
      </c>
      <c r="G17" s="42">
        <v>3286</v>
      </c>
      <c r="H17" s="42">
        <v>3031</v>
      </c>
      <c r="I17" s="42">
        <v>4169</v>
      </c>
      <c r="J17" s="42">
        <v>6329</v>
      </c>
      <c r="K17" s="42">
        <v>3960</v>
      </c>
      <c r="L17" s="42">
        <v>3887</v>
      </c>
      <c r="M17" s="42">
        <v>6303</v>
      </c>
      <c r="N17" s="42">
        <v>2894</v>
      </c>
      <c r="O17" s="42">
        <v>1604</v>
      </c>
      <c r="P17" s="42">
        <v>1883</v>
      </c>
      <c r="Q17" s="42">
        <v>2482</v>
      </c>
      <c r="R17" s="42">
        <v>2919</v>
      </c>
      <c r="S17" s="42">
        <v>2315</v>
      </c>
      <c r="T17" s="42">
        <v>1813</v>
      </c>
      <c r="U17" s="42">
        <v>2619</v>
      </c>
      <c r="V17" s="42">
        <v>2218.14</v>
      </c>
      <c r="W17" s="42">
        <v>634.49</v>
      </c>
      <c r="X17" s="42">
        <v>1405.06</v>
      </c>
      <c r="Y17" s="42">
        <v>1959.48</v>
      </c>
      <c r="Z17" s="42">
        <v>2646.14</v>
      </c>
      <c r="AA17" s="42">
        <v>1569.68</v>
      </c>
      <c r="AB17" s="42">
        <v>1482.51</v>
      </c>
      <c r="AC17" s="42">
        <v>2504.35</v>
      </c>
      <c r="AD17" s="42">
        <v>3112.01</v>
      </c>
      <c r="AE17" s="42">
        <v>3221.68</v>
      </c>
      <c r="AF17" s="42">
        <v>1887.89</v>
      </c>
      <c r="AG17" s="42">
        <v>2742.59</v>
      </c>
      <c r="AH17" s="42">
        <v>3851.56</v>
      </c>
      <c r="AI17" s="42">
        <v>2643.42</v>
      </c>
      <c r="AJ17" s="42">
        <v>2320.06</v>
      </c>
      <c r="AK17" s="42">
        <v>3196.65</v>
      </c>
      <c r="AL17" s="42">
        <v>3823.06</v>
      </c>
      <c r="AM17" s="42">
        <v>2375.88</v>
      </c>
      <c r="AN17" s="42">
        <v>2078.79</v>
      </c>
      <c r="AO17" s="42">
        <v>3800.63</v>
      </c>
      <c r="AP17" s="42">
        <v>2385.1799999999998</v>
      </c>
      <c r="AQ17" s="42">
        <v>1497.21</v>
      </c>
      <c r="AR17" s="42">
        <v>1276.28</v>
      </c>
      <c r="AS17" s="42">
        <v>1878.58</v>
      </c>
      <c r="AT17" s="42">
        <v>2751.98</v>
      </c>
      <c r="AU17" s="42">
        <v>2081.89</v>
      </c>
      <c r="AV17" s="42">
        <v>2125.6999999999998</v>
      </c>
      <c r="AW17" s="42">
        <v>3499.87</v>
      </c>
      <c r="AX17" s="42">
        <v>4282.03</v>
      </c>
      <c r="AY17" s="42">
        <v>3263.98</v>
      </c>
      <c r="AZ17" s="42">
        <v>2170.75</v>
      </c>
      <c r="BA17" s="42">
        <v>2418.7399999999998</v>
      </c>
      <c r="BB17" s="42">
        <v>2521.5300000000002</v>
      </c>
      <c r="BC17" s="42">
        <v>2434.77</v>
      </c>
      <c r="BD17" s="42">
        <v>1919.37</v>
      </c>
      <c r="BE17" s="42">
        <v>2389.0700000000002</v>
      </c>
      <c r="BF17" s="42">
        <v>2235.79</v>
      </c>
      <c r="BG17" s="42">
        <v>1844.11</v>
      </c>
      <c r="BH17" s="42">
        <v>1916.73</v>
      </c>
      <c r="BI17" s="42">
        <v>1894.25</v>
      </c>
      <c r="BJ17" s="42">
        <v>1962.44</v>
      </c>
      <c r="BK17" s="42">
        <v>2068.9899999999998</v>
      </c>
      <c r="BL17" s="42">
        <v>1614.13</v>
      </c>
      <c r="BM17" s="42">
        <v>1827.79</v>
      </c>
      <c r="BN17" s="42">
        <v>1959.5</v>
      </c>
      <c r="BO17" s="42">
        <v>1573.48</v>
      </c>
      <c r="BP17" s="42">
        <v>1656.11</v>
      </c>
      <c r="BQ17" s="42">
        <v>1667.26</v>
      </c>
      <c r="BR17" s="42">
        <v>2101.35</v>
      </c>
      <c r="BS17" s="42">
        <v>1487.47</v>
      </c>
      <c r="BT17" s="42">
        <v>2142.15</v>
      </c>
      <c r="BU17" s="42">
        <v>2595.77</v>
      </c>
      <c r="BV17" s="42">
        <v>1192.1199999999999</v>
      </c>
      <c r="BW17" s="42">
        <v>1206.03</v>
      </c>
      <c r="BX17" s="42">
        <v>1428.87</v>
      </c>
      <c r="BY17" s="42">
        <v>1545.26</v>
      </c>
      <c r="BZ17" s="42">
        <v>1298.31</v>
      </c>
      <c r="CA17" s="42">
        <v>1085.8800000000001</v>
      </c>
      <c r="CB17" s="42">
        <v>1269.8599999999999</v>
      </c>
      <c r="CC17" s="42">
        <v>1389.79</v>
      </c>
      <c r="CD17" s="42">
        <v>1136.81</v>
      </c>
      <c r="CE17" s="42">
        <v>792.23</v>
      </c>
      <c r="CF17" s="42">
        <v>1044.8900000000001</v>
      </c>
      <c r="CG17" s="42">
        <v>1036.42</v>
      </c>
      <c r="CH17" s="42">
        <v>1049.01</v>
      </c>
      <c r="CI17" s="42">
        <v>759.02</v>
      </c>
      <c r="CJ17" s="42">
        <v>734.55</v>
      </c>
      <c r="CK17" s="42">
        <v>996.93</v>
      </c>
      <c r="CL17" s="42">
        <v>1021.35</v>
      </c>
      <c r="CM17" s="42">
        <v>851.79</v>
      </c>
      <c r="CN17" s="42">
        <v>821.06</v>
      </c>
      <c r="CO17" s="42">
        <v>986.78</v>
      </c>
      <c r="CP17" s="42">
        <v>856.85</v>
      </c>
      <c r="CQ17" s="42">
        <v>1524.69</v>
      </c>
      <c r="CR17" s="42">
        <v>632.03</v>
      </c>
      <c r="CS17" s="42">
        <v>874.1</v>
      </c>
      <c r="CT17" s="42">
        <v>1402.91</v>
      </c>
      <c r="CU17" s="42">
        <v>1071</v>
      </c>
      <c r="CV17" s="42">
        <v>1918.68</v>
      </c>
      <c r="CW17" s="42">
        <v>948.48</v>
      </c>
      <c r="CX17" s="42">
        <v>1431.48</v>
      </c>
      <c r="CY17" s="42">
        <v>1012.86</v>
      </c>
      <c r="CZ17" s="42">
        <v>1242.8599999999999</v>
      </c>
      <c r="DA17" s="42">
        <v>1400.99</v>
      </c>
    </row>
    <row r="18" spans="1:105" ht="20.149999999999999" customHeight="1" x14ac:dyDescent="0.25">
      <c r="A18" s="21" t="s">
        <v>10</v>
      </c>
      <c r="B18" s="40">
        <v>226311</v>
      </c>
      <c r="C18" s="40">
        <v>138925</v>
      </c>
      <c r="D18" s="40">
        <v>86675</v>
      </c>
      <c r="E18" s="40">
        <v>209490</v>
      </c>
      <c r="F18" s="40">
        <v>234293</v>
      </c>
      <c r="G18" s="40">
        <v>132503</v>
      </c>
      <c r="H18" s="40">
        <v>84544</v>
      </c>
      <c r="I18" s="40">
        <v>202822</v>
      </c>
      <c r="J18" s="40">
        <v>237491</v>
      </c>
      <c r="K18" s="40">
        <v>143166</v>
      </c>
      <c r="L18" s="40">
        <v>86765</v>
      </c>
      <c r="M18" s="40">
        <v>210604</v>
      </c>
      <c r="N18" s="40">
        <v>257005</v>
      </c>
      <c r="O18" s="40">
        <v>140524</v>
      </c>
      <c r="P18" s="40">
        <v>85745</v>
      </c>
      <c r="Q18" s="40">
        <v>200374</v>
      </c>
      <c r="R18" s="40">
        <v>240190</v>
      </c>
      <c r="S18" s="40">
        <v>127503</v>
      </c>
      <c r="T18" s="40">
        <v>80316</v>
      </c>
      <c r="U18" s="40">
        <v>205052</v>
      </c>
      <c r="V18" s="40">
        <v>248901.77</v>
      </c>
      <c r="W18" s="40">
        <v>127002.02</v>
      </c>
      <c r="X18" s="40">
        <v>79183.83</v>
      </c>
      <c r="Y18" s="40">
        <v>214295.79</v>
      </c>
      <c r="Z18" s="40">
        <v>255846.6</v>
      </c>
      <c r="AA18" s="40">
        <v>127488.77</v>
      </c>
      <c r="AB18" s="40">
        <v>81051.710000000006</v>
      </c>
      <c r="AC18" s="40">
        <v>209408.31</v>
      </c>
      <c r="AD18" s="40">
        <v>247610.8</v>
      </c>
      <c r="AE18" s="40">
        <v>128625.69</v>
      </c>
      <c r="AF18" s="40">
        <v>74068.39</v>
      </c>
      <c r="AG18" s="40">
        <v>201664.04</v>
      </c>
      <c r="AH18" s="40">
        <v>257790.41</v>
      </c>
      <c r="AI18" s="40">
        <v>119104.58</v>
      </c>
      <c r="AJ18" s="40">
        <v>65304.32</v>
      </c>
      <c r="AK18" s="40">
        <v>177788.83</v>
      </c>
      <c r="AL18" s="40">
        <v>218638.21</v>
      </c>
      <c r="AM18" s="40">
        <v>102234.67</v>
      </c>
      <c r="AN18" s="40">
        <v>76620.149999999994</v>
      </c>
      <c r="AO18" s="40">
        <v>193740.1</v>
      </c>
      <c r="AP18" s="40">
        <v>231002.79</v>
      </c>
      <c r="AQ18" s="40">
        <v>115474.14</v>
      </c>
      <c r="AR18" s="40">
        <v>69587.08</v>
      </c>
      <c r="AS18" s="40">
        <v>191080.17</v>
      </c>
      <c r="AT18" s="40">
        <v>217964.04</v>
      </c>
      <c r="AU18" s="40">
        <v>91801.17</v>
      </c>
      <c r="AV18" s="40">
        <v>63331.43</v>
      </c>
      <c r="AW18" s="40">
        <v>178366.51</v>
      </c>
      <c r="AX18" s="40">
        <v>236864.66</v>
      </c>
      <c r="AY18" s="40">
        <v>98030.7</v>
      </c>
      <c r="AZ18" s="40">
        <v>63923.46</v>
      </c>
      <c r="BA18" s="40">
        <v>209706.98</v>
      </c>
      <c r="BB18" s="40">
        <v>206693.57</v>
      </c>
      <c r="BC18" s="40">
        <v>83649.73</v>
      </c>
      <c r="BD18" s="40">
        <v>62523.33</v>
      </c>
      <c r="BE18" s="40">
        <v>152073.28</v>
      </c>
      <c r="BF18" s="40">
        <v>194843.22</v>
      </c>
      <c r="BG18" s="40">
        <v>111511.71</v>
      </c>
      <c r="BH18" s="40">
        <v>65326.33</v>
      </c>
      <c r="BI18" s="40">
        <v>178973.13</v>
      </c>
      <c r="BJ18" s="40">
        <v>229192.53</v>
      </c>
      <c r="BK18" s="40">
        <v>108950.67</v>
      </c>
      <c r="BL18" s="40">
        <v>59801.23</v>
      </c>
      <c r="BM18" s="40">
        <v>159241.72</v>
      </c>
      <c r="BN18" s="40">
        <v>183170.65</v>
      </c>
      <c r="BO18" s="40">
        <v>84448.68</v>
      </c>
      <c r="BP18" s="40">
        <v>56265.64</v>
      </c>
      <c r="BQ18" s="40">
        <v>151702.92000000001</v>
      </c>
      <c r="BR18" s="40">
        <v>202931.11</v>
      </c>
      <c r="BS18" s="40">
        <v>90691.21</v>
      </c>
      <c r="BT18" s="40">
        <v>60511.71</v>
      </c>
      <c r="BU18" s="40">
        <v>138368.93</v>
      </c>
      <c r="BV18" s="40">
        <v>189665.21</v>
      </c>
      <c r="BW18" s="40">
        <v>94081.37</v>
      </c>
      <c r="BX18" s="40">
        <v>51421.5</v>
      </c>
      <c r="BY18" s="40">
        <v>161686.06</v>
      </c>
      <c r="BZ18" s="40">
        <v>184389.39</v>
      </c>
      <c r="CA18" s="40">
        <v>86129.72</v>
      </c>
      <c r="CB18" s="40">
        <v>59233.13</v>
      </c>
      <c r="CC18" s="40">
        <v>162341.78</v>
      </c>
      <c r="CD18" s="40">
        <v>211324.85</v>
      </c>
      <c r="CE18" s="40">
        <v>84137.23</v>
      </c>
      <c r="CF18" s="40">
        <v>59839.58</v>
      </c>
      <c r="CG18" s="40">
        <v>154652.9</v>
      </c>
      <c r="CH18" s="40">
        <v>182762.88</v>
      </c>
      <c r="CI18" s="40">
        <v>93279.53</v>
      </c>
      <c r="CJ18" s="40">
        <v>53925.29</v>
      </c>
      <c r="CK18" s="40">
        <v>166630.67000000001</v>
      </c>
      <c r="CL18" s="40">
        <v>181128.09</v>
      </c>
      <c r="CM18" s="40">
        <v>81359.42</v>
      </c>
      <c r="CN18" s="40">
        <v>58287.86</v>
      </c>
      <c r="CO18" s="40">
        <v>166654.37</v>
      </c>
      <c r="CP18" s="40">
        <v>201393.94</v>
      </c>
      <c r="CQ18" s="40">
        <v>105885.55</v>
      </c>
      <c r="CR18" s="40">
        <v>55622.8</v>
      </c>
      <c r="CS18" s="40">
        <v>154141.1</v>
      </c>
      <c r="CT18" s="40">
        <v>176862.52</v>
      </c>
      <c r="CU18" s="40">
        <v>84134.26</v>
      </c>
      <c r="CV18" s="40">
        <v>51685.42</v>
      </c>
      <c r="CW18" s="40">
        <v>134903.96</v>
      </c>
      <c r="CX18" s="40">
        <v>164352.38</v>
      </c>
      <c r="CY18" s="40">
        <v>76437.27</v>
      </c>
      <c r="CZ18" s="40">
        <v>47255.78</v>
      </c>
      <c r="DA18" s="40">
        <v>132045.19</v>
      </c>
    </row>
    <row r="19" spans="1:105" ht="20.149999999999999" customHeight="1" x14ac:dyDescent="0.25">
      <c r="A19" s="22" t="s">
        <v>11</v>
      </c>
      <c r="B19" s="41">
        <v>6331</v>
      </c>
      <c r="C19" s="41">
        <v>4763</v>
      </c>
      <c r="D19" s="41">
        <v>4066</v>
      </c>
      <c r="E19" s="41">
        <v>4945</v>
      </c>
      <c r="F19" s="41">
        <v>7406</v>
      </c>
      <c r="G19" s="41">
        <v>5137</v>
      </c>
      <c r="H19" s="41">
        <v>4176</v>
      </c>
      <c r="I19" s="41">
        <v>4904</v>
      </c>
      <c r="J19" s="41">
        <v>2696</v>
      </c>
      <c r="K19" s="41">
        <v>2418</v>
      </c>
      <c r="L19" s="41">
        <v>1619</v>
      </c>
      <c r="M19" s="41">
        <v>2222</v>
      </c>
      <c r="N19" s="41">
        <v>2435</v>
      </c>
      <c r="O19" s="41">
        <v>2067</v>
      </c>
      <c r="P19" s="41">
        <v>1952</v>
      </c>
      <c r="Q19" s="41">
        <v>2050</v>
      </c>
      <c r="R19" s="41">
        <v>2392</v>
      </c>
      <c r="S19" s="41">
        <v>2344</v>
      </c>
      <c r="T19" s="41">
        <v>1934</v>
      </c>
      <c r="U19" s="41">
        <v>2121</v>
      </c>
      <c r="V19" s="41">
        <v>2678.12</v>
      </c>
      <c r="W19" s="41">
        <v>2596.88</v>
      </c>
      <c r="X19" s="41">
        <v>2338.84</v>
      </c>
      <c r="Y19" s="41">
        <v>2712.52</v>
      </c>
      <c r="Z19" s="41">
        <v>2573.0300000000002</v>
      </c>
      <c r="AA19" s="41">
        <v>2558.4499999999998</v>
      </c>
      <c r="AB19" s="41">
        <v>2247.8200000000002</v>
      </c>
      <c r="AC19" s="41">
        <v>2335.6999999999998</v>
      </c>
      <c r="AD19" s="41">
        <v>2387.1</v>
      </c>
      <c r="AE19" s="41">
        <v>2302.7800000000002</v>
      </c>
      <c r="AF19" s="41">
        <v>1779.11</v>
      </c>
      <c r="AG19" s="41">
        <v>1983.79</v>
      </c>
      <c r="AH19" s="41">
        <v>2185.77</v>
      </c>
      <c r="AI19" s="41">
        <v>2248.66</v>
      </c>
      <c r="AJ19" s="41">
        <v>1986.38</v>
      </c>
      <c r="AK19" s="41">
        <v>1969.77</v>
      </c>
      <c r="AL19" s="41">
        <v>1958.25</v>
      </c>
      <c r="AM19" s="41">
        <v>1808.94</v>
      </c>
      <c r="AN19" s="41">
        <v>1695.27</v>
      </c>
      <c r="AO19" s="41">
        <v>1860.43</v>
      </c>
      <c r="AP19" s="41">
        <v>2023.36</v>
      </c>
      <c r="AQ19" s="41">
        <v>2053.1799999999998</v>
      </c>
      <c r="AR19" s="41">
        <v>1760.44</v>
      </c>
      <c r="AS19" s="41">
        <v>1467.83</v>
      </c>
      <c r="AT19" s="41">
        <v>1314.44</v>
      </c>
      <c r="AU19" s="41">
        <v>1218.4000000000001</v>
      </c>
      <c r="AV19" s="41">
        <v>1357.9</v>
      </c>
      <c r="AW19" s="41">
        <v>1455.35</v>
      </c>
      <c r="AX19" s="41">
        <v>1666.45</v>
      </c>
      <c r="AY19" s="41">
        <v>1541.33</v>
      </c>
      <c r="AZ19" s="41">
        <v>1382.5</v>
      </c>
      <c r="BA19" s="41">
        <v>1533.59</v>
      </c>
      <c r="BB19" s="41">
        <v>1728.86</v>
      </c>
      <c r="BC19" s="41">
        <v>1507.61</v>
      </c>
      <c r="BD19" s="41">
        <v>1348.74</v>
      </c>
      <c r="BE19" s="41">
        <v>1250.05</v>
      </c>
      <c r="BF19" s="41">
        <v>1412.58</v>
      </c>
      <c r="BG19" s="41">
        <v>1338.14</v>
      </c>
      <c r="BH19" s="41">
        <v>1167.72</v>
      </c>
      <c r="BI19" s="41">
        <v>1172.1500000000001</v>
      </c>
      <c r="BJ19" s="41">
        <v>1491.87</v>
      </c>
      <c r="BK19" s="41">
        <v>1288.3800000000001</v>
      </c>
      <c r="BL19" s="41">
        <v>1223.3599999999999</v>
      </c>
      <c r="BM19" s="41">
        <v>1334.63</v>
      </c>
      <c r="BN19" s="41">
        <v>1456.61</v>
      </c>
      <c r="BO19" s="41">
        <v>1352.08</v>
      </c>
      <c r="BP19" s="41">
        <v>1304.97</v>
      </c>
      <c r="BQ19" s="41">
        <v>1340.48</v>
      </c>
      <c r="BR19" s="41">
        <v>1509.91</v>
      </c>
      <c r="BS19" s="41">
        <v>1458.33</v>
      </c>
      <c r="BT19" s="41">
        <v>1235.3</v>
      </c>
      <c r="BU19" s="41">
        <v>1099.9100000000001</v>
      </c>
      <c r="BV19" s="41">
        <v>1189.5999999999999</v>
      </c>
      <c r="BW19" s="41">
        <v>1198.01</v>
      </c>
      <c r="BX19" s="41">
        <v>1030.67</v>
      </c>
      <c r="BY19" s="41">
        <v>1041.26</v>
      </c>
      <c r="BZ19" s="41">
        <v>1195.05</v>
      </c>
      <c r="CA19" s="41">
        <v>1227.01</v>
      </c>
      <c r="CB19" s="41">
        <v>970.54</v>
      </c>
      <c r="CC19" s="41">
        <v>871.28</v>
      </c>
      <c r="CD19" s="41">
        <v>1213.72</v>
      </c>
      <c r="CE19" s="41">
        <v>1244.9000000000001</v>
      </c>
      <c r="CF19" s="41">
        <v>976.88</v>
      </c>
      <c r="CG19" s="41">
        <v>877.75</v>
      </c>
      <c r="CH19" s="41">
        <v>1246.5999999999999</v>
      </c>
      <c r="CI19" s="41">
        <v>1281.28</v>
      </c>
      <c r="CJ19" s="41">
        <v>1004.77</v>
      </c>
      <c r="CK19" s="41">
        <v>1000.52</v>
      </c>
      <c r="CL19" s="41">
        <v>1355.47</v>
      </c>
      <c r="CM19" s="41">
        <v>1223.95</v>
      </c>
      <c r="CN19" s="41">
        <v>1039.0899999999999</v>
      </c>
      <c r="CO19" s="41">
        <v>1090.49</v>
      </c>
      <c r="CP19" s="41">
        <v>1343</v>
      </c>
      <c r="CQ19" s="41">
        <v>1507.46</v>
      </c>
      <c r="CR19" s="41">
        <v>1083.3800000000001</v>
      </c>
      <c r="CS19" s="41">
        <v>1077.83</v>
      </c>
      <c r="CT19" s="41">
        <v>1416.92</v>
      </c>
      <c r="CU19" s="41">
        <v>1465.39</v>
      </c>
      <c r="CV19" s="41">
        <v>1014.98</v>
      </c>
      <c r="CW19" s="41">
        <v>1060.17</v>
      </c>
      <c r="CX19" s="41">
        <v>1416.89</v>
      </c>
      <c r="CY19" s="41">
        <v>1377.34</v>
      </c>
      <c r="CZ19" s="41">
        <v>1009.43</v>
      </c>
      <c r="DA19" s="41">
        <v>1350.82</v>
      </c>
    </row>
    <row r="20" spans="1:105" ht="20.149999999999999" customHeight="1" x14ac:dyDescent="0.25">
      <c r="A20" s="22" t="s">
        <v>18</v>
      </c>
      <c r="B20" s="41">
        <v>44987</v>
      </c>
      <c r="C20" s="41">
        <v>37157</v>
      </c>
      <c r="D20" s="41">
        <v>27858</v>
      </c>
      <c r="E20" s="41">
        <v>45797</v>
      </c>
      <c r="F20" s="41">
        <v>49200</v>
      </c>
      <c r="G20" s="41">
        <v>36312</v>
      </c>
      <c r="H20" s="41">
        <v>29526</v>
      </c>
      <c r="I20" s="41">
        <v>40005</v>
      </c>
      <c r="J20" s="41">
        <v>53662</v>
      </c>
      <c r="K20" s="41">
        <v>40802</v>
      </c>
      <c r="L20" s="41">
        <v>29702</v>
      </c>
      <c r="M20" s="41">
        <v>50202</v>
      </c>
      <c r="N20" s="41">
        <v>59514</v>
      </c>
      <c r="O20" s="41">
        <v>41039</v>
      </c>
      <c r="P20" s="41">
        <v>30290</v>
      </c>
      <c r="Q20" s="41">
        <v>40392</v>
      </c>
      <c r="R20" s="41">
        <v>50278</v>
      </c>
      <c r="S20" s="41">
        <v>34031</v>
      </c>
      <c r="T20" s="41">
        <v>28663</v>
      </c>
      <c r="U20" s="41">
        <v>43313</v>
      </c>
      <c r="V20" s="41">
        <v>50535.09</v>
      </c>
      <c r="W20" s="41">
        <v>36709.78</v>
      </c>
      <c r="X20" s="41">
        <v>27390.61</v>
      </c>
      <c r="Y20" s="41">
        <v>41177.910000000003</v>
      </c>
      <c r="Z20" s="41">
        <v>49992.62</v>
      </c>
      <c r="AA20" s="41">
        <v>31460.22</v>
      </c>
      <c r="AB20" s="41">
        <v>23768.31</v>
      </c>
      <c r="AC20" s="41">
        <v>38952.410000000003</v>
      </c>
      <c r="AD20" s="41">
        <v>47881.51</v>
      </c>
      <c r="AE20" s="41">
        <v>31883.7</v>
      </c>
      <c r="AF20" s="41">
        <v>23679.47</v>
      </c>
      <c r="AG20" s="41">
        <v>39488.01</v>
      </c>
      <c r="AH20" s="41">
        <v>55998.74</v>
      </c>
      <c r="AI20" s="41">
        <v>24692.18</v>
      </c>
      <c r="AJ20" s="41">
        <v>20127.96</v>
      </c>
      <c r="AK20" s="41">
        <v>35284.14</v>
      </c>
      <c r="AL20" s="41">
        <v>46835.05</v>
      </c>
      <c r="AM20" s="41">
        <v>24641.01</v>
      </c>
      <c r="AN20" s="41">
        <v>19815.43</v>
      </c>
      <c r="AO20" s="41">
        <v>34696.089999999997</v>
      </c>
      <c r="AP20" s="41">
        <v>44751.11</v>
      </c>
      <c r="AQ20" s="41">
        <v>25090.35</v>
      </c>
      <c r="AR20" s="41">
        <v>20303.189999999999</v>
      </c>
      <c r="AS20" s="41">
        <v>30792.03</v>
      </c>
      <c r="AT20" s="41">
        <v>36215.910000000003</v>
      </c>
      <c r="AU20" s="41">
        <v>19169.34</v>
      </c>
      <c r="AV20" s="41">
        <v>16776.689999999999</v>
      </c>
      <c r="AW20" s="41">
        <v>28826.59</v>
      </c>
      <c r="AX20" s="41">
        <v>37281.769999999997</v>
      </c>
      <c r="AY20" s="41">
        <v>19871.02</v>
      </c>
      <c r="AZ20" s="41">
        <v>16656.77</v>
      </c>
      <c r="BA20" s="41">
        <v>29310.36</v>
      </c>
      <c r="BB20" s="41">
        <v>36682.01</v>
      </c>
      <c r="BC20" s="41">
        <v>18983.02</v>
      </c>
      <c r="BD20" s="41">
        <v>16273.73</v>
      </c>
      <c r="BE20" s="41">
        <v>26959.94</v>
      </c>
      <c r="BF20" s="41">
        <v>33687.550000000003</v>
      </c>
      <c r="BG20" s="41">
        <v>20019.599999999999</v>
      </c>
      <c r="BH20" s="41">
        <v>14729.02</v>
      </c>
      <c r="BI20" s="41">
        <v>29049.08</v>
      </c>
      <c r="BJ20" s="41">
        <v>35671.53</v>
      </c>
      <c r="BK20" s="41">
        <v>19593.36</v>
      </c>
      <c r="BL20" s="41">
        <v>16809.71</v>
      </c>
      <c r="BM20" s="41">
        <v>27587.02</v>
      </c>
      <c r="BN20" s="41">
        <v>33458.46</v>
      </c>
      <c r="BO20" s="41">
        <v>18554.419999999998</v>
      </c>
      <c r="BP20" s="41">
        <v>16388.009999999998</v>
      </c>
      <c r="BQ20" s="41">
        <v>26768.32</v>
      </c>
      <c r="BR20" s="41">
        <v>33380.730000000003</v>
      </c>
      <c r="BS20" s="41">
        <v>17579.240000000002</v>
      </c>
      <c r="BT20" s="41">
        <v>16068.08</v>
      </c>
      <c r="BU20" s="41">
        <v>25559.41</v>
      </c>
      <c r="BV20" s="41">
        <v>30895.68</v>
      </c>
      <c r="BW20" s="41">
        <v>18726.080000000002</v>
      </c>
      <c r="BX20" s="41">
        <v>15258.03</v>
      </c>
      <c r="BY20" s="41">
        <v>26815.8</v>
      </c>
      <c r="BZ20" s="41">
        <v>32228.77</v>
      </c>
      <c r="CA20" s="41">
        <v>17205.36</v>
      </c>
      <c r="CB20" s="41">
        <v>16753.810000000001</v>
      </c>
      <c r="CC20" s="41">
        <v>28348.04</v>
      </c>
      <c r="CD20" s="41">
        <v>32845.699999999997</v>
      </c>
      <c r="CE20" s="41">
        <v>18094.16</v>
      </c>
      <c r="CF20" s="41">
        <v>17922.88</v>
      </c>
      <c r="CG20" s="41">
        <v>31161.52</v>
      </c>
      <c r="CH20" s="41">
        <v>30243.9</v>
      </c>
      <c r="CI20" s="41">
        <v>18997.77</v>
      </c>
      <c r="CJ20" s="41">
        <v>17145.25</v>
      </c>
      <c r="CK20" s="41">
        <v>30469.49</v>
      </c>
      <c r="CL20" s="41">
        <v>29649.58</v>
      </c>
      <c r="CM20" s="41">
        <v>16669.79</v>
      </c>
      <c r="CN20" s="41">
        <v>17528.3</v>
      </c>
      <c r="CO20" s="41">
        <v>29877.39</v>
      </c>
      <c r="CP20" s="41">
        <v>31812.799999999999</v>
      </c>
      <c r="CQ20" s="41">
        <v>19799.740000000002</v>
      </c>
      <c r="CR20" s="41">
        <v>18396.71</v>
      </c>
      <c r="CS20" s="41">
        <v>28269.11</v>
      </c>
      <c r="CT20" s="41">
        <v>28363.279999999999</v>
      </c>
      <c r="CU20" s="41">
        <v>19617.8</v>
      </c>
      <c r="CV20" s="41">
        <v>17596.810000000001</v>
      </c>
      <c r="CW20" s="41">
        <v>25307.52</v>
      </c>
      <c r="CX20" s="41">
        <v>27424.65</v>
      </c>
      <c r="CY20" s="41">
        <v>18694.689999999999</v>
      </c>
      <c r="CZ20" s="41">
        <v>16244.66</v>
      </c>
      <c r="DA20" s="41">
        <v>24166.93</v>
      </c>
    </row>
    <row r="21" spans="1:105" ht="20.149999999999999" customHeight="1" x14ac:dyDescent="0.25">
      <c r="A21" s="22" t="s">
        <v>23</v>
      </c>
      <c r="B21" s="41">
        <v>0</v>
      </c>
      <c r="C21" s="41">
        <v>0</v>
      </c>
      <c r="D21" s="41">
        <v>0</v>
      </c>
      <c r="E21" s="41">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0</v>
      </c>
      <c r="AB21" s="41">
        <v>0</v>
      </c>
      <c r="AC21" s="41">
        <v>0</v>
      </c>
      <c r="AD21" s="41">
        <v>0</v>
      </c>
      <c r="AE21" s="41">
        <v>0</v>
      </c>
      <c r="AF21" s="41">
        <v>0</v>
      </c>
      <c r="AG21" s="41">
        <v>0</v>
      </c>
      <c r="AH21" s="41">
        <v>0</v>
      </c>
      <c r="AI21" s="41">
        <v>0</v>
      </c>
      <c r="AJ21" s="41">
        <v>0</v>
      </c>
      <c r="AK21" s="41">
        <v>0</v>
      </c>
      <c r="AL21" s="41">
        <v>0</v>
      </c>
      <c r="AM21" s="41">
        <v>0</v>
      </c>
      <c r="AN21" s="41">
        <v>0</v>
      </c>
      <c r="AO21" s="41">
        <v>0</v>
      </c>
      <c r="AP21" s="41">
        <v>0</v>
      </c>
      <c r="AQ21" s="41">
        <v>0</v>
      </c>
      <c r="AR21" s="41">
        <v>0</v>
      </c>
      <c r="AS21" s="41">
        <v>0</v>
      </c>
      <c r="AT21" s="41">
        <v>0</v>
      </c>
      <c r="AU21" s="41">
        <v>0</v>
      </c>
      <c r="AV21" s="41">
        <v>0</v>
      </c>
      <c r="AW21" s="41">
        <v>0</v>
      </c>
      <c r="AX21" s="41">
        <v>0</v>
      </c>
      <c r="AY21" s="41">
        <v>0</v>
      </c>
      <c r="AZ21" s="41">
        <v>0</v>
      </c>
      <c r="BA21" s="41">
        <v>0</v>
      </c>
      <c r="BB21" s="41">
        <v>0</v>
      </c>
      <c r="BC21" s="41">
        <v>0</v>
      </c>
      <c r="BD21" s="41">
        <v>0</v>
      </c>
      <c r="BE21" s="41">
        <v>0</v>
      </c>
      <c r="BF21" s="41">
        <v>0</v>
      </c>
      <c r="BG21" s="41">
        <v>0</v>
      </c>
      <c r="BH21" s="41">
        <v>0</v>
      </c>
      <c r="BI21" s="41">
        <v>0</v>
      </c>
      <c r="BJ21" s="41">
        <v>0</v>
      </c>
      <c r="BK21" s="41">
        <v>0</v>
      </c>
      <c r="BL21" s="41">
        <v>0</v>
      </c>
      <c r="BM21" s="41">
        <v>0</v>
      </c>
      <c r="BN21" s="41">
        <v>0</v>
      </c>
      <c r="BO21" s="41">
        <v>0</v>
      </c>
      <c r="BP21" s="41">
        <v>0</v>
      </c>
      <c r="BQ21" s="41">
        <v>0</v>
      </c>
      <c r="BR21" s="41">
        <v>0</v>
      </c>
      <c r="BS21" s="41">
        <v>0</v>
      </c>
      <c r="BT21" s="41">
        <v>0</v>
      </c>
      <c r="BU21" s="41">
        <v>0</v>
      </c>
      <c r="BV21" s="41">
        <v>0</v>
      </c>
      <c r="BW21" s="41">
        <v>0</v>
      </c>
      <c r="BX21" s="41">
        <v>0</v>
      </c>
      <c r="BY21" s="41">
        <v>0</v>
      </c>
      <c r="BZ21" s="41">
        <v>0</v>
      </c>
      <c r="CA21" s="41">
        <v>0</v>
      </c>
      <c r="CB21" s="41">
        <v>0</v>
      </c>
      <c r="CC21" s="41">
        <v>0</v>
      </c>
      <c r="CD21" s="41">
        <v>28.27</v>
      </c>
      <c r="CE21" s="41">
        <v>28.27</v>
      </c>
      <c r="CF21" s="41">
        <v>28.27</v>
      </c>
      <c r="CG21" s="41">
        <v>28.27</v>
      </c>
      <c r="CH21" s="41">
        <v>124.23</v>
      </c>
      <c r="CI21" s="41">
        <v>124.23</v>
      </c>
      <c r="CJ21" s="41">
        <v>124.23</v>
      </c>
      <c r="CK21" s="41">
        <v>124.23</v>
      </c>
      <c r="CL21" s="41">
        <v>221.6</v>
      </c>
      <c r="CM21" s="41">
        <v>221.6</v>
      </c>
      <c r="CN21" s="41">
        <v>221.6</v>
      </c>
      <c r="CO21" s="41">
        <v>221.6</v>
      </c>
      <c r="CP21" s="41">
        <v>244.49</v>
      </c>
      <c r="CQ21" s="41">
        <v>244.49</v>
      </c>
      <c r="CR21" s="41">
        <v>244.49</v>
      </c>
      <c r="CS21" s="41">
        <v>244.49</v>
      </c>
      <c r="CT21" s="41">
        <v>244</v>
      </c>
      <c r="CU21" s="41">
        <v>244</v>
      </c>
      <c r="CV21" s="41">
        <v>244</v>
      </c>
      <c r="CW21" s="41">
        <v>244</v>
      </c>
      <c r="CX21" s="41">
        <v>244</v>
      </c>
      <c r="CY21" s="41">
        <v>244</v>
      </c>
      <c r="CZ21" s="41">
        <v>244</v>
      </c>
      <c r="DA21" s="41">
        <v>244</v>
      </c>
    </row>
    <row r="22" spans="1:105" ht="20.149999999999999" customHeight="1" x14ac:dyDescent="0.25">
      <c r="A22" s="22" t="s">
        <v>12</v>
      </c>
      <c r="B22" s="41">
        <v>134260</v>
      </c>
      <c r="C22" s="41">
        <v>68490</v>
      </c>
      <c r="D22" s="41">
        <v>34005</v>
      </c>
      <c r="E22" s="41">
        <v>119140</v>
      </c>
      <c r="F22" s="41">
        <v>139555</v>
      </c>
      <c r="G22" s="41">
        <v>66352</v>
      </c>
      <c r="H22" s="41">
        <v>31983</v>
      </c>
      <c r="I22" s="41">
        <v>120176</v>
      </c>
      <c r="J22" s="41">
        <v>140860</v>
      </c>
      <c r="K22" s="41">
        <v>69014</v>
      </c>
      <c r="L22" s="41">
        <v>34609</v>
      </c>
      <c r="M22" s="41">
        <v>125426</v>
      </c>
      <c r="N22" s="41">
        <v>154586</v>
      </c>
      <c r="O22" s="41">
        <v>69547</v>
      </c>
      <c r="P22" s="41">
        <v>35197</v>
      </c>
      <c r="Q22" s="41">
        <v>120097</v>
      </c>
      <c r="R22" s="41">
        <v>148988</v>
      </c>
      <c r="S22" s="41">
        <v>66371</v>
      </c>
      <c r="T22" s="41">
        <v>32744</v>
      </c>
      <c r="U22" s="41">
        <v>128269</v>
      </c>
      <c r="V22" s="41">
        <v>157738.6</v>
      </c>
      <c r="W22" s="41">
        <v>62658.52</v>
      </c>
      <c r="X22" s="41">
        <v>34287.589999999997</v>
      </c>
      <c r="Y22" s="41">
        <v>131801.59</v>
      </c>
      <c r="Z22" s="41">
        <v>159662.94</v>
      </c>
      <c r="AA22" s="41">
        <v>66867.320000000007</v>
      </c>
      <c r="AB22" s="41">
        <v>37341.15</v>
      </c>
      <c r="AC22" s="41">
        <v>132539.75</v>
      </c>
      <c r="AD22" s="41">
        <v>154894.1</v>
      </c>
      <c r="AE22" s="41">
        <v>68174.570000000007</v>
      </c>
      <c r="AF22" s="41">
        <v>33242.32</v>
      </c>
      <c r="AG22" s="41">
        <v>125568.25</v>
      </c>
      <c r="AH22" s="41">
        <v>157415.56</v>
      </c>
      <c r="AI22" s="41">
        <v>70160.69</v>
      </c>
      <c r="AJ22" s="41">
        <v>27141.200000000001</v>
      </c>
      <c r="AK22" s="41">
        <v>112210.43</v>
      </c>
      <c r="AL22" s="41">
        <v>128264.72</v>
      </c>
      <c r="AM22" s="41">
        <v>54402.6</v>
      </c>
      <c r="AN22" s="41">
        <v>39499.550000000003</v>
      </c>
      <c r="AO22" s="41">
        <v>130701.18</v>
      </c>
      <c r="AP22" s="41">
        <v>142631.4</v>
      </c>
      <c r="AQ22" s="41">
        <v>59015.13</v>
      </c>
      <c r="AR22" s="41">
        <v>33466.839999999997</v>
      </c>
      <c r="AS22" s="41">
        <v>124440.45</v>
      </c>
      <c r="AT22" s="41">
        <v>148491.43</v>
      </c>
      <c r="AU22" s="41">
        <v>51150.44</v>
      </c>
      <c r="AV22" s="41">
        <v>30106.21</v>
      </c>
      <c r="AW22" s="41">
        <v>115451.2</v>
      </c>
      <c r="AX22" s="41">
        <v>163307.75</v>
      </c>
      <c r="AY22" s="41">
        <v>55225.61</v>
      </c>
      <c r="AZ22" s="41">
        <v>30519.48</v>
      </c>
      <c r="BA22" s="41">
        <v>140542.66</v>
      </c>
      <c r="BB22" s="41">
        <v>137965.99</v>
      </c>
      <c r="BC22" s="41">
        <v>45067.59</v>
      </c>
      <c r="BD22" s="41">
        <v>29825.32</v>
      </c>
      <c r="BE22" s="41">
        <v>95981.85</v>
      </c>
      <c r="BF22" s="41">
        <v>129905</v>
      </c>
      <c r="BG22" s="41">
        <v>65392.51</v>
      </c>
      <c r="BH22" s="41">
        <v>32709.49</v>
      </c>
      <c r="BI22" s="41">
        <v>115173.12</v>
      </c>
      <c r="BJ22" s="41">
        <v>154451.98000000001</v>
      </c>
      <c r="BK22" s="41">
        <v>63356</v>
      </c>
      <c r="BL22" s="41">
        <v>26616.23</v>
      </c>
      <c r="BM22" s="41">
        <v>100076.75</v>
      </c>
      <c r="BN22" s="41">
        <v>119076.93</v>
      </c>
      <c r="BO22" s="41">
        <v>45994.96</v>
      </c>
      <c r="BP22" s="41">
        <v>24493.42</v>
      </c>
      <c r="BQ22" s="41">
        <v>94125.69</v>
      </c>
      <c r="BR22" s="41">
        <v>134739.38</v>
      </c>
      <c r="BS22" s="41">
        <v>51306.05</v>
      </c>
      <c r="BT22" s="41">
        <v>27156.98</v>
      </c>
      <c r="BU22" s="41">
        <v>84379.23</v>
      </c>
      <c r="BV22" s="41">
        <v>124840.06</v>
      </c>
      <c r="BW22" s="41">
        <v>53789.38</v>
      </c>
      <c r="BX22" s="41">
        <v>20948.37</v>
      </c>
      <c r="BY22" s="41">
        <v>102797.13</v>
      </c>
      <c r="BZ22" s="41">
        <v>117689.26</v>
      </c>
      <c r="CA22" s="41">
        <v>48559.14</v>
      </c>
      <c r="CB22" s="41">
        <v>25661.27</v>
      </c>
      <c r="CC22" s="41">
        <v>103863.78</v>
      </c>
      <c r="CD22" s="41">
        <v>140429.92000000001</v>
      </c>
      <c r="CE22" s="41">
        <v>45785.69</v>
      </c>
      <c r="CF22" s="41">
        <v>24150.26</v>
      </c>
      <c r="CG22" s="41">
        <v>92536.42</v>
      </c>
      <c r="CH22" s="41">
        <v>117166.43</v>
      </c>
      <c r="CI22" s="41">
        <v>52000.46</v>
      </c>
      <c r="CJ22" s="41">
        <v>20033.150000000001</v>
      </c>
      <c r="CK22" s="41">
        <v>103228.72</v>
      </c>
      <c r="CL22" s="41">
        <v>115133.84</v>
      </c>
      <c r="CM22" s="41">
        <v>48365.68</v>
      </c>
      <c r="CN22" s="41">
        <v>24900.53</v>
      </c>
      <c r="CO22" s="41">
        <v>103394.45</v>
      </c>
      <c r="CP22" s="41">
        <v>133434.17000000001</v>
      </c>
      <c r="CQ22" s="41">
        <v>65270.58</v>
      </c>
      <c r="CR22" s="41">
        <v>21040.17</v>
      </c>
      <c r="CS22" s="41">
        <v>90490.94</v>
      </c>
      <c r="CT22" s="41">
        <v>114133.79</v>
      </c>
      <c r="CU22" s="41">
        <v>44564.639999999999</v>
      </c>
      <c r="CV22" s="41">
        <v>18906.36</v>
      </c>
      <c r="CW22" s="41">
        <v>78204.72</v>
      </c>
      <c r="CX22" s="41">
        <v>103353.43</v>
      </c>
      <c r="CY22" s="41">
        <v>39167.9</v>
      </c>
      <c r="CZ22" s="41">
        <v>16718.150000000001</v>
      </c>
      <c r="DA22" s="41">
        <v>77017.039999999994</v>
      </c>
    </row>
    <row r="23" spans="1:105" ht="20.149999999999999" customHeight="1" x14ac:dyDescent="0.25">
      <c r="A23" s="23" t="s">
        <v>13</v>
      </c>
      <c r="B23" s="42">
        <v>37739</v>
      </c>
      <c r="C23" s="42">
        <v>25521</v>
      </c>
      <c r="D23" s="42">
        <v>17751</v>
      </c>
      <c r="E23" s="42">
        <v>36613</v>
      </c>
      <c r="F23" s="42">
        <v>34897</v>
      </c>
      <c r="G23" s="42">
        <v>21466</v>
      </c>
      <c r="H23" s="42">
        <v>15622</v>
      </c>
      <c r="I23" s="42">
        <v>34502</v>
      </c>
      <c r="J23" s="42">
        <v>36689</v>
      </c>
      <c r="K23" s="42">
        <v>27348</v>
      </c>
      <c r="L23" s="42">
        <v>17251</v>
      </c>
      <c r="M23" s="42">
        <v>29169</v>
      </c>
      <c r="N23" s="42">
        <v>37626</v>
      </c>
      <c r="O23" s="42">
        <v>25028</v>
      </c>
      <c r="P23" s="42">
        <v>15464</v>
      </c>
      <c r="Q23" s="42">
        <v>34992</v>
      </c>
      <c r="R23" s="42">
        <v>35837</v>
      </c>
      <c r="S23" s="42">
        <v>22062</v>
      </c>
      <c r="T23" s="42">
        <v>14280</v>
      </c>
      <c r="U23" s="42">
        <v>28654</v>
      </c>
      <c r="V23" s="42">
        <v>35444.71</v>
      </c>
      <c r="W23" s="42">
        <v>22532.080000000002</v>
      </c>
      <c r="X23" s="42">
        <v>12661.04</v>
      </c>
      <c r="Y23" s="42">
        <v>36099.019999999997</v>
      </c>
      <c r="Z23" s="42">
        <v>41112.75</v>
      </c>
      <c r="AA23" s="42">
        <v>24097.53</v>
      </c>
      <c r="AB23" s="42">
        <v>15189.17</v>
      </c>
      <c r="AC23" s="42">
        <v>33075.199999999997</v>
      </c>
      <c r="AD23" s="42">
        <v>40469.86</v>
      </c>
      <c r="AE23" s="42">
        <v>24286.41</v>
      </c>
      <c r="AF23" s="42">
        <v>13389.27</v>
      </c>
      <c r="AG23" s="42">
        <v>32645.77</v>
      </c>
      <c r="AH23" s="42">
        <v>40370.379999999997</v>
      </c>
      <c r="AI23" s="42">
        <v>19972.080000000002</v>
      </c>
      <c r="AJ23" s="42">
        <v>14017.8</v>
      </c>
      <c r="AK23" s="42">
        <v>26293.51</v>
      </c>
      <c r="AL23" s="42">
        <v>39023.15</v>
      </c>
      <c r="AM23" s="42">
        <v>18825.07</v>
      </c>
      <c r="AN23" s="42">
        <v>13052.87</v>
      </c>
      <c r="AO23" s="42">
        <v>23925.37</v>
      </c>
      <c r="AP23" s="42">
        <v>39545.43</v>
      </c>
      <c r="AQ23" s="42">
        <v>27263.99</v>
      </c>
      <c r="AR23" s="42">
        <v>12005.11</v>
      </c>
      <c r="AS23" s="42">
        <v>32328.37</v>
      </c>
      <c r="AT23" s="42">
        <v>30220.49</v>
      </c>
      <c r="AU23" s="42">
        <v>18541.2</v>
      </c>
      <c r="AV23" s="42">
        <v>13368.84</v>
      </c>
      <c r="AW23" s="42">
        <v>30911.58</v>
      </c>
      <c r="AX23" s="42">
        <v>32586.51</v>
      </c>
      <c r="AY23" s="42">
        <v>19370.55</v>
      </c>
      <c r="AZ23" s="42">
        <v>13342.53</v>
      </c>
      <c r="BA23" s="42">
        <v>36298.18</v>
      </c>
      <c r="BB23" s="42">
        <v>28829.37</v>
      </c>
      <c r="BC23" s="42">
        <v>16604.18</v>
      </c>
      <c r="BD23" s="42">
        <v>13588.22</v>
      </c>
      <c r="BE23" s="42">
        <v>26394.11</v>
      </c>
      <c r="BF23" s="42">
        <v>28395.38</v>
      </c>
      <c r="BG23" s="42">
        <v>23318.75</v>
      </c>
      <c r="BH23" s="42">
        <v>15277.39</v>
      </c>
      <c r="BI23" s="42">
        <v>32136.080000000002</v>
      </c>
      <c r="BJ23" s="42">
        <v>36177.72</v>
      </c>
      <c r="BK23" s="42">
        <v>23313.5</v>
      </c>
      <c r="BL23" s="42">
        <v>13752.51</v>
      </c>
      <c r="BM23" s="42">
        <v>28843.88</v>
      </c>
      <c r="BN23" s="42">
        <v>27821.200000000001</v>
      </c>
      <c r="BO23" s="42">
        <v>17189.78</v>
      </c>
      <c r="BP23" s="42">
        <v>12721.8</v>
      </c>
      <c r="BQ23" s="42">
        <v>28110.99</v>
      </c>
      <c r="BR23" s="42">
        <v>31984.36</v>
      </c>
      <c r="BS23" s="42">
        <v>19030.87</v>
      </c>
      <c r="BT23" s="42">
        <v>14734.62</v>
      </c>
      <c r="BU23" s="42">
        <v>26013.65</v>
      </c>
      <c r="BV23" s="42">
        <v>31462.639999999999</v>
      </c>
      <c r="BW23" s="42">
        <v>19090.68</v>
      </c>
      <c r="BX23" s="42">
        <v>12907.21</v>
      </c>
      <c r="BY23" s="42">
        <v>29754.639999999999</v>
      </c>
      <c r="BZ23" s="42">
        <v>32037.4</v>
      </c>
      <c r="CA23" s="42">
        <v>17899.310000000001</v>
      </c>
      <c r="CB23" s="42">
        <v>14608.61</v>
      </c>
      <c r="CC23" s="42">
        <v>28019.77</v>
      </c>
      <c r="CD23" s="42">
        <v>35605.49</v>
      </c>
      <c r="CE23" s="42">
        <v>17782.47</v>
      </c>
      <c r="CF23" s="42">
        <v>15559.56</v>
      </c>
      <c r="CG23" s="42">
        <v>28847.21</v>
      </c>
      <c r="CH23" s="42">
        <v>32816.03</v>
      </c>
      <c r="CI23" s="42">
        <v>19710.099999999999</v>
      </c>
      <c r="CJ23" s="42">
        <v>14452.2</v>
      </c>
      <c r="CK23" s="42">
        <v>30642.02</v>
      </c>
      <c r="CL23" s="42">
        <v>33636.879999999997</v>
      </c>
      <c r="CM23" s="42">
        <v>13747.68</v>
      </c>
      <c r="CN23" s="42">
        <v>13467.62</v>
      </c>
      <c r="CO23" s="42">
        <v>30939.74</v>
      </c>
      <c r="CP23" s="42">
        <v>33462.69</v>
      </c>
      <c r="CQ23" s="42">
        <v>17966.48</v>
      </c>
      <c r="CR23" s="42">
        <v>13761.25</v>
      </c>
      <c r="CS23" s="42">
        <v>32961.93</v>
      </c>
      <c r="CT23" s="42">
        <v>31640.639999999999</v>
      </c>
      <c r="CU23" s="42">
        <v>17178.55</v>
      </c>
      <c r="CV23" s="42">
        <v>12859.39</v>
      </c>
      <c r="CW23" s="42">
        <v>29023.66</v>
      </c>
      <c r="CX23" s="42">
        <v>30881.439999999999</v>
      </c>
      <c r="CY23" s="42">
        <v>15921.37</v>
      </c>
      <c r="CZ23" s="42">
        <v>12007.57</v>
      </c>
      <c r="DA23" s="42">
        <v>28234.43</v>
      </c>
    </row>
    <row r="24" spans="1:105" ht="20.149999999999999" customHeight="1" x14ac:dyDescent="0.25">
      <c r="A24" s="34" t="s">
        <v>14</v>
      </c>
      <c r="B24" s="40">
        <v>2994</v>
      </c>
      <c r="C24" s="40">
        <v>2994</v>
      </c>
      <c r="D24" s="40">
        <v>2994</v>
      </c>
      <c r="E24" s="40">
        <v>2995</v>
      </c>
      <c r="F24" s="40">
        <v>3236</v>
      </c>
      <c r="G24" s="40">
        <v>3236</v>
      </c>
      <c r="H24" s="40">
        <v>3236</v>
      </c>
      <c r="I24" s="40">
        <v>3236</v>
      </c>
      <c r="J24" s="40">
        <v>3585</v>
      </c>
      <c r="K24" s="40">
        <v>3584</v>
      </c>
      <c r="L24" s="40">
        <v>3584</v>
      </c>
      <c r="M24" s="40">
        <v>3585</v>
      </c>
      <c r="N24" s="40">
        <v>2844</v>
      </c>
      <c r="O24" s="40">
        <v>2843</v>
      </c>
      <c r="P24" s="40">
        <v>2843</v>
      </c>
      <c r="Q24" s="40">
        <v>2843</v>
      </c>
      <c r="R24" s="40">
        <v>2695</v>
      </c>
      <c r="S24" s="40">
        <v>2695</v>
      </c>
      <c r="T24" s="40">
        <v>2696</v>
      </c>
      <c r="U24" s="40">
        <v>2695</v>
      </c>
      <c r="V24" s="40">
        <v>2505.25</v>
      </c>
      <c r="W24" s="40">
        <v>2504.75</v>
      </c>
      <c r="X24" s="40">
        <v>2505.75</v>
      </c>
      <c r="Y24" s="40">
        <v>2504.75</v>
      </c>
      <c r="Z24" s="40">
        <v>2505.25</v>
      </c>
      <c r="AA24" s="40">
        <v>2505.25</v>
      </c>
      <c r="AB24" s="40">
        <v>2505.25</v>
      </c>
      <c r="AC24" s="40">
        <v>2505.25</v>
      </c>
      <c r="AD24" s="40">
        <v>1978.22</v>
      </c>
      <c r="AE24" s="40">
        <v>1978.22</v>
      </c>
      <c r="AF24" s="40">
        <v>1978.22</v>
      </c>
      <c r="AG24" s="40">
        <v>1978.22</v>
      </c>
      <c r="AH24" s="40">
        <v>1819.96</v>
      </c>
      <c r="AI24" s="40">
        <v>2030.98</v>
      </c>
      <c r="AJ24" s="40">
        <v>2030.98</v>
      </c>
      <c r="AK24" s="40">
        <v>2030.98</v>
      </c>
      <c r="AL24" s="40">
        <v>2557.04</v>
      </c>
      <c r="AM24" s="40">
        <v>2557.04</v>
      </c>
      <c r="AN24" s="40">
        <v>2557.04</v>
      </c>
      <c r="AO24" s="40">
        <v>2557.04</v>
      </c>
      <c r="AP24" s="40">
        <v>2051.4899999999998</v>
      </c>
      <c r="AQ24" s="40">
        <v>2051.4899999999998</v>
      </c>
      <c r="AR24" s="40">
        <v>2051.4899999999998</v>
      </c>
      <c r="AS24" s="40">
        <v>2051.4899999999998</v>
      </c>
      <c r="AT24" s="40">
        <v>1721.79</v>
      </c>
      <c r="AU24" s="40">
        <v>1721.79</v>
      </c>
      <c r="AV24" s="40">
        <v>1721.79</v>
      </c>
      <c r="AW24" s="40">
        <v>1721.79</v>
      </c>
      <c r="AX24" s="40">
        <v>2022.18</v>
      </c>
      <c r="AY24" s="40">
        <v>2022.18</v>
      </c>
      <c r="AZ24" s="40">
        <v>2022.18</v>
      </c>
      <c r="BA24" s="40">
        <v>2022.18</v>
      </c>
      <c r="BB24" s="40">
        <v>1487.33</v>
      </c>
      <c r="BC24" s="40">
        <v>1487.33</v>
      </c>
      <c r="BD24" s="40">
        <v>1487.33</v>
      </c>
      <c r="BE24" s="40">
        <v>1487.33</v>
      </c>
      <c r="BF24" s="40">
        <v>1442.71</v>
      </c>
      <c r="BG24" s="40">
        <v>1442.71</v>
      </c>
      <c r="BH24" s="40">
        <v>1442.71</v>
      </c>
      <c r="BI24" s="40">
        <v>1442.71</v>
      </c>
      <c r="BJ24" s="40">
        <v>1399.43</v>
      </c>
      <c r="BK24" s="40">
        <v>1399.43</v>
      </c>
      <c r="BL24" s="40">
        <v>1399.43</v>
      </c>
      <c r="BM24" s="40">
        <v>1399.43</v>
      </c>
      <c r="BN24" s="40">
        <v>1357.45</v>
      </c>
      <c r="BO24" s="40">
        <v>1357.45</v>
      </c>
      <c r="BP24" s="40">
        <v>1357.45</v>
      </c>
      <c r="BQ24" s="40">
        <v>1357.45</v>
      </c>
      <c r="BR24" s="40">
        <v>1316.72</v>
      </c>
      <c r="BS24" s="40">
        <v>1316.72</v>
      </c>
      <c r="BT24" s="40">
        <v>1316.72</v>
      </c>
      <c r="BU24" s="40">
        <v>1316.72</v>
      </c>
      <c r="BV24" s="40">
        <v>1277.22</v>
      </c>
      <c r="BW24" s="40">
        <v>1277.22</v>
      </c>
      <c r="BX24" s="40">
        <v>1277.22</v>
      </c>
      <c r="BY24" s="40">
        <v>1277.22</v>
      </c>
      <c r="BZ24" s="40">
        <v>1238.9000000000001</v>
      </c>
      <c r="CA24" s="40">
        <v>1238.9000000000001</v>
      </c>
      <c r="CB24" s="40">
        <v>1238.9000000000001</v>
      </c>
      <c r="CC24" s="40">
        <v>1238.9000000000001</v>
      </c>
      <c r="CD24" s="40">
        <v>1201.74</v>
      </c>
      <c r="CE24" s="40">
        <v>1201.74</v>
      </c>
      <c r="CF24" s="40">
        <v>1201.74</v>
      </c>
      <c r="CG24" s="40">
        <v>1201.74</v>
      </c>
      <c r="CH24" s="40">
        <v>1165.69</v>
      </c>
      <c r="CI24" s="40">
        <v>1165.69</v>
      </c>
      <c r="CJ24" s="40">
        <v>1165.69</v>
      </c>
      <c r="CK24" s="40">
        <v>1165.69</v>
      </c>
      <c r="CL24" s="40">
        <v>1130.71</v>
      </c>
      <c r="CM24" s="40">
        <v>1130.71</v>
      </c>
      <c r="CN24" s="40">
        <v>1130.71</v>
      </c>
      <c r="CO24" s="40">
        <v>1130.71</v>
      </c>
      <c r="CP24" s="40">
        <v>1096.79</v>
      </c>
      <c r="CQ24" s="40">
        <v>1096.79</v>
      </c>
      <c r="CR24" s="40">
        <v>1096.79</v>
      </c>
      <c r="CS24" s="40">
        <v>1096.79</v>
      </c>
      <c r="CT24" s="40">
        <v>1063.8900000000001</v>
      </c>
      <c r="CU24" s="40">
        <v>1063.8900000000001</v>
      </c>
      <c r="CV24" s="40">
        <v>1063.8900000000001</v>
      </c>
      <c r="CW24" s="40">
        <v>1063.8900000000001</v>
      </c>
      <c r="CX24" s="40">
        <v>1031.97</v>
      </c>
      <c r="CY24" s="40">
        <v>1031.97</v>
      </c>
      <c r="CZ24" s="40">
        <v>1031.97</v>
      </c>
      <c r="DA24" s="40">
        <v>1031.97</v>
      </c>
    </row>
  </sheetData>
  <phoneticPr fontId="6" type="noConversion"/>
  <printOptions headings="1"/>
  <pageMargins left="0.44" right="0.4" top="1" bottom="1" header="0.5" footer="0.5"/>
  <pageSetup paperSize="9" scale="21"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A24"/>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9" defaultRowHeight="12.5" x14ac:dyDescent="0.25"/>
  <cols>
    <col min="1" max="1" width="30.7265625" customWidth="1"/>
    <col min="2" max="27" width="12.54296875" customWidth="1"/>
  </cols>
  <sheetData>
    <row r="1" spans="1:27" ht="45" customHeight="1" x14ac:dyDescent="0.25">
      <c r="A1" s="20" t="s">
        <v>208</v>
      </c>
      <c r="B1" s="14"/>
      <c r="C1" s="14"/>
      <c r="D1" s="14"/>
      <c r="E1" s="14"/>
      <c r="F1" s="14"/>
      <c r="G1" s="14"/>
      <c r="H1" s="14"/>
      <c r="I1" s="14"/>
      <c r="J1" s="14"/>
      <c r="K1" s="14"/>
      <c r="L1" s="14"/>
      <c r="M1" s="14"/>
      <c r="N1" s="14"/>
      <c r="O1" s="14"/>
      <c r="P1" s="14"/>
      <c r="Q1" s="14"/>
      <c r="R1" s="14"/>
      <c r="S1" s="14"/>
      <c r="T1" s="14"/>
      <c r="U1" s="14"/>
      <c r="V1" s="14"/>
      <c r="W1" s="14"/>
      <c r="X1" s="14"/>
      <c r="Y1" s="14"/>
      <c r="Z1" s="14"/>
      <c r="AA1" s="14"/>
    </row>
    <row r="2" spans="1:27" ht="20.25" customHeight="1" x14ac:dyDescent="0.25">
      <c r="A2" s="16" t="s">
        <v>43</v>
      </c>
      <c r="B2" s="14"/>
      <c r="C2" s="14"/>
      <c r="D2" s="14"/>
      <c r="E2" s="14"/>
      <c r="F2" s="14"/>
      <c r="G2" s="14"/>
      <c r="H2" s="14"/>
      <c r="I2" s="14"/>
      <c r="J2" s="14"/>
      <c r="K2" s="14"/>
      <c r="L2" s="14"/>
      <c r="M2" s="14"/>
      <c r="N2" s="14"/>
      <c r="O2" s="14"/>
      <c r="P2" s="14"/>
      <c r="Q2" s="14"/>
      <c r="R2" s="14"/>
      <c r="S2" s="14"/>
      <c r="T2" s="14"/>
      <c r="U2" s="14"/>
      <c r="V2" s="14"/>
      <c r="W2" s="14"/>
      <c r="X2" s="14"/>
      <c r="Y2" s="14"/>
      <c r="Z2" s="14"/>
      <c r="AA2" s="14"/>
    </row>
    <row r="3" spans="1:27" ht="40" customHeight="1" x14ac:dyDescent="0.25">
      <c r="A3" s="60" t="s">
        <v>236</v>
      </c>
      <c r="B3" s="33" t="s">
        <v>44</v>
      </c>
      <c r="C3" s="33" t="s">
        <v>45</v>
      </c>
      <c r="D3" s="33" t="s">
        <v>46</v>
      </c>
      <c r="E3" s="33" t="s">
        <v>47</v>
      </c>
      <c r="F3" s="33" t="s">
        <v>48</v>
      </c>
      <c r="G3" s="33" t="s">
        <v>49</v>
      </c>
      <c r="H3" s="33" t="s">
        <v>50</v>
      </c>
      <c r="I3" s="33" t="s">
        <v>51</v>
      </c>
      <c r="J3" s="33" t="s">
        <v>52</v>
      </c>
      <c r="K3" s="33" t="s">
        <v>53</v>
      </c>
      <c r="L3" s="33" t="s">
        <v>54</v>
      </c>
      <c r="M3" s="33" t="s">
        <v>55</v>
      </c>
      <c r="N3" s="33" t="s">
        <v>56</v>
      </c>
      <c r="O3" s="33" t="s">
        <v>57</v>
      </c>
      <c r="P3" s="33" t="s">
        <v>58</v>
      </c>
      <c r="Q3" s="33" t="s">
        <v>59</v>
      </c>
      <c r="R3" s="33" t="s">
        <v>60</v>
      </c>
      <c r="S3" s="33" t="s">
        <v>61</v>
      </c>
      <c r="T3" s="33" t="s">
        <v>62</v>
      </c>
      <c r="U3" s="33" t="s">
        <v>63</v>
      </c>
      <c r="V3" s="33" t="s">
        <v>64</v>
      </c>
      <c r="W3" s="33" t="s">
        <v>40</v>
      </c>
      <c r="X3" s="33" t="s">
        <v>41</v>
      </c>
      <c r="Y3" s="35" t="s">
        <v>215</v>
      </c>
      <c r="Z3" s="33" t="s">
        <v>226</v>
      </c>
      <c r="AA3" s="35" t="s">
        <v>238</v>
      </c>
    </row>
    <row r="4" spans="1:27" ht="20.149999999999999" customHeight="1" x14ac:dyDescent="0.25">
      <c r="A4" s="21" t="s">
        <v>0</v>
      </c>
      <c r="B4" s="40">
        <f>SUM('Quarter (GWh)'!B4:E4)</f>
        <v>1048385</v>
      </c>
      <c r="C4" s="40">
        <f>SUM('Quarter (GWh)'!F4:I4)</f>
        <v>1152154</v>
      </c>
      <c r="D4" s="40">
        <f>SUM('Quarter (GWh)'!J4:M4)</f>
        <v>1260168</v>
      </c>
      <c r="E4" s="40">
        <f>SUM('Quarter (GWh)'!N4:Q4)</f>
        <v>1230533</v>
      </c>
      <c r="F4" s="40">
        <f>SUM('Quarter (GWh)'!R4:U4)</f>
        <v>1204713</v>
      </c>
      <c r="G4" s="40">
        <f>SUM('Quarter (GWh)'!V4:Y4)</f>
        <v>1196930.5</v>
      </c>
      <c r="H4" s="40">
        <f>SUM('Quarter (GWh)'!Z4:AC4)</f>
        <v>1120447.1299999999</v>
      </c>
      <c r="I4" s="40">
        <f>SUM('Quarter (GWh)'!AD4:AG4)</f>
        <v>1025232.16</v>
      </c>
      <c r="J4" s="40">
        <f>SUM('Quarter (GWh)'!AH4:AK4)</f>
        <v>929784</v>
      </c>
      <c r="K4" s="40">
        <f>SUM('Quarter (GWh)'!AL4:AO4)</f>
        <v>838092.3</v>
      </c>
      <c r="L4" s="40">
        <f>SUM('Quarter (GWh)'!AP4:AS4)</f>
        <v>807821.35</v>
      </c>
      <c r="M4" s="40">
        <f>SUM('Quarter (GWh)'!AT4:AW4)</f>
        <v>679344.21000000008</v>
      </c>
      <c r="N4" s="40">
        <f>SUM('Quarter (GWh)'!AX4:BA4)</f>
        <v>642514.69999999995</v>
      </c>
      <c r="O4" s="40">
        <f>SUM('Quarter (GWh)'!BB4:BE4)</f>
        <v>511352.15999999992</v>
      </c>
      <c r="P4" s="40">
        <f>SUM('Quarter (GWh)'!BF4:BI4)</f>
        <v>434941.39</v>
      </c>
      <c r="Q4" s="40">
        <f>SUM('Quarter (GWh)'!BJ4:BM4)</f>
        <v>410460.11</v>
      </c>
      <c r="R4" s="40">
        <f>SUM('Quarter (GWh)'!BN4:BQ4)</f>
        <v>415514.96</v>
      </c>
      <c r="S4" s="40">
        <f>SUM('Quarter (GWh)'!BR4:BU4)</f>
        <v>451437.09</v>
      </c>
      <c r="T4" s="40">
        <f>SUM('Quarter (GWh)'!BV4:BY4)</f>
        <v>463314.54000000004</v>
      </c>
      <c r="U4" s="40">
        <f>SUM('Quarter (GWh)'!BZ4:CC4)</f>
        <v>464981.27</v>
      </c>
      <c r="V4" s="40">
        <f>SUM('Quarter (GWh)'!CD4:CG4)</f>
        <v>450197.88</v>
      </c>
      <c r="W4" s="40">
        <f>SUM('Quarter (GWh)'!CH4:CK4)</f>
        <v>436207.68999999994</v>
      </c>
      <c r="X4" s="40">
        <f>SUM('Quarter (GWh)'!CL4:CO4)</f>
        <v>439394.46</v>
      </c>
      <c r="Y4" s="40">
        <f>SUM('Quarter (GWh)'!CP4:CS4)</f>
        <v>363991.88</v>
      </c>
      <c r="Z4" s="40">
        <f>SUM('Quarter (GWh)'!CT4:CW4)</f>
        <v>423225.85</v>
      </c>
      <c r="AA4" s="40">
        <f>SUM('Quarter (GWh)'!CX4:DA4)</f>
        <v>382725.95</v>
      </c>
    </row>
    <row r="5" spans="1:27" ht="20.149999999999999" customHeight="1" x14ac:dyDescent="0.25">
      <c r="A5" s="22" t="s">
        <v>1</v>
      </c>
      <c r="B5" s="41">
        <f>SUM('Quarter (GWh)'!B5:E5)</f>
        <v>10582</v>
      </c>
      <c r="C5" s="41">
        <f>SUM('Quarter (GWh)'!F5:I5)</f>
        <v>12862</v>
      </c>
      <c r="D5" s="41">
        <f>SUM('Quarter (GWh)'!J5:M5)</f>
        <v>26032</v>
      </c>
      <c r="E5" s="41">
        <f>SUM('Quarter (GWh)'!N5:Q5)</f>
        <v>30464</v>
      </c>
      <c r="F5" s="41">
        <f>SUM('Quarter (GWh)'!R5:U5)</f>
        <v>60493</v>
      </c>
      <c r="G5" s="41">
        <f>SUM('Quarter (GWh)'!V5:Y5)</f>
        <v>86298</v>
      </c>
      <c r="H5" s="41">
        <f>SUM('Quarter (GWh)'!Z5:AC5)</f>
        <v>133032.78999999998</v>
      </c>
      <c r="I5" s="41">
        <f>SUM('Quarter (GWh)'!AD5:AG5)</f>
        <v>173328.2</v>
      </c>
      <c r="J5" s="41">
        <f>SUM('Quarter (GWh)'!AH5:AK5)</f>
        <v>244029.3</v>
      </c>
      <c r="K5" s="41">
        <f>SUM('Quarter (GWh)'!AL5:AO5)</f>
        <v>338027.44</v>
      </c>
      <c r="L5" s="41">
        <f>SUM('Quarter (GWh)'!AP5:AS5)</f>
        <v>409048.66</v>
      </c>
      <c r="M5" s="41">
        <f>SUM('Quarter (GWh)'!AT5:AW5)</f>
        <v>471842.68999999994</v>
      </c>
      <c r="N5" s="41">
        <f>SUM('Quarter (GWh)'!AX5:BA5)</f>
        <v>614478.66999999993</v>
      </c>
      <c r="O5" s="41">
        <f>SUM('Quarter (GWh)'!BB5:BE5)</f>
        <v>603923.51</v>
      </c>
      <c r="P5" s="41">
        <f>SUM('Quarter (GWh)'!BF5:BI5)</f>
        <v>566668.87</v>
      </c>
      <c r="Q5" s="41">
        <f>SUM('Quarter (GWh)'!BJ5:BM5)</f>
        <v>548223.05000000005</v>
      </c>
      <c r="R5" s="41">
        <f>SUM('Quarter (GWh)'!BN5:BQ5)</f>
        <v>488936.88</v>
      </c>
      <c r="S5" s="41">
        <f>SUM('Quarter (GWh)'!BR5:BU5)</f>
        <v>501563.17</v>
      </c>
      <c r="T5" s="41">
        <f>SUM('Quarter (GWh)'!BV5:BY5)</f>
        <v>516510.76</v>
      </c>
      <c r="U5" s="41">
        <f>SUM('Quarter (GWh)'!BZ5:CC5)</f>
        <v>514288.28</v>
      </c>
      <c r="V5" s="41">
        <f>SUM('Quarter (GWh)'!CD5:CG5)</f>
        <v>513759.59000000008</v>
      </c>
      <c r="W5" s="41">
        <f>SUM('Quarter (GWh)'!CH5:CK5)</f>
        <v>503622.33999999997</v>
      </c>
      <c r="X5" s="41">
        <f>SUM('Quarter (GWh)'!CL5:CO5)</f>
        <v>478187.9</v>
      </c>
      <c r="Y5" s="41">
        <f>SUM('Quarter (GWh)'!CP5:CS5)</f>
        <v>560844.19000000006</v>
      </c>
      <c r="Z5" s="51">
        <f>SUM('Quarter (GWh)'!CT5:CW5)</f>
        <v>618291.16</v>
      </c>
      <c r="AA5" s="51">
        <f>SUM('Quarter (GWh)'!CX5:DA5)</f>
        <v>493886.99</v>
      </c>
    </row>
    <row r="6" spans="1:27" ht="20.149999999999999" customHeight="1" x14ac:dyDescent="0.25">
      <c r="A6" s="22" t="s">
        <v>209</v>
      </c>
      <c r="B6" s="41">
        <f>SUM('Quarter (GWh)'!B6:E6)</f>
        <v>0</v>
      </c>
      <c r="C6" s="41">
        <f>SUM('Quarter (GWh)'!F6:I6)</f>
        <v>0</v>
      </c>
      <c r="D6" s="41">
        <f>SUM('Quarter (GWh)'!J6:M6)</f>
        <v>0</v>
      </c>
      <c r="E6" s="41">
        <f>SUM('Quarter (GWh)'!N6:Q6)</f>
        <v>0</v>
      </c>
      <c r="F6" s="41">
        <f>SUM('Quarter (GWh)'!R6:U6)</f>
        <v>0</v>
      </c>
      <c r="G6" s="41">
        <f>SUM('Quarter (GWh)'!V6:Y6)</f>
        <v>0</v>
      </c>
      <c r="H6" s="41">
        <f>SUM('Quarter (GWh)'!Z6:AC6)</f>
        <v>0</v>
      </c>
      <c r="I6" s="41">
        <f>SUM('Quarter (GWh)'!AD6:AG6)</f>
        <v>5453</v>
      </c>
      <c r="J6" s="41">
        <f>SUM('Quarter (GWh)'!AH6:AK6)</f>
        <v>37576</v>
      </c>
      <c r="K6" s="41">
        <f>SUM('Quarter (GWh)'!AL6:AO6)</f>
        <v>14903.150000000001</v>
      </c>
      <c r="L6" s="41">
        <f>SUM('Quarter (GWh)'!AP6:AS6)</f>
        <v>9045.48</v>
      </c>
      <c r="M6" s="41">
        <f>SUM('Quarter (GWh)'!AT6:AW6)</f>
        <v>112237.54000000001</v>
      </c>
      <c r="N6" s="41">
        <f>SUM('Quarter (GWh)'!AX6:BA6)</f>
        <v>206845.99000000002</v>
      </c>
      <c r="O6" s="41">
        <f>SUM('Quarter (GWh)'!BB6:BE6)</f>
        <v>274794.23999999999</v>
      </c>
      <c r="P6" s="41">
        <f>SUM('Quarter (GWh)'!BF6:BI6)</f>
        <v>150097.68</v>
      </c>
      <c r="Q6" s="41">
        <f>SUM('Quarter (GWh)'!BJ6:BM6)</f>
        <v>102620.34</v>
      </c>
      <c r="R6" s="41">
        <f>SUM('Quarter (GWh)'!BN6:BQ6)</f>
        <v>123909.86000000002</v>
      </c>
      <c r="S6" s="41">
        <f>SUM('Quarter (GWh)'!BR6:BU6)</f>
        <v>152406.46000000002</v>
      </c>
      <c r="T6" s="41">
        <f>SUM('Quarter (GWh)'!BV6:BY6)</f>
        <v>106647.93</v>
      </c>
      <c r="U6" s="41">
        <f>SUM('Quarter (GWh)'!BZ6:CC6)</f>
        <v>70676.87999999999</v>
      </c>
      <c r="V6" s="41">
        <f>SUM('Quarter (GWh)'!CD6:CG6)</f>
        <v>74789.679999999993</v>
      </c>
      <c r="W6" s="41">
        <f>SUM('Quarter (GWh)'!CH6:CK6)</f>
        <v>186068.34</v>
      </c>
      <c r="X6" s="41">
        <f>SUM('Quarter (GWh)'!CL6:CO6)</f>
        <v>200066.46000000002</v>
      </c>
      <c r="Y6" s="41">
        <f>SUM('Quarter (GWh)'!CP6:CS6)</f>
        <v>159863.84</v>
      </c>
      <c r="Z6" s="51">
        <f>SUM('Quarter (GWh)'!CT6:CW6)</f>
        <v>277832.71999999997</v>
      </c>
      <c r="AA6" s="51">
        <f>SUM('Quarter (GWh)'!CX6:DA6)</f>
        <v>209848.93000000002</v>
      </c>
    </row>
    <row r="7" spans="1:27" ht="20.149999999999999" customHeight="1" x14ac:dyDescent="0.25">
      <c r="A7" s="22" t="s">
        <v>2</v>
      </c>
      <c r="B7" s="41">
        <f>SUM('Quarter (GWh)'!B7:E7)</f>
        <v>31604</v>
      </c>
      <c r="C7" s="41">
        <f>SUM('Quarter (GWh)'!F7:I7)</f>
        <v>84433</v>
      </c>
      <c r="D7" s="41">
        <f>SUM('Quarter (GWh)'!J7:M7)</f>
        <v>146342</v>
      </c>
      <c r="E7" s="41">
        <f>SUM('Quarter (GWh)'!N7:Q7)</f>
        <v>138330</v>
      </c>
      <c r="F7" s="41">
        <f>SUM('Quarter (GWh)'!R7:U7)</f>
        <v>150731</v>
      </c>
      <c r="G7" s="41">
        <f>SUM('Quarter (GWh)'!V7:Y7)</f>
        <v>177039</v>
      </c>
      <c r="H7" s="41">
        <f>SUM('Quarter (GWh)'!Z7:AC7)</f>
        <v>114111.77</v>
      </c>
      <c r="I7" s="41">
        <f>SUM('Quarter (GWh)'!AD7:AG7)</f>
        <v>96181.28</v>
      </c>
      <c r="J7" s="41">
        <f>SUM('Quarter (GWh)'!AH7:AK7)</f>
        <v>120590.71</v>
      </c>
      <c r="K7" s="41">
        <f>SUM('Quarter (GWh)'!AL7:AO7)</f>
        <v>123158</v>
      </c>
      <c r="L7" s="41">
        <f>SUM('Quarter (GWh)'!AP7:AS7)</f>
        <v>122670.04</v>
      </c>
      <c r="M7" s="41">
        <f>SUM('Quarter (GWh)'!AT7:AW7)</f>
        <v>137099.79999999999</v>
      </c>
      <c r="N7" s="41">
        <f>SUM('Quarter (GWh)'!AX7:BA7)</f>
        <v>176399.15000000002</v>
      </c>
      <c r="O7" s="41">
        <f>SUM('Quarter (GWh)'!BB7:BE7)</f>
        <v>183684.5</v>
      </c>
      <c r="P7" s="41">
        <f>SUM('Quarter (GWh)'!BF7:BI7)</f>
        <v>144022.97</v>
      </c>
      <c r="Q7" s="41">
        <f>SUM('Quarter (GWh)'!BJ7:BM7)</f>
        <v>109663.92</v>
      </c>
      <c r="R7" s="41">
        <f>SUM('Quarter (GWh)'!BN7:BQ7)</f>
        <v>127907.31</v>
      </c>
      <c r="S7" s="41">
        <f>SUM('Quarter (GWh)'!BR7:BU7)</f>
        <v>159516.66999999998</v>
      </c>
      <c r="T7" s="41">
        <f>SUM('Quarter (GWh)'!BV7:BY7)</f>
        <v>118276.42000000001</v>
      </c>
      <c r="U7" s="41">
        <f>SUM('Quarter (GWh)'!BZ7:CC7)</f>
        <v>126139.20000000001</v>
      </c>
      <c r="V7" s="41">
        <f>SUM('Quarter (GWh)'!CD7:CG7)</f>
        <v>83675.7</v>
      </c>
      <c r="W7" s="41">
        <f>SUM('Quarter (GWh)'!CH7:CK7)</f>
        <v>91793.95</v>
      </c>
      <c r="X7" s="41">
        <f>SUM('Quarter (GWh)'!CL7:CO7)</f>
        <v>106030.24</v>
      </c>
      <c r="Y7" s="41">
        <f>SUM('Quarter (GWh)'!CP7:CS7)</f>
        <v>76070.11</v>
      </c>
      <c r="Z7" s="51">
        <f>SUM('Quarter (GWh)'!CT7:CW7)</f>
        <v>259864.2</v>
      </c>
      <c r="AA7" s="51">
        <f>SUM('Quarter (GWh)'!CX7:DA7)</f>
        <v>175590.78</v>
      </c>
    </row>
    <row r="8" spans="1:27" ht="20.149999999999999" customHeight="1" x14ac:dyDescent="0.25">
      <c r="A8" s="22" t="s">
        <v>3</v>
      </c>
      <c r="B8" s="41">
        <f>SUM('Quarter (GWh)'!B8:E8)</f>
        <v>-374</v>
      </c>
      <c r="C8" s="41">
        <f>SUM('Quarter (GWh)'!F8:I8)</f>
        <v>7787</v>
      </c>
      <c r="D8" s="41">
        <f>SUM('Quarter (GWh)'!J8:M8)</f>
        <v>-11068</v>
      </c>
      <c r="E8" s="41">
        <f>SUM('Quarter (GWh)'!N8:Q8)</f>
        <v>-661</v>
      </c>
      <c r="F8" s="41">
        <f>SUM('Quarter (GWh)'!R8:U8)</f>
        <v>-7356</v>
      </c>
      <c r="G8" s="41">
        <f>SUM('Quarter (GWh)'!V8:Y8)</f>
        <v>3532</v>
      </c>
      <c r="H8" s="41">
        <f>SUM('Quarter (GWh)'!Z8:AC8)</f>
        <v>-6235</v>
      </c>
      <c r="I8" s="41">
        <f>SUM('Quarter (GWh)'!AD8:AG8)</f>
        <v>1321</v>
      </c>
      <c r="J8" s="41">
        <f>SUM('Quarter (GWh)'!AH8:AK8)</f>
        <v>-6435</v>
      </c>
      <c r="K8" s="41">
        <f>SUM('Quarter (GWh)'!AL8:AO8)</f>
        <v>5480</v>
      </c>
      <c r="L8" s="41">
        <f>SUM('Quarter (GWh)'!AP8:AS8)</f>
        <v>-3877.5699999999979</v>
      </c>
      <c r="M8" s="41">
        <f>SUM('Quarter (GWh)'!AT8:AW8)</f>
        <v>-5558.2100000000009</v>
      </c>
      <c r="N8" s="41">
        <f>SUM('Quarter (GWh)'!AX8:BA8)</f>
        <v>14606.330000000002</v>
      </c>
      <c r="O8" s="41">
        <f>SUM('Quarter (GWh)'!BB8:BE8)</f>
        <v>-23275.4</v>
      </c>
      <c r="P8" s="41">
        <f>SUM('Quarter (GWh)'!BF8:BI8)</f>
        <v>-269</v>
      </c>
      <c r="Q8" s="41">
        <f>SUM('Quarter (GWh)'!BJ8:BM8)</f>
        <v>621</v>
      </c>
      <c r="R8" s="41">
        <f>SUM('Quarter (GWh)'!BN8:BQ8)</f>
        <v>-2382.8999999999996</v>
      </c>
      <c r="S8" s="41">
        <f>SUM('Quarter (GWh)'!BR8:BU8)</f>
        <v>3515</v>
      </c>
      <c r="T8" s="41">
        <f>SUM('Quarter (GWh)'!BV8:BY8)</f>
        <v>17489.740000000002</v>
      </c>
      <c r="U8" s="41">
        <f>SUM('Quarter (GWh)'!BZ8:CC8)</f>
        <v>14556.479999999998</v>
      </c>
      <c r="V8" s="41">
        <f>SUM('Quarter (GWh)'!CD8:CG8)</f>
        <v>-6630.53</v>
      </c>
      <c r="W8" s="41">
        <f>SUM('Quarter (GWh)'!CH8:CK8)</f>
        <v>839.26999999999953</v>
      </c>
      <c r="X8" s="41">
        <f>SUM('Quarter (GWh)'!CL8:CO8)</f>
        <v>-171.72000000000025</v>
      </c>
      <c r="Y8" s="41">
        <f>SUM('Quarter (GWh)'!CP8:CS8)</f>
        <v>1950.71</v>
      </c>
      <c r="Z8" s="51">
        <f>SUM('Quarter (GWh)'!CT8:CW8)</f>
        <v>-4065.0800000000004</v>
      </c>
      <c r="AA8" s="51">
        <f>SUM('Quarter (GWh)'!CX8:DA8)</f>
        <v>-6714.66</v>
      </c>
    </row>
    <row r="9" spans="1:27" ht="20.149999999999999" customHeight="1" x14ac:dyDescent="0.25">
      <c r="A9" s="23" t="s">
        <v>5</v>
      </c>
      <c r="B9" s="50">
        <f>SUM('Quarter (GWh)'!B9:E9)</f>
        <v>-608</v>
      </c>
      <c r="C9" s="50">
        <f>SUM('Quarter (GWh)'!F9:I9)</f>
        <v>-506</v>
      </c>
      <c r="D9" s="50">
        <f>SUM('Quarter (GWh)'!J9:M9)</f>
        <v>-442</v>
      </c>
      <c r="E9" s="50">
        <f>SUM('Quarter (GWh)'!N9:Q9)</f>
        <v>-65</v>
      </c>
      <c r="F9" s="50">
        <f>SUM('Quarter (GWh)'!R9:U9)</f>
        <v>-99</v>
      </c>
      <c r="G9" s="50">
        <f>SUM('Quarter (GWh)'!V9:Y9)</f>
        <v>-82.360000000000014</v>
      </c>
      <c r="H9" s="50">
        <f>SUM('Quarter (GWh)'!Z9:AC9)</f>
        <v>-38.839999999999996</v>
      </c>
      <c r="I9" s="50">
        <f>SUM('Quarter (GWh)'!AD9:AG9)</f>
        <v>-50.760000000000005</v>
      </c>
      <c r="J9" s="50">
        <f>SUM('Quarter (GWh)'!AH9:AK9)</f>
        <v>-55.24</v>
      </c>
      <c r="K9" s="50">
        <f>SUM('Quarter (GWh)'!AL9:AO9)</f>
        <v>-77.759999999999991</v>
      </c>
      <c r="L9" s="50">
        <f>SUM('Quarter (GWh)'!AP9:AS9)</f>
        <v>-68.28</v>
      </c>
      <c r="M9" s="50">
        <f>SUM('Quarter (GWh)'!AT9:AW9)</f>
        <v>-351.28</v>
      </c>
      <c r="N9" s="50">
        <f>SUM('Quarter (GWh)'!AX9:BA9)</f>
        <v>-263.05</v>
      </c>
      <c r="O9" s="50">
        <f>SUM('Quarter (GWh)'!BB9:BE9)</f>
        <v>-60.009999999999991</v>
      </c>
      <c r="P9" s="50">
        <f>SUM('Quarter (GWh)'!BF9:BI9)</f>
        <v>-55.71</v>
      </c>
      <c r="Q9" s="50">
        <f>SUM('Quarter (GWh)'!BJ9:BM9)</f>
        <v>-60.55</v>
      </c>
      <c r="R9" s="50">
        <f>SUM('Quarter (GWh)'!BN9:BQ9)</f>
        <v>-3.830000000000001</v>
      </c>
      <c r="S9" s="50">
        <f>SUM('Quarter (GWh)'!BR9:BU9)</f>
        <v>559.43000000000006</v>
      </c>
      <c r="T9" s="50">
        <f>SUM('Quarter (GWh)'!BV9:BY9)</f>
        <v>3840.0999999999995</v>
      </c>
      <c r="U9" s="50">
        <f>SUM('Quarter (GWh)'!BZ9:CC9)</f>
        <v>4288.2300000000005</v>
      </c>
      <c r="V9" s="50">
        <f>SUM('Quarter (GWh)'!CD9:CG9)</f>
        <v>5115.0599999999995</v>
      </c>
      <c r="W9" s="50">
        <f>SUM('Quarter (GWh)'!CH9:CK9)</f>
        <v>5820.3700000000008</v>
      </c>
      <c r="X9" s="50">
        <f>SUM('Quarter (GWh)'!CL9:CO9)</f>
        <v>6344.5300000000007</v>
      </c>
      <c r="Y9" s="50">
        <f>SUM('Quarter (GWh)'!CP9:CS9)</f>
        <v>6494.73</v>
      </c>
      <c r="Z9" s="51">
        <f>SUM('Quarter (GWh)'!CT9:CW9)</f>
        <v>6360.54</v>
      </c>
      <c r="AA9" s="51">
        <f>SUM('Quarter (GWh)'!CX9:DA9)</f>
        <v>6511.35</v>
      </c>
    </row>
    <row r="10" spans="1:27" ht="20.149999999999999" customHeight="1" x14ac:dyDescent="0.25">
      <c r="A10" s="24" t="s">
        <v>21</v>
      </c>
      <c r="B10" s="43">
        <f>SUM('Quarter (GWh)'!B10:E10)</f>
        <v>1026381</v>
      </c>
      <c r="C10" s="43">
        <f>SUM('Quarter (GWh)'!F10:I10)</f>
        <v>1087864</v>
      </c>
      <c r="D10" s="43">
        <f>SUM('Quarter (GWh)'!J10:M10)</f>
        <v>1128348</v>
      </c>
      <c r="E10" s="43">
        <f>SUM('Quarter (GWh)'!N10:Q10)</f>
        <v>1121941</v>
      </c>
      <c r="F10" s="43">
        <f>SUM('Quarter (GWh)'!R10:U10)</f>
        <v>1107020</v>
      </c>
      <c r="G10" s="43">
        <f>SUM('Quarter (GWh)'!V10:Y10)</f>
        <v>1109639.1399999999</v>
      </c>
      <c r="H10" s="43">
        <f>SUM('Quarter (GWh)'!Z10:AC10)</f>
        <v>1133094.2999999998</v>
      </c>
      <c r="I10" s="43">
        <f>SUM('Quarter (GWh)'!AD10:AG10)</f>
        <v>1103649.29</v>
      </c>
      <c r="J10" s="43">
        <f>SUM('Quarter (GWh)'!AH10:AK10)</f>
        <v>1046732.38</v>
      </c>
      <c r="K10" s="43">
        <f>SUM('Quarter (GWh)'!AL10:AO10)</f>
        <v>1058363.99</v>
      </c>
      <c r="L10" s="43">
        <f>SUM('Quarter (GWh)'!AP10:AS10)</f>
        <v>1090254.1000000001</v>
      </c>
      <c r="M10" s="43">
        <f>SUM('Quarter (GWh)'!AT10:AW10)</f>
        <v>1008177.6</v>
      </c>
      <c r="N10" s="43">
        <f>SUM('Quarter (GWh)'!AX10:BA10)</f>
        <v>1094937.49</v>
      </c>
      <c r="O10" s="43">
        <f>SUM('Quarter (GWh)'!BB10:BE10)</f>
        <v>908255.78</v>
      </c>
      <c r="P10" s="43">
        <f>SUM('Quarter (GWh)'!BF10:BI10)</f>
        <v>857262.61</v>
      </c>
      <c r="Q10" s="43">
        <f>SUM('Quarter (GWh)'!BJ10:BM10)</f>
        <v>849579.68</v>
      </c>
      <c r="R10" s="43">
        <f>SUM('Quarter (GWh)'!BN10:BQ10)</f>
        <v>774157.81</v>
      </c>
      <c r="S10" s="43">
        <f>SUM('Quarter (GWh)'!BR10:BU10)</f>
        <v>797558</v>
      </c>
      <c r="T10" s="43">
        <f>SUM('Quarter (GWh)'!BV10:BY10)</f>
        <v>882878.72</v>
      </c>
      <c r="U10" s="43">
        <f>SUM('Quarter (GWh)'!BZ10:CC10)</f>
        <v>871975.04</v>
      </c>
      <c r="V10" s="43">
        <f>SUM('Quarter (GWh)'!CD10:CG10)</f>
        <v>878766.3</v>
      </c>
      <c r="W10" s="43">
        <f>SUM('Quarter (GWh)'!CH10:CK10)</f>
        <v>854695.72</v>
      </c>
      <c r="X10" s="43">
        <f>SUM('Quarter (GWh)'!CL10:CO10)</f>
        <v>817724.92999999993</v>
      </c>
      <c r="Y10" s="43">
        <f>SUM('Quarter (GWh)'!CP10:CS10)</f>
        <v>857211.39</v>
      </c>
      <c r="Z10" s="43">
        <f>SUM('Quarter (GWh)'!CT10:CW10)</f>
        <v>783948.25</v>
      </c>
      <c r="AA10" s="43">
        <f>SUM('Quarter (GWh)'!CX10:DA10)</f>
        <v>700818.85000000009</v>
      </c>
    </row>
    <row r="11" spans="1:27" ht="20.149999999999999" customHeight="1" x14ac:dyDescent="0.25">
      <c r="A11" s="22" t="s">
        <v>4</v>
      </c>
      <c r="B11" s="41">
        <f>SUM('Quarter (GWh)'!B11:E11)</f>
        <v>5295</v>
      </c>
      <c r="C11" s="41">
        <f>SUM('Quarter (GWh)'!F11:I11)</f>
        <v>703</v>
      </c>
      <c r="D11" s="41">
        <f>SUM('Quarter (GWh)'!J11:M11)</f>
        <v>2817</v>
      </c>
      <c r="E11" s="41">
        <f>SUM('Quarter (GWh)'!N11:Q11)</f>
        <v>2082</v>
      </c>
      <c r="F11" s="41">
        <f>SUM('Quarter (GWh)'!R11:U11)</f>
        <v>1778</v>
      </c>
      <c r="G11" s="41">
        <f>SUM('Quarter (GWh)'!V11:Y11)</f>
        <v>1563.2400000000005</v>
      </c>
      <c r="H11" s="41">
        <f>SUM('Quarter (GWh)'!Z11:AC11)</f>
        <v>705.11999999999989</v>
      </c>
      <c r="I11" s="41">
        <f>SUM('Quarter (GWh)'!AD11:AG11)</f>
        <v>111.05000000000001</v>
      </c>
      <c r="J11" s="41">
        <f>SUM('Quarter (GWh)'!AH11:AK11)</f>
        <v>150.4</v>
      </c>
      <c r="K11" s="41">
        <f>SUM('Quarter (GWh)'!AL11:AO11)</f>
        <v>186.38000000000005</v>
      </c>
      <c r="L11" s="41">
        <f>SUM('Quarter (GWh)'!AP11:AS11)</f>
        <v>3966.5099999999998</v>
      </c>
      <c r="M11" s="41">
        <f>SUM('Quarter (GWh)'!AT11:AW11)</f>
        <v>-4699.45</v>
      </c>
      <c r="N11" s="41">
        <f>SUM('Quarter (GWh)'!AX11:BA11)</f>
        <v>1401.5600000000002</v>
      </c>
      <c r="O11" s="41">
        <f>SUM('Quarter (GWh)'!BB11:BE11)</f>
        <v>-1273.9299999999998</v>
      </c>
      <c r="P11" s="41">
        <f>SUM('Quarter (GWh)'!BF11:BI11)</f>
        <v>3361.7300000000005</v>
      </c>
      <c r="Q11" s="41">
        <f>SUM('Quarter (GWh)'!BJ11:BM11)</f>
        <v>1948.7600000000002</v>
      </c>
      <c r="R11" s="41">
        <f>SUM('Quarter (GWh)'!BN11:BQ11)</f>
        <v>-3845.9799999999996</v>
      </c>
      <c r="S11" s="41">
        <f>SUM('Quarter (GWh)'!BR11:BU11)</f>
        <v>-2593.2400000000002</v>
      </c>
      <c r="T11" s="41">
        <f>SUM('Quarter (GWh)'!BV11:BY11)</f>
        <v>-4437</v>
      </c>
      <c r="U11" s="41">
        <f>SUM('Quarter (GWh)'!BZ11:CC11)</f>
        <v>3170.28</v>
      </c>
      <c r="V11" s="41">
        <f>SUM('Quarter (GWh)'!CD11:CG11)</f>
        <v>3057.5099999999993</v>
      </c>
      <c r="W11" s="41">
        <f>SUM('Quarter (GWh)'!CH11:CK11)</f>
        <v>-10210.25</v>
      </c>
      <c r="X11" s="41">
        <f>SUM('Quarter (GWh)'!CL11:CO11)</f>
        <v>5286.37</v>
      </c>
      <c r="Y11" s="41">
        <f>SUM('Quarter (GWh)'!CP11:CS11)</f>
        <v>2771.98</v>
      </c>
      <c r="Z11" s="51">
        <f>SUM('Quarter (GWh)'!CT11:CW11)</f>
        <v>-3486.5499999999997</v>
      </c>
      <c r="AA11" s="51">
        <f>SUM('Quarter (GWh)'!CX11:DA11)</f>
        <v>-4466.1900000000005</v>
      </c>
    </row>
    <row r="12" spans="1:27" ht="20.149999999999999" customHeight="1" x14ac:dyDescent="0.25">
      <c r="A12" s="25" t="s">
        <v>20</v>
      </c>
      <c r="B12" s="44">
        <f>SUM('Quarter (GWh)'!B12:E12)</f>
        <v>1021087</v>
      </c>
      <c r="C12" s="44">
        <f>SUM('Quarter (GWh)'!F12:I12)</f>
        <v>1087160</v>
      </c>
      <c r="D12" s="44">
        <f>SUM('Quarter (GWh)'!J12:M12)</f>
        <v>1125531</v>
      </c>
      <c r="E12" s="44">
        <f>SUM('Quarter (GWh)'!N12:Q12)</f>
        <v>1119861</v>
      </c>
      <c r="F12" s="44">
        <f>SUM('Quarter (GWh)'!R12:U12)</f>
        <v>1105243</v>
      </c>
      <c r="G12" s="44">
        <f>SUM('Quarter (GWh)'!V12:Y12)</f>
        <v>1108075.8999999999</v>
      </c>
      <c r="H12" s="44">
        <f>SUM('Quarter (GWh)'!Z12:AC12)</f>
        <v>1132388.98</v>
      </c>
      <c r="I12" s="44">
        <f>SUM('Quarter (GWh)'!AD12:AG12)</f>
        <v>1103538.24</v>
      </c>
      <c r="J12" s="44">
        <f>SUM('Quarter (GWh)'!AH12:AK12)</f>
        <v>1046581.98</v>
      </c>
      <c r="K12" s="44">
        <f>SUM('Quarter (GWh)'!AL12:AO12)</f>
        <v>1058177.6000000001</v>
      </c>
      <c r="L12" s="44">
        <f>SUM('Quarter (GWh)'!AP12:AS12)</f>
        <v>1086287.5900000001</v>
      </c>
      <c r="M12" s="44">
        <f>SUM('Quarter (GWh)'!AT12:AW12)</f>
        <v>1012877.03</v>
      </c>
      <c r="N12" s="44">
        <f>SUM('Quarter (GWh)'!AX12:BA12)</f>
        <v>1093535.92</v>
      </c>
      <c r="O12" s="44">
        <f>SUM('Quarter (GWh)'!BB12:BE12)</f>
        <v>909529.71</v>
      </c>
      <c r="P12" s="44">
        <f>SUM('Quarter (GWh)'!BF12:BI12)</f>
        <v>853900.88</v>
      </c>
      <c r="Q12" s="44">
        <f>SUM('Quarter (GWh)'!BJ12:BM12)</f>
        <v>847630.94</v>
      </c>
      <c r="R12" s="44">
        <f>SUM('Quarter (GWh)'!BN12:BQ12)</f>
        <v>778003.78</v>
      </c>
      <c r="S12" s="44">
        <f>SUM('Quarter (GWh)'!BR12:BU12)</f>
        <v>800151.24999999988</v>
      </c>
      <c r="T12" s="44">
        <f>SUM('Quarter (GWh)'!BV12:BY12)</f>
        <v>887315.72</v>
      </c>
      <c r="U12" s="44">
        <f>SUM('Quarter (GWh)'!BZ12:CC12)</f>
        <v>868804.75</v>
      </c>
      <c r="V12" s="44">
        <f>SUM('Quarter (GWh)'!CD12:CG12)</f>
        <v>875708.8</v>
      </c>
      <c r="W12" s="44">
        <f>SUM('Quarter (GWh)'!CH12:CK12)</f>
        <v>864905.97</v>
      </c>
      <c r="X12" s="44">
        <f>SUM('Quarter (GWh)'!CL12:CO12)</f>
        <v>812438.55</v>
      </c>
      <c r="Y12" s="44">
        <f>SUM('Quarter (GWh)'!CP12:CS12)</f>
        <v>854439.41</v>
      </c>
      <c r="Z12" s="44">
        <f>SUM('Quarter (GWh)'!CT12:CW12)</f>
        <v>787434.81</v>
      </c>
      <c r="AA12" s="44">
        <f>SUM('Quarter (GWh)'!CX12:DA12)</f>
        <v>705285.04999999993</v>
      </c>
    </row>
    <row r="13" spans="1:27" ht="20.149999999999999" customHeight="1" x14ac:dyDescent="0.25">
      <c r="A13" s="21" t="s">
        <v>6</v>
      </c>
      <c r="B13" s="40">
        <f>SUM('Quarter (GWh)'!B13:E13)</f>
        <v>267703</v>
      </c>
      <c r="C13" s="40">
        <f>SUM('Quarter (GWh)'!F13:I13)</f>
        <v>341585</v>
      </c>
      <c r="D13" s="40">
        <f>SUM('Quarter (GWh)'!J13:M13)</f>
        <v>349303</v>
      </c>
      <c r="E13" s="40">
        <f>SUM('Quarter (GWh)'!N13:Q13)</f>
        <v>336104</v>
      </c>
      <c r="F13" s="40">
        <f>SUM('Quarter (GWh)'!R13:U13)</f>
        <v>351450</v>
      </c>
      <c r="G13" s="40">
        <f>SUM('Quarter (GWh)'!V13:Y13)</f>
        <v>343755.62</v>
      </c>
      <c r="H13" s="40">
        <f>SUM('Quarter (GWh)'!Z13:AC13)</f>
        <v>362073.08999999997</v>
      </c>
      <c r="I13" s="40">
        <f>SUM('Quarter (GWh)'!AD13:AG13)</f>
        <v>353557.92</v>
      </c>
      <c r="J13" s="40">
        <f>SUM('Quarter (GWh)'!AH13:AK13)</f>
        <v>332835.57</v>
      </c>
      <c r="K13" s="40">
        <f>SUM('Quarter (GWh)'!AL13:AO13)</f>
        <v>378932.11</v>
      </c>
      <c r="L13" s="40">
        <f>SUM('Quarter (GWh)'!AP13:AS13)</f>
        <v>401624.83999999997</v>
      </c>
      <c r="M13" s="40">
        <f>SUM('Quarter (GWh)'!AT13:AW13)</f>
        <v>381508.97000000003</v>
      </c>
      <c r="N13" s="40">
        <f>SUM('Quarter (GWh)'!AX13:BA13)</f>
        <v>400205.45</v>
      </c>
      <c r="O13" s="40">
        <f>SUM('Quarter (GWh)'!BB13:BE13)</f>
        <v>331519.30999999994</v>
      </c>
      <c r="P13" s="40">
        <f>SUM('Quarter (GWh)'!BF13:BI13)</f>
        <v>239217.83000000002</v>
      </c>
      <c r="Q13" s="40">
        <f>SUM('Quarter (GWh)'!BJ13:BM13)</f>
        <v>229752.36</v>
      </c>
      <c r="R13" s="40">
        <f>SUM('Quarter (GWh)'!BN13:BQ13)</f>
        <v>243089.52999999997</v>
      </c>
      <c r="S13" s="40">
        <f>SUM('Quarter (GWh)'!BR13:BU13)</f>
        <v>240865.27</v>
      </c>
      <c r="T13" s="40">
        <f>SUM('Quarter (GWh)'!BV13:BY13)</f>
        <v>327481.13</v>
      </c>
      <c r="U13" s="40">
        <f>SUM('Quarter (GWh)'!BZ13:CC13)</f>
        <v>313783.36</v>
      </c>
      <c r="V13" s="40">
        <f>SUM('Quarter (GWh)'!CD13:CG13)</f>
        <v>302952.33999999997</v>
      </c>
      <c r="W13" s="40">
        <f>SUM('Quarter (GWh)'!CH13:CK13)</f>
        <v>300663.87</v>
      </c>
      <c r="X13" s="40">
        <f>SUM('Quarter (GWh)'!CL13:CO13)</f>
        <v>260227.34999999998</v>
      </c>
      <c r="Y13" s="40">
        <f>SUM('Quarter (GWh)'!CP13:CS13)</f>
        <v>281647.13</v>
      </c>
      <c r="Z13" s="51">
        <f>SUM('Quarter (GWh)'!CT13:CW13)</f>
        <v>284568.18</v>
      </c>
      <c r="AA13" s="51">
        <f>SUM('Quarter (GWh)'!CX13:DA13)</f>
        <v>230184.03</v>
      </c>
    </row>
    <row r="14" spans="1:27" ht="20.149999999999999" customHeight="1" x14ac:dyDescent="0.25">
      <c r="A14" s="22" t="s">
        <v>7</v>
      </c>
      <c r="B14" s="41">
        <f>SUM('Quarter (GWh)'!B14:E14)</f>
        <v>267703</v>
      </c>
      <c r="C14" s="41">
        <f>SUM('Quarter (GWh)'!F14:I14)</f>
        <v>315400</v>
      </c>
      <c r="D14" s="41">
        <f>SUM('Quarter (GWh)'!J14:M14)</f>
        <v>324412</v>
      </c>
      <c r="E14" s="41">
        <f>SUM('Quarter (GWh)'!N14:Q14)</f>
        <v>312518</v>
      </c>
      <c r="F14" s="41">
        <f>SUM('Quarter (GWh)'!R14:U14)</f>
        <v>329442</v>
      </c>
      <c r="G14" s="41">
        <f>SUM('Quarter (GWh)'!V14:Y14)</f>
        <v>323925.76000000001</v>
      </c>
      <c r="H14" s="41">
        <f>SUM('Quarter (GWh)'!Z14:AC14)</f>
        <v>340229.54</v>
      </c>
      <c r="I14" s="41">
        <f>SUM('Quarter (GWh)'!AD14:AG14)</f>
        <v>331069.66000000003</v>
      </c>
      <c r="J14" s="41">
        <f>SUM('Quarter (GWh)'!AH14:AK14)</f>
        <v>310812.76</v>
      </c>
      <c r="K14" s="41">
        <f>SUM('Quarter (GWh)'!AL14:AO14)</f>
        <v>355292.31999999995</v>
      </c>
      <c r="L14" s="41">
        <f>SUM('Quarter (GWh)'!AP14:AS14)</f>
        <v>376199.00999999995</v>
      </c>
      <c r="M14" s="41">
        <f>SUM('Quarter (GWh)'!AT14:AW14)</f>
        <v>358751.28</v>
      </c>
      <c r="N14" s="41">
        <f>SUM('Quarter (GWh)'!AX14:BA14)</f>
        <v>376498.23</v>
      </c>
      <c r="O14" s="41">
        <f>SUM('Quarter (GWh)'!BB14:BE14)</f>
        <v>308583.49</v>
      </c>
      <c r="P14" s="41">
        <f>SUM('Quarter (GWh)'!BF14:BI14)</f>
        <v>216129.19999999998</v>
      </c>
      <c r="Q14" s="41">
        <f>SUM('Quarter (GWh)'!BJ14:BM14)</f>
        <v>205450.86</v>
      </c>
      <c r="R14" s="41">
        <f>SUM('Quarter (GWh)'!BN14:BQ14)</f>
        <v>217458.96</v>
      </c>
      <c r="S14" s="41">
        <f>SUM('Quarter (GWh)'!BR14:BU14)</f>
        <v>212289.04</v>
      </c>
      <c r="T14" s="41">
        <f>SUM('Quarter (GWh)'!BV14:BY14)</f>
        <v>298077.30000000005</v>
      </c>
      <c r="U14" s="41">
        <f>SUM('Quarter (GWh)'!BZ14:CC14)</f>
        <v>286031.45</v>
      </c>
      <c r="V14" s="41">
        <f>SUM('Quarter (GWh)'!CD14:CG14)</f>
        <v>273397.56</v>
      </c>
      <c r="W14" s="41">
        <f>SUM('Quarter (GWh)'!CH14:CK14)</f>
        <v>272725.39</v>
      </c>
      <c r="X14" s="41">
        <f>SUM('Quarter (GWh)'!CL14:CO14)</f>
        <v>232309.92</v>
      </c>
      <c r="Y14" s="41">
        <f>SUM('Quarter (GWh)'!CP14:CS14)</f>
        <v>254084.25</v>
      </c>
      <c r="Z14" s="51">
        <f>SUM('Quarter (GWh)'!CT14:CW14)</f>
        <v>257798.66000000003</v>
      </c>
      <c r="AA14" s="51">
        <f>SUM('Quarter (GWh)'!CX14:DA14)</f>
        <v>203414.51</v>
      </c>
    </row>
    <row r="15" spans="1:27" ht="20.149999999999999" customHeight="1" x14ac:dyDescent="0.25">
      <c r="A15" s="23" t="s">
        <v>19</v>
      </c>
      <c r="B15" s="42">
        <f>SUM('Quarter (GWh)'!B15:E15)</f>
        <v>0</v>
      </c>
      <c r="C15" s="42">
        <f>SUM('Quarter (GWh)'!F15:I15)</f>
        <v>26185</v>
      </c>
      <c r="D15" s="42">
        <f>SUM('Quarter (GWh)'!J15:M15)</f>
        <v>24891</v>
      </c>
      <c r="E15" s="42">
        <f>SUM('Quarter (GWh)'!N15:Q15)</f>
        <v>23585</v>
      </c>
      <c r="F15" s="42">
        <f>SUM('Quarter (GWh)'!R15:U15)</f>
        <v>22010</v>
      </c>
      <c r="G15" s="42">
        <f>SUM('Quarter (GWh)'!V15:Y15)</f>
        <v>19829.86</v>
      </c>
      <c r="H15" s="42">
        <f>SUM('Quarter (GWh)'!Z15:AC15)</f>
        <v>21843.55</v>
      </c>
      <c r="I15" s="42">
        <f>SUM('Quarter (GWh)'!AD15:AG15)</f>
        <v>22488.27</v>
      </c>
      <c r="J15" s="42">
        <f>SUM('Quarter (GWh)'!AH15:AK15)</f>
        <v>22022.809999999998</v>
      </c>
      <c r="K15" s="42">
        <f>SUM('Quarter (GWh)'!AL15:AO15)</f>
        <v>23639.79</v>
      </c>
      <c r="L15" s="42">
        <f>SUM('Quarter (GWh)'!AP15:AS15)</f>
        <v>25425.83</v>
      </c>
      <c r="M15" s="42">
        <f>SUM('Quarter (GWh)'!AT15:AW15)</f>
        <v>22757.690000000002</v>
      </c>
      <c r="N15" s="42">
        <f>SUM('Quarter (GWh)'!AX15:BA15)</f>
        <v>23707.229999999996</v>
      </c>
      <c r="O15" s="42">
        <f>SUM('Quarter (GWh)'!BB15:BE15)</f>
        <v>22935.8</v>
      </c>
      <c r="P15" s="42">
        <f>SUM('Quarter (GWh)'!BF15:BI15)</f>
        <v>23088.63</v>
      </c>
      <c r="Q15" s="42">
        <f>SUM('Quarter (GWh)'!BJ15:BM15)</f>
        <v>24301.52</v>
      </c>
      <c r="R15" s="42">
        <f>SUM('Quarter (GWh)'!BN15:BQ15)</f>
        <v>25630.58</v>
      </c>
      <c r="S15" s="42">
        <f>SUM('Quarter (GWh)'!BR15:BU15)</f>
        <v>28576.23</v>
      </c>
      <c r="T15" s="42">
        <f>SUM('Quarter (GWh)'!BV15:BY15)</f>
        <v>29403.83</v>
      </c>
      <c r="U15" s="42">
        <f>SUM('Quarter (GWh)'!BZ15:CC15)</f>
        <v>27751.91</v>
      </c>
      <c r="V15" s="42">
        <f>SUM('Quarter (GWh)'!CD15:CG15)</f>
        <v>29554.769999999997</v>
      </c>
      <c r="W15" s="42">
        <f>SUM('Quarter (GWh)'!CH15:CK15)</f>
        <v>27938.48</v>
      </c>
      <c r="X15" s="42">
        <f>SUM('Quarter (GWh)'!CL15:CO15)</f>
        <v>27917.440000000002</v>
      </c>
      <c r="Y15" s="42">
        <f>SUM('Quarter (GWh)'!CP15:CS15)</f>
        <v>27562.89</v>
      </c>
      <c r="Z15" s="51">
        <f>SUM('Quarter (GWh)'!CT15:CW15)</f>
        <v>26769.51</v>
      </c>
      <c r="AA15" s="51">
        <f>SUM('Quarter (GWh)'!CX15:DA15)</f>
        <v>26769.51</v>
      </c>
    </row>
    <row r="16" spans="1:27" ht="20.149999999999999" customHeight="1" x14ac:dyDescent="0.25">
      <c r="A16" s="21" t="s">
        <v>8</v>
      </c>
      <c r="B16" s="40">
        <f>SUM('Quarter (GWh)'!B16:E16)</f>
        <v>75729</v>
      </c>
      <c r="C16" s="40">
        <f>SUM('Quarter (GWh)'!F16:I16)</f>
        <v>76735</v>
      </c>
      <c r="D16" s="40">
        <f>SUM('Quarter (GWh)'!J16:M16)</f>
        <v>77723</v>
      </c>
      <c r="E16" s="40">
        <f>SUM('Quarter (GWh)'!N16:Q16)</f>
        <v>91246</v>
      </c>
      <c r="F16" s="40">
        <f>SUM('Quarter (GWh)'!R16:U16)</f>
        <v>91066</v>
      </c>
      <c r="G16" s="40">
        <f>SUM('Quarter (GWh)'!V16:Y16)</f>
        <v>88719.71</v>
      </c>
      <c r="H16" s="40">
        <f>SUM('Quarter (GWh)'!Z16:AC16)</f>
        <v>88317.83</v>
      </c>
      <c r="I16" s="40">
        <f>SUM('Quarter (GWh)'!AD16:AG16)</f>
        <v>87047.23</v>
      </c>
      <c r="J16" s="40">
        <f>SUM('Quarter (GWh)'!AH16:AK16)</f>
        <v>81746.559999999998</v>
      </c>
      <c r="K16" s="40">
        <f>SUM('Quarter (GWh)'!AL16:AO16)</f>
        <v>75934.02</v>
      </c>
      <c r="L16" s="40">
        <f>SUM('Quarter (GWh)'!AP16:AS16)</f>
        <v>70481.320000000007</v>
      </c>
      <c r="M16" s="40">
        <f>SUM('Quarter (GWh)'!AT16:AW16)</f>
        <v>69445.490000000005</v>
      </c>
      <c r="N16" s="40">
        <f>SUM('Quarter (GWh)'!AX16:BA16)</f>
        <v>72669.17</v>
      </c>
      <c r="O16" s="40">
        <f>SUM('Quarter (GWh)'!BB16:BE16)</f>
        <v>63805.76999999999</v>
      </c>
      <c r="P16" s="40">
        <f>SUM('Quarter (GWh)'!BF16:BI16)</f>
        <v>56137.770000000004</v>
      </c>
      <c r="Q16" s="40">
        <f>SUM('Quarter (GWh)'!BJ16:BM16)</f>
        <v>53219.09</v>
      </c>
      <c r="R16" s="40">
        <f>SUM('Quarter (GWh)'!BN16:BQ16)</f>
        <v>52469.99</v>
      </c>
      <c r="S16" s="40">
        <f>SUM('Quarter (GWh)'!BR16:BU16)</f>
        <v>58456.29</v>
      </c>
      <c r="T16" s="40">
        <f>SUM('Quarter (GWh)'!BV16:BY16)</f>
        <v>57608.15</v>
      </c>
      <c r="U16" s="40">
        <f>SUM('Quarter (GWh)'!BZ16:CC16)</f>
        <v>57883.54</v>
      </c>
      <c r="V16" s="40">
        <f>SUM('Quarter (GWh)'!CD16:CG16)</f>
        <v>58791.54</v>
      </c>
      <c r="W16" s="40">
        <f>SUM('Quarter (GWh)'!CH16:CK16)</f>
        <v>64104.23</v>
      </c>
      <c r="X16" s="40">
        <f>SUM('Quarter (GWh)'!CL16:CO16)</f>
        <v>61100.47</v>
      </c>
      <c r="Y16" s="40">
        <f>SUM('Quarter (GWh)'!CP16:CS16)</f>
        <v>51861.22</v>
      </c>
      <c r="Z16" s="40">
        <f>SUM('Quarter (GWh)'!CT16:CW16)</f>
        <v>49939.380000000005</v>
      </c>
      <c r="AA16" s="40">
        <f>SUM('Quarter (GWh)'!CX16:DA16)</f>
        <v>49922.210000000006</v>
      </c>
    </row>
    <row r="17" spans="1:27" ht="20.149999999999999" customHeight="1" x14ac:dyDescent="0.25">
      <c r="A17" s="23" t="s">
        <v>9</v>
      </c>
      <c r="B17" s="42">
        <f>SUM('Quarter (GWh)'!B17:E17)</f>
        <v>16254</v>
      </c>
      <c r="C17" s="42">
        <f>SUM('Quarter (GWh)'!F17:I17)</f>
        <v>14678</v>
      </c>
      <c r="D17" s="42">
        <f>SUM('Quarter (GWh)'!J17:M17)</f>
        <v>20479</v>
      </c>
      <c r="E17" s="42">
        <f>SUM('Quarter (GWh)'!N17:Q17)</f>
        <v>8863</v>
      </c>
      <c r="F17" s="42">
        <f>SUM('Quarter (GWh)'!R17:U17)</f>
        <v>9666</v>
      </c>
      <c r="G17" s="42">
        <f>SUM('Quarter (GWh)'!V17:Y17)</f>
        <v>6217.17</v>
      </c>
      <c r="H17" s="42">
        <f>SUM('Quarter (GWh)'!Z17:AC17)</f>
        <v>8202.68</v>
      </c>
      <c r="I17" s="42">
        <f>SUM('Quarter (GWh)'!AD17:AG17)</f>
        <v>10964.17</v>
      </c>
      <c r="J17" s="42">
        <f>SUM('Quarter (GWh)'!AH17:AK17)</f>
        <v>12011.689999999999</v>
      </c>
      <c r="K17" s="42">
        <f>SUM('Quarter (GWh)'!AL17:AO17)</f>
        <v>12078.36</v>
      </c>
      <c r="L17" s="42">
        <f>SUM('Quarter (GWh)'!AP17:AS17)</f>
        <v>7037.25</v>
      </c>
      <c r="M17" s="42">
        <f>SUM('Quarter (GWh)'!AT17:AW17)</f>
        <v>10459.439999999999</v>
      </c>
      <c r="N17" s="42">
        <f>SUM('Quarter (GWh)'!AX17:BA17)</f>
        <v>12135.5</v>
      </c>
      <c r="O17" s="42">
        <f>SUM('Quarter (GWh)'!BB17:BE17)</f>
        <v>9264.74</v>
      </c>
      <c r="P17" s="42">
        <f>SUM('Quarter (GWh)'!BF17:BI17)</f>
        <v>7890.8799999999992</v>
      </c>
      <c r="Q17" s="42">
        <f>SUM('Quarter (GWh)'!BJ17:BM17)</f>
        <v>7473.3499999999995</v>
      </c>
      <c r="R17" s="42">
        <f>SUM('Quarter (GWh)'!BN17:BQ17)</f>
        <v>6856.35</v>
      </c>
      <c r="S17" s="42">
        <f>SUM('Quarter (GWh)'!BR17:BU17)</f>
        <v>8326.74</v>
      </c>
      <c r="T17" s="42">
        <f>SUM('Quarter (GWh)'!BV17:BY17)</f>
        <v>5372.28</v>
      </c>
      <c r="U17" s="42">
        <f>SUM('Quarter (GWh)'!BZ17:CC17)</f>
        <v>5043.84</v>
      </c>
      <c r="V17" s="42">
        <f>SUM('Quarter (GWh)'!CD17:CG17)</f>
        <v>4010.3500000000004</v>
      </c>
      <c r="W17" s="42">
        <f>SUM('Quarter (GWh)'!CH17:CK17)</f>
        <v>3539.5099999999998</v>
      </c>
      <c r="X17" s="42">
        <f>SUM('Quarter (GWh)'!CL17:CO17)</f>
        <v>3680.9799999999996</v>
      </c>
      <c r="Y17" s="42">
        <f>SUM('Quarter (GWh)'!CP17:CS17)</f>
        <v>3887.6699999999996</v>
      </c>
      <c r="Z17" s="42">
        <f>SUM('Quarter (GWh)'!CT17:CW17)</f>
        <v>5341.07</v>
      </c>
      <c r="AA17" s="42">
        <f>SUM('Quarter (GWh)'!CX17:DA17)</f>
        <v>5088.1899999999996</v>
      </c>
    </row>
    <row r="18" spans="1:27" ht="20.149999999999999" customHeight="1" x14ac:dyDescent="0.25">
      <c r="A18" s="21" t="s">
        <v>10</v>
      </c>
      <c r="B18" s="40">
        <f>SUM('Quarter (GWh)'!B18:E18)</f>
        <v>661401</v>
      </c>
      <c r="C18" s="40">
        <f>SUM('Quarter (GWh)'!F18:I18)</f>
        <v>654162</v>
      </c>
      <c r="D18" s="40">
        <f>SUM('Quarter (GWh)'!J18:M18)</f>
        <v>678026</v>
      </c>
      <c r="E18" s="40">
        <f>SUM('Quarter (GWh)'!N18:Q18)</f>
        <v>683648</v>
      </c>
      <c r="F18" s="40">
        <f>SUM('Quarter (GWh)'!R18:U18)</f>
        <v>653061</v>
      </c>
      <c r="G18" s="40">
        <f>SUM('Quarter (GWh)'!V18:Y18)</f>
        <v>669383.41</v>
      </c>
      <c r="H18" s="40">
        <f>SUM('Quarter (GWh)'!Z18:AC18)</f>
        <v>673795.39</v>
      </c>
      <c r="I18" s="40">
        <f>SUM('Quarter (GWh)'!AD18:AG18)</f>
        <v>651968.92000000004</v>
      </c>
      <c r="J18" s="40">
        <f>SUM('Quarter (GWh)'!AH18:AK18)</f>
        <v>619988.14</v>
      </c>
      <c r="K18" s="40">
        <f>SUM('Quarter (GWh)'!AL18:AO18)</f>
        <v>591233.13</v>
      </c>
      <c r="L18" s="40">
        <f>SUM('Quarter (GWh)'!AP18:AS18)</f>
        <v>607144.18000000005</v>
      </c>
      <c r="M18" s="40">
        <f>SUM('Quarter (GWh)'!AT18:AW18)</f>
        <v>551463.15</v>
      </c>
      <c r="N18" s="40">
        <f>SUM('Quarter (GWh)'!AX18:BA18)</f>
        <v>608525.80000000005</v>
      </c>
      <c r="O18" s="40">
        <f>SUM('Quarter (GWh)'!BB18:BE18)</f>
        <v>504939.91000000003</v>
      </c>
      <c r="P18" s="40">
        <f>SUM('Quarter (GWh)'!BF18:BI18)</f>
        <v>550654.39</v>
      </c>
      <c r="Q18" s="40">
        <f>SUM('Quarter (GWh)'!BJ18:BM18)</f>
        <v>557186.15</v>
      </c>
      <c r="R18" s="40">
        <f>SUM('Quarter (GWh)'!BN18:BQ18)</f>
        <v>475587.89</v>
      </c>
      <c r="S18" s="40">
        <f>SUM('Quarter (GWh)'!BR18:BU18)</f>
        <v>492502.96</v>
      </c>
      <c r="T18" s="40">
        <f>SUM('Quarter (GWh)'!BV18:BY18)</f>
        <v>496854.13999999996</v>
      </c>
      <c r="U18" s="40">
        <f>SUM('Quarter (GWh)'!BZ18:CC18)</f>
        <v>492094.02</v>
      </c>
      <c r="V18" s="40">
        <f>SUM('Quarter (GWh)'!CD18:CG18)</f>
        <v>509954.56000000006</v>
      </c>
      <c r="W18" s="40">
        <f>SUM('Quarter (GWh)'!CH18:CK18)</f>
        <v>496598.37</v>
      </c>
      <c r="X18" s="40">
        <f>SUM('Quarter (GWh)'!CL18:CO18)</f>
        <v>487429.74</v>
      </c>
      <c r="Y18" s="40">
        <f>SUM('Quarter (GWh)'!CP18:CS18)</f>
        <v>517043.39</v>
      </c>
      <c r="Z18" s="51">
        <f>SUM('Quarter (GWh)'!CT18:CW18)</f>
        <v>447586.15999999992</v>
      </c>
      <c r="AA18" s="51">
        <f>SUM('Quarter (GWh)'!CX18:DA18)</f>
        <v>420090.62000000005</v>
      </c>
    </row>
    <row r="19" spans="1:27" ht="20.149999999999999" customHeight="1" x14ac:dyDescent="0.25">
      <c r="A19" s="22" t="s">
        <v>11</v>
      </c>
      <c r="B19" s="41">
        <f>SUM('Quarter (GWh)'!B19:E19)</f>
        <v>20105</v>
      </c>
      <c r="C19" s="41">
        <f>SUM('Quarter (GWh)'!F19:I19)</f>
        <v>21623</v>
      </c>
      <c r="D19" s="41">
        <f>SUM('Quarter (GWh)'!J19:M19)</f>
        <v>8955</v>
      </c>
      <c r="E19" s="41">
        <f>SUM('Quarter (GWh)'!N19:Q19)</f>
        <v>8504</v>
      </c>
      <c r="F19" s="41">
        <f>SUM('Quarter (GWh)'!R19:U19)</f>
        <v>8791</v>
      </c>
      <c r="G19" s="41">
        <f>SUM('Quarter (GWh)'!V19:Y19)</f>
        <v>10326.36</v>
      </c>
      <c r="H19" s="41">
        <f>SUM('Quarter (GWh)'!Z19:AC19)</f>
        <v>9715</v>
      </c>
      <c r="I19" s="41">
        <f>SUM('Quarter (GWh)'!AD19:AG19)</f>
        <v>8452.7799999999988</v>
      </c>
      <c r="J19" s="41">
        <f>SUM('Quarter (GWh)'!AH19:AK19)</f>
        <v>8390.58</v>
      </c>
      <c r="K19" s="41">
        <f>SUM('Quarter (GWh)'!AL19:AO19)</f>
        <v>7322.89</v>
      </c>
      <c r="L19" s="41">
        <f>SUM('Quarter (GWh)'!AP19:AS19)</f>
        <v>7304.8099999999995</v>
      </c>
      <c r="M19" s="41">
        <f>SUM('Quarter (GWh)'!AT19:AW19)</f>
        <v>5346.09</v>
      </c>
      <c r="N19" s="41">
        <f>SUM('Quarter (GWh)'!AX19:BA19)</f>
        <v>6123.87</v>
      </c>
      <c r="O19" s="41">
        <f>SUM('Quarter (GWh)'!BB19:BE19)</f>
        <v>5835.26</v>
      </c>
      <c r="P19" s="41">
        <f>SUM('Quarter (GWh)'!BF19:BI19)</f>
        <v>5090.59</v>
      </c>
      <c r="Q19" s="41">
        <f>SUM('Quarter (GWh)'!BJ19:BM19)</f>
        <v>5338.24</v>
      </c>
      <c r="R19" s="41">
        <f>SUM('Quarter (GWh)'!BN19:BQ19)</f>
        <v>5454.1399999999994</v>
      </c>
      <c r="S19" s="41">
        <f>SUM('Quarter (GWh)'!BR19:BU19)</f>
        <v>5303.45</v>
      </c>
      <c r="T19" s="41">
        <f>SUM('Quarter (GWh)'!BV19:BY19)</f>
        <v>4459.54</v>
      </c>
      <c r="U19" s="41">
        <f>SUM('Quarter (GWh)'!BZ19:CC19)</f>
        <v>4263.88</v>
      </c>
      <c r="V19" s="41">
        <f>SUM('Quarter (GWh)'!CD19:CG19)</f>
        <v>4313.25</v>
      </c>
      <c r="W19" s="41">
        <f>SUM('Quarter (GWh)'!CH19:CK19)</f>
        <v>4533.17</v>
      </c>
      <c r="X19" s="41">
        <f>SUM('Quarter (GWh)'!CL19:CO19)</f>
        <v>4709</v>
      </c>
      <c r="Y19" s="41">
        <f>SUM('Quarter (GWh)'!CP19:CS19)</f>
        <v>5011.67</v>
      </c>
      <c r="Z19" s="51">
        <f>SUM('Quarter (GWh)'!CT19:CW19)</f>
        <v>4957.4600000000009</v>
      </c>
      <c r="AA19" s="51">
        <f>SUM('Quarter (GWh)'!CX19:DA19)</f>
        <v>5154.4799999999996</v>
      </c>
    </row>
    <row r="20" spans="1:27" ht="20.149999999999999" customHeight="1" x14ac:dyDescent="0.25">
      <c r="A20" s="22" t="s">
        <v>18</v>
      </c>
      <c r="B20" s="41">
        <f>SUM('Quarter (GWh)'!B20:E20)</f>
        <v>155799</v>
      </c>
      <c r="C20" s="41">
        <f>SUM('Quarter (GWh)'!F20:I20)</f>
        <v>155043</v>
      </c>
      <c r="D20" s="41">
        <f>SUM('Quarter (GWh)'!J20:M20)</f>
        <v>174368</v>
      </c>
      <c r="E20" s="41">
        <f>SUM('Quarter (GWh)'!N20:Q20)</f>
        <v>171235</v>
      </c>
      <c r="F20" s="41">
        <f>SUM('Quarter (GWh)'!R20:U20)</f>
        <v>156285</v>
      </c>
      <c r="G20" s="41">
        <f>SUM('Quarter (GWh)'!V20:Y20)</f>
        <v>155813.39000000001</v>
      </c>
      <c r="H20" s="41">
        <f>SUM('Quarter (GWh)'!Z20:AC20)</f>
        <v>144173.56</v>
      </c>
      <c r="I20" s="41">
        <f>SUM('Quarter (GWh)'!AD20:AG20)</f>
        <v>142932.69</v>
      </c>
      <c r="J20" s="41">
        <f>SUM('Quarter (GWh)'!AH20:AK20)</f>
        <v>136103.02000000002</v>
      </c>
      <c r="K20" s="41">
        <f>SUM('Quarter (GWh)'!AL20:AO20)</f>
        <v>125987.57999999999</v>
      </c>
      <c r="L20" s="41">
        <f>SUM('Quarter (GWh)'!AP20:AS20)</f>
        <v>120936.68</v>
      </c>
      <c r="M20" s="41">
        <f>SUM('Quarter (GWh)'!AT20:AW20)</f>
        <v>100988.53</v>
      </c>
      <c r="N20" s="41">
        <f>SUM('Quarter (GWh)'!AX20:BA20)</f>
        <v>103119.92</v>
      </c>
      <c r="O20" s="41">
        <f>SUM('Quarter (GWh)'!BB20:BE20)</f>
        <v>98898.7</v>
      </c>
      <c r="P20" s="41">
        <f>SUM('Quarter (GWh)'!BF20:BI20)</f>
        <v>97485.25</v>
      </c>
      <c r="Q20" s="41">
        <f>SUM('Quarter (GWh)'!BJ20:BM20)</f>
        <v>99661.62000000001</v>
      </c>
      <c r="R20" s="41">
        <f>SUM('Quarter (GWh)'!BN20:BQ20)</f>
        <v>95169.209999999992</v>
      </c>
      <c r="S20" s="41">
        <f>SUM('Quarter (GWh)'!BR20:BU20)</f>
        <v>92587.46</v>
      </c>
      <c r="T20" s="41">
        <f>SUM('Quarter (GWh)'!BV20:BY20)</f>
        <v>91695.59</v>
      </c>
      <c r="U20" s="41">
        <f>SUM('Quarter (GWh)'!BZ20:CC20)</f>
        <v>94535.98000000001</v>
      </c>
      <c r="V20" s="41">
        <f>SUM('Quarter (GWh)'!CD20:CG20)</f>
        <v>100024.26000000001</v>
      </c>
      <c r="W20" s="41">
        <f>SUM('Quarter (GWh)'!CH20:CK20)</f>
        <v>96856.41</v>
      </c>
      <c r="X20" s="41">
        <f>SUM('Quarter (GWh)'!CL20:CO20)</f>
        <v>93725.06</v>
      </c>
      <c r="Y20" s="41">
        <f>SUM('Quarter (GWh)'!CP20:CS20)</f>
        <v>98278.36</v>
      </c>
      <c r="Z20" s="51">
        <f>SUM('Quarter (GWh)'!CT20:CW20)</f>
        <v>90885.41</v>
      </c>
      <c r="AA20" s="51">
        <f>SUM('Quarter (GWh)'!CX20:DA20)</f>
        <v>86530.93</v>
      </c>
    </row>
    <row r="21" spans="1:27" ht="20.149999999999999" customHeight="1" x14ac:dyDescent="0.25">
      <c r="A21" s="22" t="s">
        <v>23</v>
      </c>
      <c r="B21" s="41">
        <f>SUM('Quarter (GWh)'!B21:E21)</f>
        <v>0</v>
      </c>
      <c r="C21" s="41">
        <f>SUM('Quarter (GWh)'!F21:I21)</f>
        <v>0</v>
      </c>
      <c r="D21" s="41">
        <f>SUM('Quarter (GWh)'!J21:M21)</f>
        <v>0</v>
      </c>
      <c r="E21" s="41">
        <f>SUM('Quarter (GWh)'!N21:Q21)</f>
        <v>0</v>
      </c>
      <c r="F21" s="41">
        <f>SUM('Quarter (GWh)'!R21:U21)</f>
        <v>0</v>
      </c>
      <c r="G21" s="41">
        <f>SUM('Quarter (GWh)'!V21:Y21)</f>
        <v>0</v>
      </c>
      <c r="H21" s="41">
        <f>SUM('Quarter (GWh)'!Z21:AC21)</f>
        <v>0</v>
      </c>
      <c r="I21" s="41">
        <f>SUM('Quarter (GWh)'!AD21:AG21)</f>
        <v>0</v>
      </c>
      <c r="J21" s="41">
        <f>SUM('Quarter (GWh)'!AH21:AK21)</f>
        <v>0</v>
      </c>
      <c r="K21" s="41">
        <f>SUM('Quarter (GWh)'!AL21:AO21)</f>
        <v>0</v>
      </c>
      <c r="L21" s="41">
        <f>SUM('Quarter (GWh)'!AP21:AS21)</f>
        <v>0</v>
      </c>
      <c r="M21" s="41">
        <f>SUM('Quarter (GWh)'!AT21:AW21)</f>
        <v>0</v>
      </c>
      <c r="N21" s="41">
        <f>SUM('Quarter (GWh)'!AX21:BA21)</f>
        <v>0</v>
      </c>
      <c r="O21" s="41">
        <f>SUM('Quarter (GWh)'!BB21:BE21)</f>
        <v>0</v>
      </c>
      <c r="P21" s="41">
        <f>SUM('Quarter (GWh)'!BF21:BI21)</f>
        <v>0</v>
      </c>
      <c r="Q21" s="41">
        <f>SUM('Quarter (GWh)'!BJ21:BM21)</f>
        <v>0</v>
      </c>
      <c r="R21" s="41">
        <f>SUM('Quarter (GWh)'!BN21:BQ21)</f>
        <v>0</v>
      </c>
      <c r="S21" s="41">
        <f>SUM('Quarter (GWh)'!BR21:BU21)</f>
        <v>0</v>
      </c>
      <c r="T21" s="41">
        <f>SUM('Quarter (GWh)'!BV21:BY21)</f>
        <v>0</v>
      </c>
      <c r="U21" s="41">
        <f>SUM('Quarter (GWh)'!BZ21:CC21)</f>
        <v>0</v>
      </c>
      <c r="V21" s="41">
        <f>SUM('Quarter (GWh)'!CD21:CG21)</f>
        <v>113.08</v>
      </c>
      <c r="W21" s="41">
        <f>SUM('Quarter (GWh)'!CH21:CK21)</f>
        <v>496.92</v>
      </c>
      <c r="X21" s="41">
        <f>SUM('Quarter (GWh)'!CL21:CO21)</f>
        <v>886.4</v>
      </c>
      <c r="Y21" s="41">
        <f>SUM('Quarter (GWh)'!CP21:CS21)</f>
        <v>977.96</v>
      </c>
      <c r="Z21" s="51">
        <f>SUM('Quarter (GWh)'!CT21:CW21)</f>
        <v>976</v>
      </c>
      <c r="AA21" s="51">
        <f>SUM('Quarter (GWh)'!CX21:DA21)</f>
        <v>976</v>
      </c>
    </row>
    <row r="22" spans="1:27" ht="20.149999999999999" customHeight="1" x14ac:dyDescent="0.25">
      <c r="A22" s="22" t="s">
        <v>12</v>
      </c>
      <c r="B22" s="41">
        <f>SUM('Quarter (GWh)'!B22:E22)</f>
        <v>355895</v>
      </c>
      <c r="C22" s="41">
        <f>SUM('Quarter (GWh)'!F22:I22)</f>
        <v>358066</v>
      </c>
      <c r="D22" s="41">
        <f>SUM('Quarter (GWh)'!J22:M22)</f>
        <v>369909</v>
      </c>
      <c r="E22" s="41">
        <f>SUM('Quarter (GWh)'!N22:Q22)</f>
        <v>379427</v>
      </c>
      <c r="F22" s="41">
        <f>SUM('Quarter (GWh)'!R22:U22)</f>
        <v>376372</v>
      </c>
      <c r="G22" s="41">
        <f>SUM('Quarter (GWh)'!V22:Y22)</f>
        <v>386486.3</v>
      </c>
      <c r="H22" s="41">
        <f>SUM('Quarter (GWh)'!Z22:AC22)</f>
        <v>396411.16000000003</v>
      </c>
      <c r="I22" s="41">
        <f>SUM('Quarter (GWh)'!AD22:AG22)</f>
        <v>381879.24</v>
      </c>
      <c r="J22" s="41">
        <f>SUM('Quarter (GWh)'!AH22:AK22)</f>
        <v>366927.88</v>
      </c>
      <c r="K22" s="41">
        <f>SUM('Quarter (GWh)'!AL22:AO22)</f>
        <v>352868.05</v>
      </c>
      <c r="L22" s="41">
        <f>SUM('Quarter (GWh)'!AP22:AS22)</f>
        <v>359553.82</v>
      </c>
      <c r="M22" s="41">
        <f>SUM('Quarter (GWh)'!AT22:AW22)</f>
        <v>345199.27999999997</v>
      </c>
      <c r="N22" s="41">
        <f>SUM('Quarter (GWh)'!AX22:BA22)</f>
        <v>389595.5</v>
      </c>
      <c r="O22" s="41">
        <f>SUM('Quarter (GWh)'!BB22:BE22)</f>
        <v>308840.75</v>
      </c>
      <c r="P22" s="41">
        <f>SUM('Quarter (GWh)'!BF22:BI22)</f>
        <v>343180.12</v>
      </c>
      <c r="Q22" s="41">
        <f>SUM('Quarter (GWh)'!BJ22:BM22)</f>
        <v>344500.96</v>
      </c>
      <c r="R22" s="41">
        <f>SUM('Quarter (GWh)'!BN22:BQ22)</f>
        <v>283691</v>
      </c>
      <c r="S22" s="41">
        <f>SUM('Quarter (GWh)'!BR22:BU22)</f>
        <v>297581.64</v>
      </c>
      <c r="T22" s="41">
        <f>SUM('Quarter (GWh)'!BV22:BY22)</f>
        <v>302374.94</v>
      </c>
      <c r="U22" s="41">
        <f>SUM('Quarter (GWh)'!BZ22:CC22)</f>
        <v>295773.44999999995</v>
      </c>
      <c r="V22" s="41">
        <f>SUM('Quarter (GWh)'!CD22:CG22)</f>
        <v>302902.29000000004</v>
      </c>
      <c r="W22" s="41">
        <f>SUM('Quarter (GWh)'!CH22:CK22)</f>
        <v>292428.76</v>
      </c>
      <c r="X22" s="41">
        <f>SUM('Quarter (GWh)'!CL22:CO22)</f>
        <v>291794.5</v>
      </c>
      <c r="Y22" s="41">
        <f>SUM('Quarter (GWh)'!CP22:CS22)</f>
        <v>310235.86</v>
      </c>
      <c r="Z22" s="51">
        <f>SUM('Quarter (GWh)'!CT22:CW22)</f>
        <v>255809.50999999998</v>
      </c>
      <c r="AA22" s="51">
        <f>SUM('Quarter (GWh)'!CX22:DA22)</f>
        <v>236256.51999999996</v>
      </c>
    </row>
    <row r="23" spans="1:27" ht="20.149999999999999" customHeight="1" x14ac:dyDescent="0.25">
      <c r="A23" s="23" t="s">
        <v>13</v>
      </c>
      <c r="B23" s="42">
        <f>SUM('Quarter (GWh)'!B23:E23)</f>
        <v>117624</v>
      </c>
      <c r="C23" s="42">
        <f>SUM('Quarter (GWh)'!F23:I23)</f>
        <v>106487</v>
      </c>
      <c r="D23" s="42">
        <f>SUM('Quarter (GWh)'!J23:M23)</f>
        <v>110457</v>
      </c>
      <c r="E23" s="42">
        <f>SUM('Quarter (GWh)'!N23:Q23)</f>
        <v>113110</v>
      </c>
      <c r="F23" s="42">
        <f>SUM('Quarter (GWh)'!R23:U23)</f>
        <v>100833</v>
      </c>
      <c r="G23" s="42">
        <f>SUM('Quarter (GWh)'!V23:Y23)</f>
        <v>106736.85</v>
      </c>
      <c r="H23" s="42">
        <f>SUM('Quarter (GWh)'!Z23:AC23)</f>
        <v>113474.65</v>
      </c>
      <c r="I23" s="42">
        <f>SUM('Quarter (GWh)'!AD23:AG23)</f>
        <v>110791.31000000001</v>
      </c>
      <c r="J23" s="42">
        <f>SUM('Quarter (GWh)'!AH23:AK23)</f>
        <v>100653.76999999999</v>
      </c>
      <c r="K23" s="42">
        <f>SUM('Quarter (GWh)'!AL23:AO23)</f>
        <v>94826.459999999992</v>
      </c>
      <c r="L23" s="42">
        <f>SUM('Quarter (GWh)'!AP23:AS23)</f>
        <v>111142.9</v>
      </c>
      <c r="M23" s="42">
        <f>SUM('Quarter (GWh)'!AT23:AW23)</f>
        <v>93042.11</v>
      </c>
      <c r="N23" s="42">
        <f>SUM('Quarter (GWh)'!AX23:BA23)</f>
        <v>101597.76999999999</v>
      </c>
      <c r="O23" s="42">
        <f>SUM('Quarter (GWh)'!BB23:BE23)</f>
        <v>85415.88</v>
      </c>
      <c r="P23" s="42">
        <f>SUM('Quarter (GWh)'!BF23:BI23)</f>
        <v>99127.6</v>
      </c>
      <c r="Q23" s="42">
        <f>SUM('Quarter (GWh)'!BJ23:BM23)</f>
        <v>102087.61</v>
      </c>
      <c r="R23" s="42">
        <f>SUM('Quarter (GWh)'!BN23:BQ23)</f>
        <v>85843.77</v>
      </c>
      <c r="S23" s="42">
        <f>SUM('Quarter (GWh)'!BR23:BU23)</f>
        <v>91763.5</v>
      </c>
      <c r="T23" s="42">
        <f>SUM('Quarter (GWh)'!BV23:BY23)</f>
        <v>93215.17</v>
      </c>
      <c r="U23" s="42">
        <f>SUM('Quarter (GWh)'!BZ23:CC23)</f>
        <v>92565.090000000011</v>
      </c>
      <c r="V23" s="42">
        <f>SUM('Quarter (GWh)'!CD23:CG23)</f>
        <v>97794.73000000001</v>
      </c>
      <c r="W23" s="42">
        <f>SUM('Quarter (GWh)'!CH23:CK23)</f>
        <v>97620.35</v>
      </c>
      <c r="X23" s="42">
        <f>SUM('Quarter (GWh)'!CL23:CO23)</f>
        <v>91791.92</v>
      </c>
      <c r="Y23" s="42">
        <f>SUM('Quarter (GWh)'!CP23:CS23)</f>
        <v>98152.35</v>
      </c>
      <c r="Z23" s="51">
        <f>SUM('Quarter (GWh)'!CT23:CW23)</f>
        <v>90702.24</v>
      </c>
      <c r="AA23" s="51">
        <f>SUM('Quarter (GWh)'!CX23:DA23)</f>
        <v>87044.81</v>
      </c>
    </row>
    <row r="24" spans="1:27" ht="20.149999999999999" customHeight="1" x14ac:dyDescent="0.25">
      <c r="A24" s="34" t="s">
        <v>14</v>
      </c>
      <c r="B24" s="40">
        <f>SUM('Quarter (GWh)'!B24:E24)</f>
        <v>11977</v>
      </c>
      <c r="C24" s="40">
        <f>SUM('Quarter (GWh)'!F24:I24)</f>
        <v>12944</v>
      </c>
      <c r="D24" s="40">
        <f>SUM('Quarter (GWh)'!J24:M24)</f>
        <v>14338</v>
      </c>
      <c r="E24" s="40">
        <f>SUM('Quarter (GWh)'!N24:Q24)</f>
        <v>11373</v>
      </c>
      <c r="F24" s="40">
        <f>SUM('Quarter (GWh)'!R24:U24)</f>
        <v>10781</v>
      </c>
      <c r="G24" s="40">
        <f>SUM('Quarter (GWh)'!V24:Y24)</f>
        <v>10020.5</v>
      </c>
      <c r="H24" s="40">
        <f>SUM('Quarter (GWh)'!Z24:AC24)</f>
        <v>10021</v>
      </c>
      <c r="I24" s="40">
        <f>SUM('Quarter (GWh)'!AD24:AG24)</f>
        <v>7912.88</v>
      </c>
      <c r="J24" s="40">
        <f>SUM('Quarter (GWh)'!AH24:AK24)</f>
        <v>7912.9</v>
      </c>
      <c r="K24" s="40">
        <f>SUM('Quarter (GWh)'!AL24:AO24)</f>
        <v>10228.16</v>
      </c>
      <c r="L24" s="40">
        <f>SUM('Quarter (GWh)'!AP24:AS24)</f>
        <v>8205.9599999999991</v>
      </c>
      <c r="M24" s="40">
        <f>SUM('Quarter (GWh)'!AT24:AW24)</f>
        <v>6887.16</v>
      </c>
      <c r="N24" s="40">
        <f>SUM('Quarter (GWh)'!AX24:BA24)</f>
        <v>8088.72</v>
      </c>
      <c r="O24" s="40">
        <f>SUM('Quarter (GWh)'!BB24:BE24)</f>
        <v>5949.32</v>
      </c>
      <c r="P24" s="40">
        <f>SUM('Quarter (GWh)'!BF24:BI24)</f>
        <v>5770.84</v>
      </c>
      <c r="Q24" s="40">
        <f>SUM('Quarter (GWh)'!BJ24:BM24)</f>
        <v>5597.72</v>
      </c>
      <c r="R24" s="40">
        <f>SUM('Quarter (GWh)'!BN24:BQ24)</f>
        <v>5429.8</v>
      </c>
      <c r="S24" s="40">
        <f>SUM('Quarter (GWh)'!BR24:BU24)</f>
        <v>5266.88</v>
      </c>
      <c r="T24" s="40">
        <f>SUM('Quarter (GWh)'!BV24:BY24)</f>
        <v>5108.88</v>
      </c>
      <c r="U24" s="40">
        <f>SUM('Quarter (GWh)'!BZ24:CC24)</f>
        <v>4955.6000000000004</v>
      </c>
      <c r="V24" s="40">
        <f>SUM('Quarter (GWh)'!CD24:CG24)</f>
        <v>4806.96</v>
      </c>
      <c r="W24" s="40">
        <f>SUM('Quarter (GWh)'!CH24:CK24)</f>
        <v>4662.76</v>
      </c>
      <c r="X24" s="40">
        <f>SUM('Quarter (GWh)'!CL24:CO24)</f>
        <v>4522.84</v>
      </c>
      <c r="Y24" s="40">
        <f>SUM('Quarter (GWh)'!CP24:CS24)</f>
        <v>4387.16</v>
      </c>
      <c r="Z24" s="40">
        <f>SUM('Quarter (GWh)'!CT24:CW24)</f>
        <v>4255.5600000000004</v>
      </c>
      <c r="AA24" s="40">
        <f>SUM('Quarter (GWh)'!CX24:DA24)</f>
        <v>4127.88</v>
      </c>
    </row>
  </sheetData>
  <phoneticPr fontId="6" type="noConversion"/>
  <pageMargins left="0.75" right="0.75" top="1" bottom="1" header="0.5" footer="0.5"/>
  <pageSetup paperSize="9" scale="81" orientation="landscape" r:id="rId1"/>
  <headerFooter alignWithMargins="0"/>
  <ignoredErrors>
    <ignoredError sqref="B4:Y24"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N25"/>
  <sheetViews>
    <sheetView showGridLines="0" zoomScaleNormal="100" zoomScaleSheetLayoutView="100" workbookViewId="0"/>
  </sheetViews>
  <sheetFormatPr defaultColWidth="9" defaultRowHeight="12.5" x14ac:dyDescent="0.25"/>
  <cols>
    <col min="1" max="1" width="35.54296875" customWidth="1"/>
    <col min="2" max="14" width="13.54296875" customWidth="1"/>
  </cols>
  <sheetData>
    <row r="1" spans="1:14" ht="45" customHeight="1" x14ac:dyDescent="0.25">
      <c r="A1" s="20" t="s">
        <v>205</v>
      </c>
      <c r="B1" s="11"/>
      <c r="C1" s="11"/>
      <c r="D1" s="11"/>
      <c r="E1" s="12"/>
      <c r="F1" s="12"/>
      <c r="G1" s="12"/>
      <c r="H1" s="12"/>
      <c r="I1" s="12"/>
      <c r="J1" s="12"/>
      <c r="K1" s="12"/>
      <c r="L1" s="12"/>
      <c r="M1" s="12"/>
      <c r="N1" s="13"/>
    </row>
    <row r="2" spans="1:14" ht="20.149999999999999" customHeight="1" x14ac:dyDescent="0.25">
      <c r="A2" s="16" t="s">
        <v>43</v>
      </c>
      <c r="B2" s="3"/>
      <c r="C2" s="3"/>
      <c r="D2" s="4"/>
      <c r="E2" s="5"/>
      <c r="F2" s="5"/>
      <c r="G2" s="5"/>
      <c r="H2" s="5"/>
      <c r="I2" s="5"/>
      <c r="J2" s="5"/>
      <c r="K2" s="5"/>
      <c r="L2" s="5"/>
      <c r="M2" s="5"/>
      <c r="N2" s="3"/>
    </row>
    <row r="3" spans="1:14" ht="20.149999999999999" customHeight="1" x14ac:dyDescent="0.25">
      <c r="A3" s="16" t="s">
        <v>42</v>
      </c>
      <c r="B3" s="3"/>
      <c r="C3" s="3"/>
      <c r="D3" s="4"/>
      <c r="E3" s="5"/>
      <c r="F3" s="5"/>
      <c r="G3" s="5"/>
      <c r="H3" s="5"/>
      <c r="I3" s="5"/>
      <c r="J3" s="5"/>
      <c r="K3" s="5"/>
      <c r="L3" s="5"/>
      <c r="M3" s="5"/>
      <c r="N3" s="3"/>
    </row>
    <row r="4" spans="1:14" ht="65.150000000000006" customHeight="1" x14ac:dyDescent="0.25">
      <c r="A4" s="60" t="s">
        <v>236</v>
      </c>
      <c r="B4" s="36" t="s">
        <v>237</v>
      </c>
      <c r="C4" s="37" t="s">
        <v>238</v>
      </c>
      <c r="D4" s="38" t="s">
        <v>162</v>
      </c>
      <c r="E4" s="37" t="s">
        <v>211</v>
      </c>
      <c r="F4" s="37" t="s">
        <v>213</v>
      </c>
      <c r="G4" s="37" t="s">
        <v>214</v>
      </c>
      <c r="H4" s="37" t="s">
        <v>217</v>
      </c>
      <c r="I4" s="37" t="s">
        <v>219</v>
      </c>
      <c r="J4" s="37" t="s">
        <v>228</v>
      </c>
      <c r="K4" s="37" t="s">
        <v>229</v>
      </c>
      <c r="L4" s="37" t="s">
        <v>232</v>
      </c>
      <c r="M4" s="37" t="s">
        <v>235</v>
      </c>
      <c r="N4" s="39" t="s">
        <v>163</v>
      </c>
    </row>
    <row r="5" spans="1:14" ht="20.149999999999999" customHeight="1" x14ac:dyDescent="0.25">
      <c r="A5" s="21" t="s">
        <v>17</v>
      </c>
      <c r="B5" s="45">
        <f ca="1">INDIRECT(Calculation_hide!L3,FALSE)</f>
        <v>37737.649999999994</v>
      </c>
      <c r="C5" s="45">
        <f ca="1">INDIRECT(Calculation_hide!M3,FALSE)</f>
        <v>33779.99</v>
      </c>
      <c r="D5" s="61" t="str">
        <f ca="1">IF(((C5-B5)/B5*100)&gt;100,"(+) ",IF(((C5-B5)/B5*100)&lt;-100,"(-) ",IF(ROUND(((C5-B5)/B5*100),1)=0,"- ",IF(((C5-B5)/B5*100)&gt;0,TEXT(((C5-B5)/B5*100),"+0.0 "),TEXT(((C5-B5)/B5*100),"0.0 ")))))</f>
        <v xml:space="preserve">-10.5 </v>
      </c>
      <c r="E5" s="45">
        <f ca="1">INDIRECT(Calculation_hide!H53,FALSE)</f>
        <v>9662.98</v>
      </c>
      <c r="F5" s="45">
        <f ca="1">INDIRECT(Calculation_hide!I53,FALSE)</f>
        <v>9391.9</v>
      </c>
      <c r="G5" s="45">
        <f ca="1">INDIRECT(Calculation_hide!J53,FALSE)</f>
        <v>9574.84</v>
      </c>
      <c r="H5" s="45">
        <f ca="1">INDIRECT(Calculation_hide!K53,FALSE)</f>
        <v>9022.68</v>
      </c>
      <c r="I5" s="45">
        <f ca="1">INDIRECT(Calculation_hide!L53,FALSE)</f>
        <v>9748.23</v>
      </c>
      <c r="J5" s="45">
        <f ca="1">INDIRECT(Calculation_hide!M53,FALSE)</f>
        <v>9220.0400000000009</v>
      </c>
      <c r="K5" s="45">
        <f ca="1">INDIRECT(Calculation_hide!N53,FALSE)</f>
        <v>8685.57</v>
      </c>
      <c r="L5" s="45">
        <f ca="1">INDIRECT(Calculation_hide!O53,FALSE)</f>
        <v>7549.35</v>
      </c>
      <c r="M5" s="45">
        <f ca="1">INDIRECT(Calculation_hide!P53,FALSE)</f>
        <v>8325.0300000000007</v>
      </c>
      <c r="N5" s="61" t="str">
        <f ca="1">IF(((M5-I5)/I5*100)&gt;100,"(+) ",IF(((M5-I5)/I5*100)&lt;-100,"(-) ",IF(ROUND(((M5-I5)/I5*100),1)=0,"- ",IF(((M5-I5)/I5*100)&gt;0,TEXT(((M5-I5)/I5*100),"+0.0 "),TEXT(((M5-I5)/I5*100),"0.0 ")))))</f>
        <v xml:space="preserve">-14.6 </v>
      </c>
    </row>
    <row r="6" spans="1:14" ht="20.149999999999999" customHeight="1" x14ac:dyDescent="0.25">
      <c r="A6" s="22" t="s">
        <v>1</v>
      </c>
      <c r="B6" s="45">
        <f ca="1">INDIRECT(Calculation_hide!L4,FALSE)</f>
        <v>56523.460000000006</v>
      </c>
      <c r="C6" s="45">
        <f ca="1">INDIRECT(Calculation_hide!M4,FALSE)</f>
        <v>45148.25</v>
      </c>
      <c r="D6" s="62" t="str">
        <f t="shared" ref="D6:D25" ca="1" si="0">IF(((C6-B6)/B6*100)&gt;100,"(+) ",IF(((C6-B6)/B6*100)&lt;-100,"(-) ",IF(ROUND(((C6-B6)/B6*100),1)=0,"- ",IF(((C6-B6)/B6*100)&gt;0,TEXT(((C6-B6)/B6*100),"+0.0 "),TEXT(((C6-B6)/B6*100),"0.0 ")))))</f>
        <v xml:space="preserve">-20.1 </v>
      </c>
      <c r="E6" s="45">
        <f ca="1">INDIRECT(Calculation_hide!H54,FALSE)</f>
        <v>14742.55</v>
      </c>
      <c r="F6" s="45">
        <f ca="1">INDIRECT(Calculation_hide!I54,FALSE)</f>
        <v>16360.42</v>
      </c>
      <c r="G6" s="45">
        <f ca="1">INDIRECT(Calculation_hide!J54,FALSE)</f>
        <v>13331.16</v>
      </c>
      <c r="H6" s="45">
        <f ca="1">INDIRECT(Calculation_hide!K54,FALSE)</f>
        <v>10791.19</v>
      </c>
      <c r="I6" s="45">
        <f ca="1">INDIRECT(Calculation_hide!L54,FALSE)</f>
        <v>16040.69</v>
      </c>
      <c r="J6" s="45">
        <f ca="1">INDIRECT(Calculation_hide!M54,FALSE)</f>
        <v>16290.13</v>
      </c>
      <c r="K6" s="45">
        <f ca="1">INDIRECT(Calculation_hide!N54,FALSE)</f>
        <v>10317.25</v>
      </c>
      <c r="L6" s="45">
        <f ca="1">INDIRECT(Calculation_hide!O54,FALSE)</f>
        <v>5847.14</v>
      </c>
      <c r="M6" s="45">
        <f ca="1">INDIRECT(Calculation_hide!P54,FALSE)</f>
        <v>12693.73</v>
      </c>
      <c r="N6" s="62" t="str">
        <f t="shared" ref="N6:N25" ca="1" si="1">IF(((M6-I6)/I6*100)&gt;100,"(+) ",IF(((M6-I6)/I6*100)&lt;-100,"(-) ",IF(ROUND(((M6-I6)/I6*100),1)=0,"- ",IF(((M6-I6)/I6*100)&gt;0,TEXT(((M6-I6)/I6*100),"+0.0 "),TEXT(((M6-I6)/I6*100),"0.0 ")))))</f>
        <v xml:space="preserve">-20.9 </v>
      </c>
    </row>
    <row r="7" spans="1:14" ht="20.149999999999999" customHeight="1" x14ac:dyDescent="0.25">
      <c r="A7" s="22" t="s">
        <v>209</v>
      </c>
      <c r="B7" s="45">
        <f ca="1">INDIRECT(Calculation_hide!L5,FALSE)</f>
        <v>25620.449999999997</v>
      </c>
      <c r="C7" s="45">
        <f ca="1">INDIRECT(Calculation_hide!M5,FALSE)</f>
        <v>19390.949999999997</v>
      </c>
      <c r="D7" s="62" t="str">
        <f t="shared" ca="1" si="0"/>
        <v xml:space="preserve">-24.3 </v>
      </c>
      <c r="E7" s="45">
        <f ca="1">INDIRECT(Calculation_hide!H55,FALSE)</f>
        <v>4299.3500000000004</v>
      </c>
      <c r="F7" s="45">
        <f ca="1">INDIRECT(Calculation_hide!I55,FALSE)</f>
        <v>7564.74</v>
      </c>
      <c r="G7" s="45">
        <f ca="1">INDIRECT(Calculation_hide!J55,FALSE)</f>
        <v>6453.36</v>
      </c>
      <c r="H7" s="45">
        <f ca="1">INDIRECT(Calculation_hide!K55,FALSE)</f>
        <v>3951.24</v>
      </c>
      <c r="I7" s="45">
        <f ca="1">INDIRECT(Calculation_hide!L55,FALSE)</f>
        <v>7651.11</v>
      </c>
      <c r="J7" s="45">
        <f ca="1">INDIRECT(Calculation_hide!M55,FALSE)</f>
        <v>8049.04</v>
      </c>
      <c r="K7" s="45">
        <f ca="1">INDIRECT(Calculation_hide!N55,FALSE)</f>
        <v>6104.78</v>
      </c>
      <c r="L7" s="45">
        <f ca="1">INDIRECT(Calculation_hide!O55,FALSE)</f>
        <v>1108.21</v>
      </c>
      <c r="M7" s="45">
        <f ca="1">INDIRECT(Calculation_hide!P55,FALSE)</f>
        <v>4128.92</v>
      </c>
      <c r="N7" s="62" t="str">
        <f t="shared" ca="1" si="1"/>
        <v xml:space="preserve">-46.0 </v>
      </c>
    </row>
    <row r="8" spans="1:14" ht="20.149999999999999" customHeight="1" x14ac:dyDescent="0.25">
      <c r="A8" s="22" t="s">
        <v>2</v>
      </c>
      <c r="B8" s="45">
        <f ca="1">INDIRECT(Calculation_hide!L6,FALSE)</f>
        <v>23454.239999999998</v>
      </c>
      <c r="C8" s="45">
        <f ca="1">INDIRECT(Calculation_hide!M6,FALSE)</f>
        <v>15848.689999999999</v>
      </c>
      <c r="D8" s="62" t="str">
        <f t="shared" ca="1" si="0"/>
        <v xml:space="preserve">-32.4 </v>
      </c>
      <c r="E8" s="45">
        <f ca="1">INDIRECT(Calculation_hide!H56,FALSE)</f>
        <v>2966.61</v>
      </c>
      <c r="F8" s="45">
        <f ca="1">INDIRECT(Calculation_hide!I56,FALSE)</f>
        <v>3013.49</v>
      </c>
      <c r="G8" s="45">
        <f ca="1">INDIRECT(Calculation_hide!J56,FALSE)</f>
        <v>7282.03</v>
      </c>
      <c r="H8" s="45">
        <f ca="1">INDIRECT(Calculation_hide!K56,FALSE)</f>
        <v>7409.55</v>
      </c>
      <c r="I8" s="45">
        <f ca="1">INDIRECT(Calculation_hide!L56,FALSE)</f>
        <v>5749.17</v>
      </c>
      <c r="J8" s="45">
        <f ca="1">INDIRECT(Calculation_hide!M56,FALSE)</f>
        <v>4228.8500000000004</v>
      </c>
      <c r="K8" s="45">
        <f ca="1">INDIRECT(Calculation_hide!N56,FALSE)</f>
        <v>5861.4</v>
      </c>
      <c r="L8" s="45">
        <f ca="1">INDIRECT(Calculation_hide!O56,FALSE)</f>
        <v>3167.89</v>
      </c>
      <c r="M8" s="45">
        <f ca="1">INDIRECT(Calculation_hide!P56,FALSE)</f>
        <v>2590.5500000000002</v>
      </c>
      <c r="N8" s="62" t="str">
        <f t="shared" ca="1" si="1"/>
        <v xml:space="preserve">-54.9 </v>
      </c>
    </row>
    <row r="9" spans="1:14" ht="20.149999999999999" customHeight="1" x14ac:dyDescent="0.25">
      <c r="A9" s="22" t="s">
        <v>35</v>
      </c>
      <c r="B9" s="45">
        <f ca="1">INDIRECT(Calculation_hide!L7,FALSE)</f>
        <v>-363.09999999999997</v>
      </c>
      <c r="C9" s="45">
        <f ca="1">INDIRECT(Calculation_hide!M7,FALSE)</f>
        <v>-582.91</v>
      </c>
      <c r="D9" s="62" t="str">
        <f t="shared" ca="1" si="0"/>
        <v xml:space="preserve">+60.5 </v>
      </c>
      <c r="E9" s="45">
        <f ca="1">INDIRECT(Calculation_hide!H57,FALSE)</f>
        <v>-30.73</v>
      </c>
      <c r="F9" s="45">
        <f ca="1">INDIRECT(Calculation_hide!I57,FALSE)</f>
        <v>436.56</v>
      </c>
      <c r="G9" s="45">
        <f ca="1">INDIRECT(Calculation_hide!J57,FALSE)</f>
        <v>-539.04</v>
      </c>
      <c r="H9" s="45">
        <f ca="1">INDIRECT(Calculation_hide!K57,FALSE)</f>
        <v>62.18</v>
      </c>
      <c r="I9" s="45">
        <f ca="1">INDIRECT(Calculation_hide!L57,FALSE)</f>
        <v>-322.8</v>
      </c>
      <c r="J9" s="45">
        <f ca="1">INDIRECT(Calculation_hide!M57,FALSE)</f>
        <v>529.99</v>
      </c>
      <c r="K9" s="45">
        <f ca="1">INDIRECT(Calculation_hide!N57,FALSE)</f>
        <v>-251.55</v>
      </c>
      <c r="L9" s="45">
        <f ca="1">INDIRECT(Calculation_hide!O57,FALSE)</f>
        <v>-572.01</v>
      </c>
      <c r="M9" s="45">
        <f ca="1">INDIRECT(Calculation_hide!P57,FALSE)</f>
        <v>-289.33999999999997</v>
      </c>
      <c r="N9" s="62" t="str">
        <f t="shared" ca="1" si="1"/>
        <v xml:space="preserve">-10.4 </v>
      </c>
    </row>
    <row r="10" spans="1:14" ht="20.149999999999999" customHeight="1" x14ac:dyDescent="0.25">
      <c r="A10" s="23" t="s">
        <v>36</v>
      </c>
      <c r="B10" s="46">
        <f ca="1">INDIRECT(Calculation_hide!L8,FALSE)</f>
        <v>578.23</v>
      </c>
      <c r="C10" s="46">
        <f ca="1">INDIRECT(Calculation_hide!M8,FALSE)</f>
        <v>591.95000000000005</v>
      </c>
      <c r="D10" s="63" t="str">
        <f t="shared" ca="1" si="0"/>
        <v xml:space="preserve">+2.4 </v>
      </c>
      <c r="E10" s="46">
        <f ca="1">INDIRECT(Calculation_hide!H58,FALSE)</f>
        <v>152.6</v>
      </c>
      <c r="F10" s="46">
        <f ca="1">INDIRECT(Calculation_hide!I58,FALSE)</f>
        <v>135.94</v>
      </c>
      <c r="G10" s="46">
        <f ca="1">INDIRECT(Calculation_hide!J58,FALSE)</f>
        <v>139.08000000000001</v>
      </c>
      <c r="H10" s="46">
        <f ca="1">INDIRECT(Calculation_hide!K58,FALSE)</f>
        <v>151.36000000000001</v>
      </c>
      <c r="I10" s="46">
        <f ca="1">INDIRECT(Calculation_hide!L58,FALSE)</f>
        <v>151.85</v>
      </c>
      <c r="J10" s="46">
        <f ca="1">INDIRECT(Calculation_hide!M58,FALSE)</f>
        <v>143.61000000000001</v>
      </c>
      <c r="K10" s="46">
        <f ca="1">INDIRECT(Calculation_hide!N58,FALSE)</f>
        <v>146.12</v>
      </c>
      <c r="L10" s="46">
        <f ca="1">INDIRECT(Calculation_hide!O58,FALSE)</f>
        <v>151.11000000000001</v>
      </c>
      <c r="M10" s="46">
        <f ca="1">INDIRECT(Calculation_hide!P58,FALSE)</f>
        <v>151.11000000000001</v>
      </c>
      <c r="N10" s="63" t="str">
        <f t="shared" ca="1" si="1"/>
        <v xml:space="preserve">-0.5 </v>
      </c>
    </row>
    <row r="11" spans="1:14" ht="20.149999999999999" customHeight="1" x14ac:dyDescent="0.25">
      <c r="A11" s="24" t="s">
        <v>21</v>
      </c>
      <c r="B11" s="47">
        <f ca="1">INDIRECT(Calculation_hide!L9,FALSE)</f>
        <v>71268.03</v>
      </c>
      <c r="C11" s="47">
        <f ca="1">INDIRECT(Calculation_hide!M9,FALSE)</f>
        <v>63710.81</v>
      </c>
      <c r="D11" s="64" t="str">
        <f ca="1">IF(((C11-B11)/B11*100)&gt;100,"(+) ",IF(((C11-B11)/B11*100)&lt;-100,"(-) ",IF(ROUND(((C11-B11)/B11*100),1)=0,"- ",IF(((C11-B11)/B11*100)&gt;0,TEXT(((C11-B11)/B11*100),"+0.0 "),TEXT(((C11-B11)/B11*100),"0.0 ")))))</f>
        <v xml:space="preserve">-10.6 </v>
      </c>
      <c r="E11" s="47">
        <f ca="1">INDIRECT(Calculation_hide!H59,FALSE)</f>
        <v>21658.240000000002</v>
      </c>
      <c r="F11" s="47">
        <f ca="1">INDIRECT(Calculation_hide!I59,FALSE)</f>
        <v>23325.56</v>
      </c>
      <c r="G11" s="47">
        <f ca="1">INDIRECT(Calculation_hide!J59,FALSE)</f>
        <v>15239.33</v>
      </c>
      <c r="H11" s="47">
        <f ca="1">INDIRECT(Calculation_hide!K59,FALSE)</f>
        <v>12729.64</v>
      </c>
      <c r="I11" s="47">
        <f ca="1">INDIRECT(Calculation_hide!L59,FALSE)</f>
        <v>19973.5</v>
      </c>
      <c r="J11" s="47">
        <f ca="1">INDIRECT(Calculation_hide!M59,FALSE)</f>
        <v>22034.84</v>
      </c>
      <c r="K11" s="47">
        <f ca="1">INDIRECT(Calculation_hide!N59,FALSE)</f>
        <v>13079.77</v>
      </c>
      <c r="L11" s="47">
        <f ca="1">INDIRECT(Calculation_hide!O59,FALSE)</f>
        <v>10238.08</v>
      </c>
      <c r="M11" s="47">
        <f ca="1">INDIRECT(Calculation_hide!P59,FALSE)</f>
        <v>18358.12</v>
      </c>
      <c r="N11" s="64" t="str">
        <f t="shared" ca="1" si="1"/>
        <v xml:space="preserve">-8.1 </v>
      </c>
    </row>
    <row r="12" spans="1:14" ht="20.149999999999999" customHeight="1" x14ac:dyDescent="0.25">
      <c r="A12" s="22" t="s">
        <v>4</v>
      </c>
      <c r="B12" s="45">
        <f ca="1">INDIRECT(Calculation_hide!L10,FALSE)</f>
        <v>-316.96000000000004</v>
      </c>
      <c r="C12" s="45">
        <f ca="1">INDIRECT(Calculation_hide!M10,FALSE)</f>
        <v>-406.01</v>
      </c>
      <c r="D12" s="62" t="s">
        <v>202</v>
      </c>
      <c r="E12" s="45">
        <f ca="1">INDIRECT(Calculation_hide!H60,FALSE)</f>
        <v>-47.4</v>
      </c>
      <c r="F12" s="45">
        <f ca="1">INDIRECT(Calculation_hide!I60,FALSE)</f>
        <v>-124.64</v>
      </c>
      <c r="G12" s="45">
        <f ca="1">INDIRECT(Calculation_hide!J60,FALSE)</f>
        <v>-63.7</v>
      </c>
      <c r="H12" s="45">
        <f ca="1">INDIRECT(Calculation_hide!K60,FALSE)</f>
        <v>-72.14</v>
      </c>
      <c r="I12" s="45">
        <f ca="1">INDIRECT(Calculation_hide!L60,FALSE)</f>
        <v>-56.48</v>
      </c>
      <c r="J12" s="45">
        <f ca="1">INDIRECT(Calculation_hide!M60,FALSE)</f>
        <v>-92.85</v>
      </c>
      <c r="K12" s="45">
        <f ca="1">INDIRECT(Calculation_hide!N60,FALSE)</f>
        <v>-295.66000000000003</v>
      </c>
      <c r="L12" s="45">
        <f ca="1">INDIRECT(Calculation_hide!O60,FALSE)</f>
        <v>-55.92</v>
      </c>
      <c r="M12" s="45">
        <f ca="1">INDIRECT(Calculation_hide!P60,FALSE)</f>
        <v>38.42</v>
      </c>
      <c r="N12" s="62" t="str">
        <f t="shared" ca="1" si="1"/>
        <v xml:space="preserve">(-) </v>
      </c>
    </row>
    <row r="13" spans="1:14" ht="20.149999999999999" customHeight="1" x14ac:dyDescent="0.25">
      <c r="A13" s="25" t="s">
        <v>20</v>
      </c>
      <c r="B13" s="48">
        <f ca="1">INDIRECT(Calculation_hide!L11,FALSE)</f>
        <v>71584.990000000005</v>
      </c>
      <c r="C13" s="48">
        <f ca="1">INDIRECT(Calculation_hide!M11,FALSE)</f>
        <v>64116.819999999992</v>
      </c>
      <c r="D13" s="65" t="str">
        <f t="shared" ca="1" si="0"/>
        <v xml:space="preserve">-10.4 </v>
      </c>
      <c r="E13" s="48">
        <f ca="1">INDIRECT(Calculation_hide!H61,FALSE)</f>
        <v>21705.64</v>
      </c>
      <c r="F13" s="48">
        <f ca="1">INDIRECT(Calculation_hide!I61,FALSE)</f>
        <v>23450.2</v>
      </c>
      <c r="G13" s="48">
        <f ca="1">INDIRECT(Calculation_hide!J61,FALSE)</f>
        <v>15303.03</v>
      </c>
      <c r="H13" s="48">
        <f ca="1">INDIRECT(Calculation_hide!K61,FALSE)</f>
        <v>12801.78</v>
      </c>
      <c r="I13" s="48">
        <f ca="1">INDIRECT(Calculation_hide!L61,FALSE)</f>
        <v>20029.98</v>
      </c>
      <c r="J13" s="48">
        <f ca="1">INDIRECT(Calculation_hide!M61,FALSE)</f>
        <v>22127.69</v>
      </c>
      <c r="K13" s="48">
        <f ca="1">INDIRECT(Calculation_hide!N61,FALSE)</f>
        <v>13375.43</v>
      </c>
      <c r="L13" s="48">
        <f ca="1">INDIRECT(Calculation_hide!O61,FALSE)</f>
        <v>10294</v>
      </c>
      <c r="M13" s="48">
        <f ca="1">INDIRECT(Calculation_hide!P61,FALSE)</f>
        <v>18319.7</v>
      </c>
      <c r="N13" s="65" t="str">
        <f t="shared" ca="1" si="1"/>
        <v xml:space="preserve">-8.5 </v>
      </c>
    </row>
    <row r="14" spans="1:14" ht="20.149999999999999" customHeight="1" x14ac:dyDescent="0.25">
      <c r="A14" s="21" t="s">
        <v>6</v>
      </c>
      <c r="B14" s="49">
        <f ca="1">INDIRECT(Calculation_hide!L12,FALSE)</f>
        <v>25869.84</v>
      </c>
      <c r="C14" s="49">
        <f ca="1">INDIRECT(Calculation_hide!M12,FALSE)</f>
        <v>20925.810000000001</v>
      </c>
      <c r="D14" s="61" t="str">
        <f t="shared" ca="1" si="0"/>
        <v xml:space="preserve">-19.1 </v>
      </c>
      <c r="E14" s="49">
        <f ca="1">INDIRECT(Calculation_hide!H62,FALSE)</f>
        <v>6363.13</v>
      </c>
      <c r="F14" s="49">
        <f ca="1">INDIRECT(Calculation_hide!I62,FALSE)</f>
        <v>6031.79</v>
      </c>
      <c r="G14" s="49">
        <f ca="1">INDIRECT(Calculation_hide!J62,FALSE)</f>
        <v>6470.93</v>
      </c>
      <c r="H14" s="49">
        <f ca="1">INDIRECT(Calculation_hide!K62,FALSE)</f>
        <v>6852.57</v>
      </c>
      <c r="I14" s="49">
        <f ca="1">INDIRECT(Calculation_hide!L62,FALSE)</f>
        <v>6514.55</v>
      </c>
      <c r="J14" s="49">
        <f ca="1">INDIRECT(Calculation_hide!M62,FALSE)</f>
        <v>5742.07</v>
      </c>
      <c r="K14" s="49">
        <f ca="1">INDIRECT(Calculation_hide!N62,FALSE)</f>
        <v>5113.4799999999996</v>
      </c>
      <c r="L14" s="49">
        <f ca="1">INDIRECT(Calculation_hide!O62,FALSE)</f>
        <v>4888.7</v>
      </c>
      <c r="M14" s="49">
        <f ca="1">INDIRECT(Calculation_hide!P62,FALSE)</f>
        <v>5181.5600000000004</v>
      </c>
      <c r="N14" s="61" t="str">
        <f t="shared" ca="1" si="1"/>
        <v xml:space="preserve">-20.5 </v>
      </c>
    </row>
    <row r="15" spans="1:14" ht="20.149999999999999" customHeight="1" x14ac:dyDescent="0.25">
      <c r="A15" s="22" t="s">
        <v>7</v>
      </c>
      <c r="B15" s="45">
        <f ca="1">INDIRECT(Calculation_hide!L13,FALSE)</f>
        <v>23436.239999999998</v>
      </c>
      <c r="C15" s="45">
        <f ca="1">INDIRECT(Calculation_hide!M13,FALSE)</f>
        <v>18492.23</v>
      </c>
      <c r="D15" s="62" t="str">
        <f t="shared" ca="1" si="0"/>
        <v xml:space="preserve">-21.1 </v>
      </c>
      <c r="E15" s="45">
        <f ca="1">INDIRECT(Calculation_hide!H63,FALSE)</f>
        <v>5689.3</v>
      </c>
      <c r="F15" s="45">
        <f ca="1">INDIRECT(Calculation_hide!I63,FALSE)</f>
        <v>5252.65</v>
      </c>
      <c r="G15" s="45">
        <f ca="1">INDIRECT(Calculation_hide!J63,FALSE)</f>
        <v>5937.57</v>
      </c>
      <c r="H15" s="45">
        <f ca="1">INDIRECT(Calculation_hide!K63,FALSE)</f>
        <v>6400.23</v>
      </c>
      <c r="I15" s="45">
        <f ca="1">INDIRECT(Calculation_hide!L63,FALSE)</f>
        <v>5845.79</v>
      </c>
      <c r="J15" s="45">
        <f ca="1">INDIRECT(Calculation_hide!M63,FALSE)</f>
        <v>4962.9399999999996</v>
      </c>
      <c r="K15" s="45">
        <f ca="1">INDIRECT(Calculation_hide!N63,FALSE)</f>
        <v>4580.13</v>
      </c>
      <c r="L15" s="45">
        <f ca="1">INDIRECT(Calculation_hide!O63,FALSE)</f>
        <v>4436.3599999999997</v>
      </c>
      <c r="M15" s="45">
        <f ca="1">INDIRECT(Calculation_hide!P63,FALSE)</f>
        <v>4512.8</v>
      </c>
      <c r="N15" s="62" t="str">
        <f t="shared" ca="1" si="1"/>
        <v xml:space="preserve">-22.8 </v>
      </c>
    </row>
    <row r="16" spans="1:14" ht="20.149999999999999" customHeight="1" x14ac:dyDescent="0.25">
      <c r="A16" s="23" t="s">
        <v>37</v>
      </c>
      <c r="B16" s="46">
        <f ca="1">INDIRECT(Calculation_hide!L14,FALSE)</f>
        <v>2433.59</v>
      </c>
      <c r="C16" s="46">
        <f ca="1">INDIRECT(Calculation_hide!M14,FALSE)</f>
        <v>2433.59</v>
      </c>
      <c r="D16" s="63" t="str">
        <f t="shared" ca="1" si="0"/>
        <v xml:space="preserve">- </v>
      </c>
      <c r="E16" s="46">
        <f ca="1">INDIRECT(Calculation_hide!H64,FALSE)</f>
        <v>673.83</v>
      </c>
      <c r="F16" s="46">
        <f ca="1">INDIRECT(Calculation_hide!I64,FALSE)</f>
        <v>779.14</v>
      </c>
      <c r="G16" s="46">
        <f ca="1">INDIRECT(Calculation_hide!J64,FALSE)</f>
        <v>533.35</v>
      </c>
      <c r="H16" s="46">
        <f ca="1">INDIRECT(Calculation_hide!K64,FALSE)</f>
        <v>452.34</v>
      </c>
      <c r="I16" s="46">
        <f ca="1">INDIRECT(Calculation_hide!L64,FALSE)</f>
        <v>668.76</v>
      </c>
      <c r="J16" s="46">
        <f ca="1">INDIRECT(Calculation_hide!M64,FALSE)</f>
        <v>779.14</v>
      </c>
      <c r="K16" s="46">
        <f ca="1">INDIRECT(Calculation_hide!N64,FALSE)</f>
        <v>533.35</v>
      </c>
      <c r="L16" s="46">
        <f ca="1">INDIRECT(Calculation_hide!O64,FALSE)</f>
        <v>452.34</v>
      </c>
      <c r="M16" s="46">
        <f ca="1">INDIRECT(Calculation_hide!P64,FALSE)</f>
        <v>668.76</v>
      </c>
      <c r="N16" s="63" t="str">
        <f t="shared" ca="1" si="1"/>
        <v xml:space="preserve">- </v>
      </c>
    </row>
    <row r="17" spans="1:14" ht="20.149999999999999" customHeight="1" x14ac:dyDescent="0.25">
      <c r="A17" s="21" t="s">
        <v>8</v>
      </c>
      <c r="B17" s="49">
        <f ca="1">INDIRECT(Calculation_hide!L15,FALSE)</f>
        <v>4539.9399999999996</v>
      </c>
      <c r="C17" s="49">
        <f ca="1">INDIRECT(Calculation_hide!M15,FALSE)</f>
        <v>4538.38</v>
      </c>
      <c r="D17" s="61" t="str">
        <f t="shared" ca="1" si="0"/>
        <v xml:space="preserve">- </v>
      </c>
      <c r="E17" s="49">
        <f ca="1">INDIRECT(Calculation_hide!H65,FALSE)</f>
        <v>1250.22</v>
      </c>
      <c r="F17" s="49">
        <f ca="1">INDIRECT(Calculation_hide!I65,FALSE)</f>
        <v>1212.46</v>
      </c>
      <c r="G17" s="49">
        <f ca="1">INDIRECT(Calculation_hide!J65,FALSE)</f>
        <v>1086.17</v>
      </c>
      <c r="H17" s="49">
        <f ca="1">INDIRECT(Calculation_hide!K65,FALSE)</f>
        <v>1076.1099999999999</v>
      </c>
      <c r="I17" s="49">
        <f ca="1">INDIRECT(Calculation_hide!L65,FALSE)</f>
        <v>1165.2</v>
      </c>
      <c r="J17" s="49">
        <f ca="1">INDIRECT(Calculation_hide!M65,FALSE)</f>
        <v>1314.36</v>
      </c>
      <c r="K17" s="49">
        <f ca="1">INDIRECT(Calculation_hide!N65,FALSE)</f>
        <v>1221.02</v>
      </c>
      <c r="L17" s="49">
        <f ca="1">INDIRECT(Calculation_hide!O65,FALSE)</f>
        <v>996.33</v>
      </c>
      <c r="M17" s="49">
        <f ca="1">INDIRECT(Calculation_hide!P65,FALSE)</f>
        <v>1006.67</v>
      </c>
      <c r="N17" s="61" t="str">
        <f t="shared" ca="1" si="1"/>
        <v xml:space="preserve">-13.6 </v>
      </c>
    </row>
    <row r="18" spans="1:14" ht="20.149999999999999" customHeight="1" x14ac:dyDescent="0.25">
      <c r="A18" s="23" t="s">
        <v>9</v>
      </c>
      <c r="B18" s="46">
        <f ca="1">INDIRECT(Calculation_hide!L16,FALSE)</f>
        <v>485.56000000000006</v>
      </c>
      <c r="C18" s="46">
        <f ca="1">INDIRECT(Calculation_hide!M16,FALSE)</f>
        <v>462.56</v>
      </c>
      <c r="D18" s="63" t="str">
        <f t="shared" ca="1" si="0"/>
        <v xml:space="preserve">-4.7 </v>
      </c>
      <c r="E18" s="46">
        <f ca="1">INDIRECT(Calculation_hide!H66,FALSE)</f>
        <v>79.459999999999994</v>
      </c>
      <c r="F18" s="46">
        <f ca="1">INDIRECT(Calculation_hide!I66,FALSE)</f>
        <v>127.54</v>
      </c>
      <c r="G18" s="46">
        <f ca="1">INDIRECT(Calculation_hide!J66,FALSE)</f>
        <v>97.36</v>
      </c>
      <c r="H18" s="46">
        <f ca="1">INDIRECT(Calculation_hide!K66,FALSE)</f>
        <v>174.43</v>
      </c>
      <c r="I18" s="46">
        <f ca="1">INDIRECT(Calculation_hide!L66,FALSE)</f>
        <v>86.23</v>
      </c>
      <c r="J18" s="46">
        <f ca="1">INDIRECT(Calculation_hide!M66,FALSE)</f>
        <v>130.13</v>
      </c>
      <c r="K18" s="46">
        <f ca="1">INDIRECT(Calculation_hide!N66,FALSE)</f>
        <v>92.08</v>
      </c>
      <c r="L18" s="46">
        <f ca="1">INDIRECT(Calculation_hide!O66,FALSE)</f>
        <v>112.99</v>
      </c>
      <c r="M18" s="46">
        <f ca="1">INDIRECT(Calculation_hide!P66,FALSE)</f>
        <v>127.36</v>
      </c>
      <c r="N18" s="63" t="str">
        <f t="shared" ca="1" si="1"/>
        <v xml:space="preserve">+47.7 </v>
      </c>
    </row>
    <row r="19" spans="1:14" ht="20.149999999999999" customHeight="1" x14ac:dyDescent="0.25">
      <c r="A19" s="21" t="s">
        <v>22</v>
      </c>
      <c r="B19" s="49">
        <f ca="1">INDIRECT(Calculation_hide!L17,FALSE)</f>
        <v>40689.65</v>
      </c>
      <c r="C19" s="49">
        <f ca="1">INDIRECT(Calculation_hide!M17,FALSE)</f>
        <v>38190.06</v>
      </c>
      <c r="D19" s="61" t="str">
        <f t="shared" ca="1" si="0"/>
        <v xml:space="preserve">-6.1 </v>
      </c>
      <c r="E19" s="49">
        <f ca="1">INDIRECT(Calculation_hide!H67,FALSE)</f>
        <v>14012.83</v>
      </c>
      <c r="F19" s="49">
        <f ca="1">INDIRECT(Calculation_hide!I67,FALSE)</f>
        <v>16078.41</v>
      </c>
      <c r="G19" s="49">
        <f ca="1">INDIRECT(Calculation_hide!J67,FALSE)</f>
        <v>7648.57</v>
      </c>
      <c r="H19" s="49">
        <f ca="1">INDIRECT(Calculation_hide!K67,FALSE)</f>
        <v>4698.67</v>
      </c>
      <c r="I19" s="49">
        <f ca="1">INDIRECT(Calculation_hide!L67,FALSE)</f>
        <v>12264</v>
      </c>
      <c r="J19" s="49">
        <f ca="1">INDIRECT(Calculation_hide!M67,FALSE)</f>
        <v>14941.13</v>
      </c>
      <c r="K19" s="49">
        <f ca="1">INDIRECT(Calculation_hide!N67,FALSE)</f>
        <v>6948.84</v>
      </c>
      <c r="L19" s="49">
        <f ca="1">INDIRECT(Calculation_hide!O67,FALSE)</f>
        <v>4295.9799999999996</v>
      </c>
      <c r="M19" s="49">
        <f ca="1">INDIRECT(Calculation_hide!P67,FALSE)</f>
        <v>12004.11</v>
      </c>
      <c r="N19" s="61" t="str">
        <f t="shared" ca="1" si="1"/>
        <v xml:space="preserve">-2.1 </v>
      </c>
    </row>
    <row r="20" spans="1:14" ht="20.149999999999999" customHeight="1" x14ac:dyDescent="0.25">
      <c r="A20" s="22" t="s">
        <v>11</v>
      </c>
      <c r="B20" s="45">
        <f ca="1">INDIRECT(Calculation_hide!L18,FALSE)</f>
        <v>450.67999999999995</v>
      </c>
      <c r="C20" s="45">
        <f ca="1">INDIRECT(Calculation_hide!M18,FALSE)</f>
        <v>468.59</v>
      </c>
      <c r="D20" s="62" t="str">
        <f t="shared" ca="1" si="0"/>
        <v xml:space="preserve">+4.0 </v>
      </c>
      <c r="E20" s="45">
        <f ca="1">INDIRECT(Calculation_hide!H68,FALSE)</f>
        <v>97.98</v>
      </c>
      <c r="F20" s="45">
        <f ca="1">INDIRECT(Calculation_hide!I68,FALSE)</f>
        <v>128.81</v>
      </c>
      <c r="G20" s="45">
        <f ca="1">INDIRECT(Calculation_hide!J68,FALSE)</f>
        <v>133.22</v>
      </c>
      <c r="H20" s="45">
        <f ca="1">INDIRECT(Calculation_hide!K68,FALSE)</f>
        <v>92.27</v>
      </c>
      <c r="I20" s="45">
        <f ca="1">INDIRECT(Calculation_hide!L68,FALSE)</f>
        <v>96.38</v>
      </c>
      <c r="J20" s="45">
        <f ca="1">INDIRECT(Calculation_hide!M68,FALSE)</f>
        <v>128.81</v>
      </c>
      <c r="K20" s="45">
        <f ca="1">INDIRECT(Calculation_hide!N68,FALSE)</f>
        <v>125.21</v>
      </c>
      <c r="L20" s="45">
        <f ca="1">INDIRECT(Calculation_hide!O68,FALSE)</f>
        <v>91.77</v>
      </c>
      <c r="M20" s="45">
        <f ca="1">INDIRECT(Calculation_hide!P68,FALSE)</f>
        <v>122.8</v>
      </c>
      <c r="N20" s="62" t="str">
        <f t="shared" ca="1" si="1"/>
        <v xml:space="preserve">+27.4 </v>
      </c>
    </row>
    <row r="21" spans="1:14" ht="20.149999999999999" customHeight="1" x14ac:dyDescent="0.25">
      <c r="A21" s="22" t="s">
        <v>18</v>
      </c>
      <c r="B21" s="45">
        <f ca="1">INDIRECT(Calculation_hide!L19,FALSE)</f>
        <v>8262.31</v>
      </c>
      <c r="C21" s="45">
        <f ca="1">INDIRECT(Calculation_hide!M19,FALSE)</f>
        <v>7866.45</v>
      </c>
      <c r="D21" s="62" t="str">
        <f t="shared" ca="1" si="0"/>
        <v xml:space="preserve">-4.8 </v>
      </c>
      <c r="E21" s="45">
        <f ca="1">INDIRECT(Calculation_hide!H69,FALSE)</f>
        <v>2569.92</v>
      </c>
      <c r="F21" s="45">
        <f ca="1">INDIRECT(Calculation_hide!I69,FALSE)</f>
        <v>2578.48</v>
      </c>
      <c r="G21" s="45">
        <f ca="1">INDIRECT(Calculation_hide!J69,FALSE)</f>
        <v>1783.44</v>
      </c>
      <c r="H21" s="45">
        <f ca="1">INDIRECT(Calculation_hide!K69,FALSE)</f>
        <v>1599.71</v>
      </c>
      <c r="I21" s="45">
        <f ca="1">INDIRECT(Calculation_hide!L69,FALSE)</f>
        <v>2300.6799999999998</v>
      </c>
      <c r="J21" s="45">
        <f ca="1">INDIRECT(Calculation_hide!M69,FALSE)</f>
        <v>2493.15</v>
      </c>
      <c r="K21" s="45">
        <f ca="1">INDIRECT(Calculation_hide!N69,FALSE)</f>
        <v>1699.52</v>
      </c>
      <c r="L21" s="45">
        <f ca="1">INDIRECT(Calculation_hide!O69,FALSE)</f>
        <v>1476.79</v>
      </c>
      <c r="M21" s="45">
        <f ca="1">INDIRECT(Calculation_hide!P69,FALSE)</f>
        <v>2196.9899999999998</v>
      </c>
      <c r="N21" s="62" t="str">
        <f t="shared" ca="1" si="1"/>
        <v xml:space="preserve">-4.5 </v>
      </c>
    </row>
    <row r="22" spans="1:14" ht="20.149999999999999" customHeight="1" x14ac:dyDescent="0.25">
      <c r="A22" s="22" t="s">
        <v>39</v>
      </c>
      <c r="B22" s="45">
        <f ca="1">INDIRECT(Calculation_hide!L20,FALSE)</f>
        <v>88.72</v>
      </c>
      <c r="C22" s="45">
        <f ca="1">INDIRECT(Calculation_hide!M20,FALSE)</f>
        <v>88.72</v>
      </c>
      <c r="D22" s="62" t="str">
        <f t="shared" ca="1" si="0"/>
        <v xml:space="preserve">- </v>
      </c>
      <c r="E22" s="45">
        <f ca="1">INDIRECT(Calculation_hide!H70,FALSE)</f>
        <v>22.23</v>
      </c>
      <c r="F22" s="45">
        <f ca="1">INDIRECT(Calculation_hide!I70,FALSE)</f>
        <v>22.18</v>
      </c>
      <c r="G22" s="45">
        <f ca="1">INDIRECT(Calculation_hide!J70,FALSE)</f>
        <v>22.18</v>
      </c>
      <c r="H22" s="45">
        <f ca="1">INDIRECT(Calculation_hide!K70,FALSE)</f>
        <v>22.18</v>
      </c>
      <c r="I22" s="45">
        <f ca="1">INDIRECT(Calculation_hide!L70,FALSE)</f>
        <v>22.18</v>
      </c>
      <c r="J22" s="45">
        <f ca="1">INDIRECT(Calculation_hide!M70,FALSE)</f>
        <v>22.18</v>
      </c>
      <c r="K22" s="45">
        <f ca="1">INDIRECT(Calculation_hide!N70,FALSE)</f>
        <v>22.18</v>
      </c>
      <c r="L22" s="45">
        <f ca="1">INDIRECT(Calculation_hide!O70,FALSE)</f>
        <v>22.18</v>
      </c>
      <c r="M22" s="45">
        <f ca="1">INDIRECT(Calculation_hide!P70,FALSE)</f>
        <v>22.18</v>
      </c>
      <c r="N22" s="62" t="str">
        <f t="shared" ca="1" si="1"/>
        <v xml:space="preserve">- </v>
      </c>
    </row>
    <row r="23" spans="1:14" ht="20.149999999999999" customHeight="1" x14ac:dyDescent="0.25">
      <c r="A23" s="22" t="s">
        <v>12</v>
      </c>
      <c r="B23" s="45">
        <f ca="1">INDIRECT(Calculation_hide!L21,FALSE)</f>
        <v>23255.41</v>
      </c>
      <c r="C23" s="45">
        <f ca="1">INDIRECT(Calculation_hide!M21,FALSE)</f>
        <v>21477.87</v>
      </c>
      <c r="D23" s="62" t="str">
        <f t="shared" ca="1" si="0"/>
        <v xml:space="preserve">-7.6 </v>
      </c>
      <c r="E23" s="45">
        <f ca="1">INDIRECT(Calculation_hide!H71,FALSE)</f>
        <v>8226.4500000000007</v>
      </c>
      <c r="F23" s="45">
        <f ca="1">INDIRECT(Calculation_hide!I71,FALSE)</f>
        <v>10375.799999999999</v>
      </c>
      <c r="G23" s="45">
        <f ca="1">INDIRECT(Calculation_hide!J71,FALSE)</f>
        <v>4051.33</v>
      </c>
      <c r="H23" s="45">
        <f ca="1">INDIRECT(Calculation_hide!K71,FALSE)</f>
        <v>1718.76</v>
      </c>
      <c r="I23" s="45">
        <f ca="1">INDIRECT(Calculation_hide!L71,FALSE)</f>
        <v>7109.52</v>
      </c>
      <c r="J23" s="45">
        <f ca="1">INDIRECT(Calculation_hide!M71,FALSE)</f>
        <v>9395.77</v>
      </c>
      <c r="K23" s="45">
        <f ca="1">INDIRECT(Calculation_hide!N71,FALSE)</f>
        <v>3560.72</v>
      </c>
      <c r="L23" s="45">
        <f ca="1">INDIRECT(Calculation_hide!O71,FALSE)</f>
        <v>1519.83</v>
      </c>
      <c r="M23" s="45">
        <f ca="1">INDIRECT(Calculation_hide!P71,FALSE)</f>
        <v>7001.55</v>
      </c>
      <c r="N23" s="62" t="str">
        <f t="shared" ca="1" si="1"/>
        <v xml:space="preserve">-1.5 </v>
      </c>
    </row>
    <row r="24" spans="1:14" ht="20.149999999999999" customHeight="1" x14ac:dyDescent="0.25">
      <c r="A24" s="23" t="s">
        <v>13</v>
      </c>
      <c r="B24" s="46">
        <f ca="1">INDIRECT(Calculation_hide!L22,FALSE)</f>
        <v>8245.66</v>
      </c>
      <c r="C24" s="46">
        <f ca="1">INDIRECT(Calculation_hide!M22,FALSE)</f>
        <v>7913.17</v>
      </c>
      <c r="D24" s="63" t="str">
        <f t="shared" ca="1" si="0"/>
        <v xml:space="preserve">-4.0 </v>
      </c>
      <c r="E24" s="46">
        <f ca="1">INDIRECT(Calculation_hide!H72,FALSE)</f>
        <v>2996.54</v>
      </c>
      <c r="F24" s="46">
        <f ca="1">INDIRECT(Calculation_hide!I72,FALSE)</f>
        <v>2876.42</v>
      </c>
      <c r="G24" s="46">
        <f ca="1">INDIRECT(Calculation_hide!J72,FALSE)</f>
        <v>1561.69</v>
      </c>
      <c r="H24" s="46">
        <f ca="1">INDIRECT(Calculation_hide!K72,FALSE)</f>
        <v>1169.04</v>
      </c>
      <c r="I24" s="46">
        <f ca="1">INDIRECT(Calculation_hide!L72,FALSE)</f>
        <v>2638.51</v>
      </c>
      <c r="J24" s="46">
        <f ca="1">INDIRECT(Calculation_hide!M72,FALSE)</f>
        <v>2807.4</v>
      </c>
      <c r="K24" s="46">
        <f ca="1">INDIRECT(Calculation_hide!N72,FALSE)</f>
        <v>1447.4</v>
      </c>
      <c r="L24" s="46">
        <f ca="1">INDIRECT(Calculation_hide!O72,FALSE)</f>
        <v>1091.5999999999999</v>
      </c>
      <c r="M24" s="46">
        <f ca="1">INDIRECT(Calculation_hide!P72,FALSE)</f>
        <v>2566.77</v>
      </c>
      <c r="N24" s="63" t="str">
        <f t="shared" ca="1" si="1"/>
        <v xml:space="preserve">-2.7 </v>
      </c>
    </row>
    <row r="25" spans="1:14" ht="20.149999999999999" customHeight="1" x14ac:dyDescent="0.25">
      <c r="A25" s="34" t="s">
        <v>38</v>
      </c>
      <c r="B25" s="49">
        <f ca="1">INDIRECT(Calculation_hide!L23,FALSE)</f>
        <v>386.88</v>
      </c>
      <c r="C25" s="49">
        <f ca="1">INDIRECT(Calculation_hide!M23,FALSE)</f>
        <v>375.28</v>
      </c>
      <c r="D25" s="61" t="str">
        <f t="shared" ca="1" si="0"/>
        <v xml:space="preserve">-3.0 </v>
      </c>
      <c r="E25" s="49">
        <f ca="1">INDIRECT(Calculation_hide!H73,FALSE)</f>
        <v>99.71</v>
      </c>
      <c r="F25" s="49">
        <f ca="1">INDIRECT(Calculation_hide!I73,FALSE)</f>
        <v>96.72</v>
      </c>
      <c r="G25" s="49">
        <f ca="1">INDIRECT(Calculation_hide!J73,FALSE)</f>
        <v>96.72</v>
      </c>
      <c r="H25" s="49">
        <f ca="1">INDIRECT(Calculation_hide!K73,FALSE)</f>
        <v>96.72</v>
      </c>
      <c r="I25" s="49">
        <f ca="1">INDIRECT(Calculation_hide!L73,FALSE)</f>
        <v>96.72</v>
      </c>
      <c r="J25" s="49">
        <f ca="1">INDIRECT(Calculation_hide!M73,FALSE)</f>
        <v>93.82</v>
      </c>
      <c r="K25" s="49">
        <f ca="1">INDIRECT(Calculation_hide!N73,FALSE)</f>
        <v>93.82</v>
      </c>
      <c r="L25" s="49">
        <f ca="1">INDIRECT(Calculation_hide!O73,FALSE)</f>
        <v>93.82</v>
      </c>
      <c r="M25" s="49">
        <f ca="1">INDIRECT(Calculation_hide!P73,FALSE)</f>
        <v>93.82</v>
      </c>
      <c r="N25" s="61" t="str">
        <f t="shared" ca="1" si="1"/>
        <v xml:space="preserve">-3.0 </v>
      </c>
    </row>
  </sheetData>
  <pageMargins left="0.51181102362204722" right="0.51181102362204722" top="0.78740157480314965" bottom="0.78740157480314965" header="0.51181102362204722" footer="0.51181102362204722"/>
  <pageSetup paperSize="9"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Q24"/>
  <sheetViews>
    <sheetView showGridLines="0" zoomScaleNormal="100" workbookViewId="0"/>
  </sheetViews>
  <sheetFormatPr defaultColWidth="9" defaultRowHeight="12.5" x14ac:dyDescent="0.25"/>
  <cols>
    <col min="1" max="1" width="30.54296875" customWidth="1"/>
    <col min="2" max="17" width="12.54296875" customWidth="1"/>
  </cols>
  <sheetData>
    <row r="1" spans="1:17" ht="45" customHeight="1" x14ac:dyDescent="0.25">
      <c r="A1" s="20" t="s">
        <v>206</v>
      </c>
      <c r="B1" s="14"/>
      <c r="C1" s="14"/>
      <c r="D1" s="14"/>
      <c r="E1" s="14"/>
      <c r="F1" s="14"/>
      <c r="G1" s="14"/>
      <c r="H1" s="14"/>
      <c r="I1" s="14"/>
      <c r="J1" s="14"/>
      <c r="K1" s="14"/>
      <c r="L1" s="14"/>
      <c r="M1" s="14"/>
      <c r="N1" s="14"/>
      <c r="O1" s="14"/>
      <c r="P1" s="14"/>
      <c r="Q1" s="14"/>
    </row>
    <row r="2" spans="1:17" ht="20.149999999999999" customHeight="1" x14ac:dyDescent="0.25">
      <c r="A2" s="16" t="s">
        <v>43</v>
      </c>
      <c r="B2" s="14"/>
      <c r="C2" s="14"/>
      <c r="D2" s="14"/>
      <c r="E2" s="14"/>
      <c r="F2" s="14"/>
      <c r="G2" s="14"/>
      <c r="H2" s="14"/>
      <c r="I2" s="14"/>
      <c r="J2" s="14"/>
      <c r="K2" s="14"/>
      <c r="L2" s="14"/>
      <c r="M2" s="14"/>
      <c r="N2" s="14"/>
      <c r="O2" s="14"/>
      <c r="P2" s="14"/>
      <c r="Q2" s="14"/>
    </row>
    <row r="3" spans="1:17" ht="40" customHeight="1" x14ac:dyDescent="0.25">
      <c r="A3" s="60" t="s">
        <v>236</v>
      </c>
      <c r="B3" s="26" t="s">
        <v>54</v>
      </c>
      <c r="C3" s="26" t="s">
        <v>55</v>
      </c>
      <c r="D3" s="26" t="s">
        <v>56</v>
      </c>
      <c r="E3" s="26" t="s">
        <v>57</v>
      </c>
      <c r="F3" s="26" t="s">
        <v>58</v>
      </c>
      <c r="G3" s="26" t="s">
        <v>59</v>
      </c>
      <c r="H3" s="26" t="s">
        <v>60</v>
      </c>
      <c r="I3" s="26" t="s">
        <v>61</v>
      </c>
      <c r="J3" s="26" t="s">
        <v>62</v>
      </c>
      <c r="K3" s="26" t="s">
        <v>63</v>
      </c>
      <c r="L3" s="26" t="s">
        <v>64</v>
      </c>
      <c r="M3" s="26" t="s">
        <v>40</v>
      </c>
      <c r="N3" s="26" t="s">
        <v>41</v>
      </c>
      <c r="O3" s="53" t="s">
        <v>215</v>
      </c>
      <c r="P3" s="53" t="s">
        <v>227</v>
      </c>
      <c r="Q3" s="35" t="s">
        <v>238</v>
      </c>
    </row>
    <row r="4" spans="1:17" ht="20.149999999999999" customHeight="1" x14ac:dyDescent="0.25">
      <c r="A4" s="21" t="s">
        <v>0</v>
      </c>
      <c r="B4" s="40">
        <f>SUM('Quarter (Million m3)'!B4:E4)</f>
        <v>73438.3</v>
      </c>
      <c r="C4" s="40">
        <f>SUM('Quarter (Million m3)'!F4:I4)</f>
        <v>61758.57</v>
      </c>
      <c r="D4" s="40">
        <f>SUM('Quarter (Million m3)'!J4:M4)</f>
        <v>58410.43</v>
      </c>
      <c r="E4" s="40">
        <f>SUM('Quarter (Million m3)'!N4:Q4)</f>
        <v>46486.560000000005</v>
      </c>
      <c r="F4" s="40">
        <f>SUM('Quarter (Million m3)'!R4:U4)</f>
        <v>39540.119999999995</v>
      </c>
      <c r="G4" s="40">
        <f>SUM('Quarter (Million m3)'!V4:Y4)</f>
        <v>37314.550000000003</v>
      </c>
      <c r="H4" s="40">
        <f>SUM('Quarter (Million m3)'!Z4:AC4)</f>
        <v>37774.080000000002</v>
      </c>
      <c r="I4" s="40">
        <f>SUM('Quarter (Million m3)'!AD4:AG4)</f>
        <v>41039.729999999996</v>
      </c>
      <c r="J4" s="40">
        <f>SUM('Quarter (Million m3)'!AH4:AK4)</f>
        <v>41652.729999999996</v>
      </c>
      <c r="K4" s="40">
        <f>SUM('Quarter (Million m3)'!AL4:AO4)</f>
        <v>42100.35</v>
      </c>
      <c r="L4" s="40">
        <f>SUM('Quarter (Million m3)'!AP4:AS4)</f>
        <v>40737.1</v>
      </c>
      <c r="M4" s="40">
        <f>SUM('Quarter (Million m3)'!AT4:AW4)</f>
        <v>39386.269999999997</v>
      </c>
      <c r="N4" s="40">
        <f>SUM('Quarter (Million m3)'!AX4:BA4)</f>
        <v>39432.9</v>
      </c>
      <c r="O4" s="40">
        <f>SUM('Quarter (Million m3)'!BB4:BE4)</f>
        <v>32569.5</v>
      </c>
      <c r="P4" s="40">
        <f>SUM('Quarter (Million m3)'!BF4:BI4)</f>
        <v>37737.649999999994</v>
      </c>
      <c r="Q4" s="40">
        <f>SUM('Quarter (Million m3)'!BJ4:BM4)</f>
        <v>33779.99</v>
      </c>
    </row>
    <row r="5" spans="1:17" ht="20.149999999999999" customHeight="1" x14ac:dyDescent="0.25">
      <c r="A5" s="22" t="s">
        <v>1</v>
      </c>
      <c r="B5" s="41">
        <f>SUM('Quarter (Million m3)'!B5:E5)</f>
        <v>37186.239999999998</v>
      </c>
      <c r="C5" s="41">
        <f>SUM('Quarter (Million m3)'!F5:I5)</f>
        <v>42894.789999999994</v>
      </c>
      <c r="D5" s="41">
        <f>SUM('Quarter (Million m3)'!J5:M5)</f>
        <v>55861.700000000004</v>
      </c>
      <c r="E5" s="41">
        <f>SUM('Quarter (Million m3)'!N5:Q5)</f>
        <v>54902.14</v>
      </c>
      <c r="F5" s="41">
        <f>SUM('Quarter (Million m3)'!R5:U5)</f>
        <v>51515.360000000001</v>
      </c>
      <c r="G5" s="41">
        <f>SUM('Quarter (Million m3)'!V5:Y5)</f>
        <v>49838.45</v>
      </c>
      <c r="H5" s="41">
        <f>SUM('Quarter (Million m3)'!Z5:AC5)</f>
        <v>44448.81</v>
      </c>
      <c r="I5" s="41">
        <f>SUM('Quarter (Million m3)'!AD5:AG5)</f>
        <v>45596.66</v>
      </c>
      <c r="J5" s="41">
        <f>SUM('Quarter (Million m3)'!AH5:AK5)</f>
        <v>47142.31</v>
      </c>
      <c r="K5" s="41">
        <f>SUM('Quarter (Million m3)'!AL5:AO5)</f>
        <v>46985.39</v>
      </c>
      <c r="L5" s="41">
        <f>SUM('Quarter (Million m3)'!AP5:AS5)</f>
        <v>46913.420000000006</v>
      </c>
      <c r="M5" s="41">
        <f>SUM('Quarter (Million m3)'!AT5:AW5)</f>
        <v>46035.17</v>
      </c>
      <c r="N5" s="41">
        <f>SUM('Quarter (Million m3)'!AX5:BA5)</f>
        <v>43918.09</v>
      </c>
      <c r="O5" s="41">
        <f>SUM('Quarter (Million m3)'!BB5:BE5)</f>
        <v>51350.06</v>
      </c>
      <c r="P5" s="41">
        <f>SUM('Quarter (Million m3)'!BF5:BI5)</f>
        <v>56523.460000000006</v>
      </c>
      <c r="Q5" s="51">
        <f>SUM('Quarter (Million m3)'!BJ5:BM5)</f>
        <v>45148.25</v>
      </c>
    </row>
    <row r="6" spans="1:17" ht="20.149999999999999" customHeight="1" x14ac:dyDescent="0.25">
      <c r="A6" s="22" t="s">
        <v>209</v>
      </c>
      <c r="B6" s="41">
        <f>SUM('Quarter (Million m3)'!B6:E6)</f>
        <v>822.31999999999994</v>
      </c>
      <c r="C6" s="41">
        <f>SUM('Quarter (Million m3)'!F6:I6)</f>
        <v>10203.41</v>
      </c>
      <c r="D6" s="41">
        <f>SUM('Quarter (Million m3)'!J6:M6)</f>
        <v>18804.18</v>
      </c>
      <c r="E6" s="41">
        <f>SUM('Quarter (Million m3)'!N6:Q6)</f>
        <v>24981.29</v>
      </c>
      <c r="F6" s="41">
        <f>SUM('Quarter (Million m3)'!R6:U6)</f>
        <v>13645.240000000002</v>
      </c>
      <c r="G6" s="41">
        <f>SUM('Quarter (Million m3)'!V6:Y6)</f>
        <v>9329.119999999999</v>
      </c>
      <c r="H6" s="41">
        <f>SUM('Quarter (Million m3)'!Z6:AC6)</f>
        <v>11264.529999999999</v>
      </c>
      <c r="I6" s="41">
        <f>SUM('Quarter (Million m3)'!AD6:AG6)</f>
        <v>13855.130000000001</v>
      </c>
      <c r="J6" s="41">
        <f>SUM('Quarter (Million m3)'!AH6:AK6)</f>
        <v>9777.619999999999</v>
      </c>
      <c r="K6" s="41">
        <f>SUM('Quarter (Million m3)'!AL6:AO6)</f>
        <v>6578.16</v>
      </c>
      <c r="L6" s="41">
        <f>SUM('Quarter (Million m3)'!AP6:AS6)</f>
        <v>6921.7800000000007</v>
      </c>
      <c r="M6" s="41">
        <f>SUM('Quarter (Million m3)'!AT6:AW6)</f>
        <v>17104.11</v>
      </c>
      <c r="N6" s="41">
        <f>SUM('Quarter (Million m3)'!AX6:BA6)</f>
        <v>18440.39</v>
      </c>
      <c r="O6" s="41">
        <f>SUM('Quarter (Million m3)'!BB6:BE6)</f>
        <v>14718.01</v>
      </c>
      <c r="P6" s="41">
        <f>SUM('Quarter (Million m3)'!BF6:BI6)</f>
        <v>25620.449999999997</v>
      </c>
      <c r="Q6" s="51">
        <f>SUM('Quarter (Million m3)'!BJ6:BM6)</f>
        <v>19390.949999999997</v>
      </c>
    </row>
    <row r="7" spans="1:17" ht="20.149999999999999" customHeight="1" x14ac:dyDescent="0.25">
      <c r="A7" s="22" t="s">
        <v>2</v>
      </c>
      <c r="B7" s="41">
        <f>SUM('Quarter (Million m3)'!B7:E7)</f>
        <v>11151.82</v>
      </c>
      <c r="C7" s="41">
        <f>SUM('Quarter (Million m3)'!F7:I7)</f>
        <v>12463.619999999999</v>
      </c>
      <c r="D7" s="41">
        <f>SUM('Quarter (Million m3)'!J7:M7)</f>
        <v>16036.29</v>
      </c>
      <c r="E7" s="41">
        <f>SUM('Quarter (Million m3)'!N7:Q7)</f>
        <v>16698.599999999999</v>
      </c>
      <c r="F7" s="41">
        <f>SUM('Quarter (Million m3)'!R7:U7)</f>
        <v>13092.989999999998</v>
      </c>
      <c r="G7" s="41">
        <f>SUM('Quarter (Million m3)'!V7:Y7)</f>
        <v>9969.4500000000007</v>
      </c>
      <c r="H7" s="41">
        <f>SUM('Quarter (Million m3)'!Z7:AC7)</f>
        <v>11627.95</v>
      </c>
      <c r="I7" s="41">
        <f>SUM('Quarter (Million m3)'!AD7:AG7)</f>
        <v>14501.51</v>
      </c>
      <c r="J7" s="41">
        <f>SUM('Quarter (Million m3)'!AH7:AK7)</f>
        <v>10662.01</v>
      </c>
      <c r="K7" s="41">
        <f>SUM('Quarter (Million m3)'!AL7:AO7)</f>
        <v>11487.789999999999</v>
      </c>
      <c r="L7" s="41">
        <f>SUM('Quarter (Million m3)'!AP7:AS7)</f>
        <v>7701.62</v>
      </c>
      <c r="M7" s="41">
        <f>SUM('Quarter (Million m3)'!AT7:AW7)</f>
        <v>8419.8799999999992</v>
      </c>
      <c r="N7" s="41">
        <f>SUM('Quarter (Million m3)'!AX7:BA7)</f>
        <v>9641.1800000000021</v>
      </c>
      <c r="O7" s="41">
        <f>SUM('Quarter (Million m3)'!BB7:BE7)</f>
        <v>6924.1399999999994</v>
      </c>
      <c r="P7" s="41">
        <f>SUM('Quarter (Million m3)'!BF7:BI7)</f>
        <v>23454.239999999998</v>
      </c>
      <c r="Q7" s="51">
        <f>SUM('Quarter (Million m3)'!BJ7:BM7)</f>
        <v>15848.689999999999</v>
      </c>
    </row>
    <row r="8" spans="1:17" ht="20.149999999999999" customHeight="1" x14ac:dyDescent="0.25">
      <c r="A8" s="22" t="s">
        <v>3</v>
      </c>
      <c r="B8" s="41">
        <f>SUM('Quarter (Million m3)'!B8:E8)</f>
        <v>-352.50999999999988</v>
      </c>
      <c r="C8" s="41">
        <f>SUM('Quarter (Million m3)'!F8:I8)</f>
        <v>-505.2900000000003</v>
      </c>
      <c r="D8" s="41">
        <f>SUM('Quarter (Million m3)'!J8:M8)</f>
        <v>1327.85</v>
      </c>
      <c r="E8" s="41">
        <f>SUM('Quarter (Million m3)'!N8:Q8)</f>
        <v>-2115.9400000000005</v>
      </c>
      <c r="F8" s="41">
        <f>SUM('Quarter (Million m3)'!R8:U8)</f>
        <v>-24.449999999999932</v>
      </c>
      <c r="G8" s="41">
        <f>SUM('Quarter (Million m3)'!V8:Y8)</f>
        <v>56.449999999999577</v>
      </c>
      <c r="H8" s="41">
        <f>SUM('Quarter (Million m3)'!Z8:AC8)</f>
        <v>-216.63</v>
      </c>
      <c r="I8" s="41">
        <f>SUM('Quarter (Million m3)'!AD8:AG8)</f>
        <v>319.53999999999991</v>
      </c>
      <c r="J8" s="41">
        <f>SUM('Quarter (Million m3)'!AH8:AK8)</f>
        <v>1585.5899999999997</v>
      </c>
      <c r="K8" s="41">
        <f>SUM('Quarter (Million m3)'!AL8:AO8)</f>
        <v>1319</v>
      </c>
      <c r="L8" s="41">
        <f>SUM('Quarter (Million m3)'!AP8:AS8)</f>
        <v>-613.38999999999987</v>
      </c>
      <c r="M8" s="41">
        <f>SUM('Quarter (Million m3)'!AT8:AW8)</f>
        <v>76.680000000000035</v>
      </c>
      <c r="N8" s="41">
        <f>SUM('Quarter (Million m3)'!AX8:BA8)</f>
        <v>-21.480000000000075</v>
      </c>
      <c r="O8" s="41">
        <f>SUM('Quarter (Million m3)'!BB8:BE8)</f>
        <v>181.35999999999993</v>
      </c>
      <c r="P8" s="41">
        <f>SUM('Quarter (Million m3)'!BF8:BI8)</f>
        <v>-363.09999999999997</v>
      </c>
      <c r="Q8" s="51">
        <f>SUM('Quarter (Million m3)'!BJ8:BM8)</f>
        <v>-582.91</v>
      </c>
    </row>
    <row r="9" spans="1:17" ht="20.149999999999999" customHeight="1" x14ac:dyDescent="0.25">
      <c r="A9" s="23" t="s">
        <v>5</v>
      </c>
      <c r="B9" s="42">
        <f>SUM('Quarter (Million m3)'!B9:E9)</f>
        <v>-6.21</v>
      </c>
      <c r="C9" s="42">
        <f>SUM('Quarter (Million m3)'!F9:I9)</f>
        <v>-31.93</v>
      </c>
      <c r="D9" s="42">
        <f>SUM('Quarter (Million m3)'!J9:M9)</f>
        <v>-23.919999999999998</v>
      </c>
      <c r="E9" s="42">
        <f>SUM('Quarter (Million m3)'!N9:Q9)</f>
        <v>-5.46</v>
      </c>
      <c r="F9" s="42">
        <f>SUM('Quarter (Million m3)'!R9:U9)</f>
        <v>-5.07</v>
      </c>
      <c r="G9" s="42">
        <f>SUM('Quarter (Million m3)'!V9:Y9)</f>
        <v>-5.5100000000000007</v>
      </c>
      <c r="H9" s="42">
        <f>SUM('Quarter (Million m3)'!Z9:AC9)</f>
        <v>-0.35999999999999993</v>
      </c>
      <c r="I9" s="42">
        <f>SUM('Quarter (Million m3)'!AD9:AG9)</f>
        <v>50.85</v>
      </c>
      <c r="J9" s="42">
        <f>SUM('Quarter (Million m3)'!AH9:AK9)</f>
        <v>349.1</v>
      </c>
      <c r="K9" s="42">
        <f>SUM('Quarter (Million m3)'!AL9:AO9)</f>
        <v>389.84</v>
      </c>
      <c r="L9" s="42">
        <f>SUM('Quarter (Million m3)'!AP9:AS9)</f>
        <v>465</v>
      </c>
      <c r="M9" s="42">
        <f>SUM('Quarter (Million m3)'!AT9:AW9)</f>
        <v>529.12</v>
      </c>
      <c r="N9" s="42">
        <f>SUM('Quarter (Million m3)'!AX9:BA9)</f>
        <v>576.78</v>
      </c>
      <c r="O9" s="42">
        <f>SUM('Quarter (Million m3)'!BB9:BE9)</f>
        <v>590.42999999999995</v>
      </c>
      <c r="P9" s="41">
        <f>SUM('Quarter (Million m3)'!BF9:BI9)</f>
        <v>578.23</v>
      </c>
      <c r="Q9" s="51">
        <f>SUM('Quarter (Million m3)'!BJ9:BM9)</f>
        <v>591.95000000000005</v>
      </c>
    </row>
    <row r="10" spans="1:17" ht="20.149999999999999" customHeight="1" x14ac:dyDescent="0.25">
      <c r="A10" s="24" t="s">
        <v>21</v>
      </c>
      <c r="B10" s="43">
        <f>SUM('Quarter (Million m3)'!B10:E10)</f>
        <v>99114.01999999999</v>
      </c>
      <c r="C10" s="43">
        <f>SUM('Quarter (Million m3)'!F10:I10)</f>
        <v>91652.51</v>
      </c>
      <c r="D10" s="43">
        <f>SUM('Quarter (Million m3)'!J10:M10)</f>
        <v>99539.77</v>
      </c>
      <c r="E10" s="43">
        <f>SUM('Quarter (Million m3)'!N10:Q10)</f>
        <v>82568.710000000006</v>
      </c>
      <c r="F10" s="43">
        <f>SUM('Quarter (Million m3)'!R10:U10)</f>
        <v>77932.960000000006</v>
      </c>
      <c r="G10" s="43">
        <f>SUM('Quarter (Million m3)'!V10:Y10)</f>
        <v>77234.52</v>
      </c>
      <c r="H10" s="43">
        <f>SUM('Quarter (Million m3)'!Z10:AC10)</f>
        <v>70377.98</v>
      </c>
      <c r="I10" s="43">
        <f>SUM('Quarter (Million m3)'!AD10:AG10)</f>
        <v>72505.26999999999</v>
      </c>
      <c r="J10" s="43">
        <f>SUM('Quarter (Million m3)'!AH10:AK10)</f>
        <v>80261.709999999992</v>
      </c>
      <c r="K10" s="43">
        <f>SUM('Quarter (Million m3)'!AL10:AO10)</f>
        <v>79270.45</v>
      </c>
      <c r="L10" s="43">
        <f>SUM('Quarter (Million m3)'!AP10:AS10)</f>
        <v>79887.849999999991</v>
      </c>
      <c r="M10" s="43">
        <f>SUM('Quarter (Million m3)'!AT10:AW10)</f>
        <v>77699.600000000006</v>
      </c>
      <c r="N10" s="43">
        <f>SUM('Quarter (Million m3)'!AX10:BA10)</f>
        <v>74338.63</v>
      </c>
      <c r="O10" s="43">
        <f>SUM('Quarter (Million m3)'!BB10:BE10)</f>
        <v>77928.3</v>
      </c>
      <c r="P10" s="43">
        <f>SUM('Quarter (Million m3)'!BF10:BI10)</f>
        <v>71268.03</v>
      </c>
      <c r="Q10" s="43">
        <f>SUM('Quarter (Million m3)'!BJ10:BM10)</f>
        <v>63710.81</v>
      </c>
    </row>
    <row r="11" spans="1:17" ht="20.149999999999999" customHeight="1" x14ac:dyDescent="0.25">
      <c r="A11" s="22" t="s">
        <v>4</v>
      </c>
      <c r="B11" s="41">
        <f>SUM('Quarter (Million m3)'!B11:E11)</f>
        <v>360.59</v>
      </c>
      <c r="C11" s="41">
        <f>SUM('Quarter (Million m3)'!F11:I11)</f>
        <v>-427.22999999999996</v>
      </c>
      <c r="D11" s="41">
        <f>SUM('Quarter (Million m3)'!J11:M11)</f>
        <v>127.41999999999999</v>
      </c>
      <c r="E11" s="41">
        <f>SUM('Quarter (Million m3)'!N11:Q11)</f>
        <v>-115.82</v>
      </c>
      <c r="F11" s="41">
        <f>SUM('Quarter (Million m3)'!R11:U11)</f>
        <v>305.62</v>
      </c>
      <c r="G11" s="41">
        <f>SUM('Quarter (Million m3)'!V11:Y11)</f>
        <v>177.16000000000003</v>
      </c>
      <c r="H11" s="41">
        <f>SUM('Quarter (Million m3)'!Z11:AC11)</f>
        <v>-349.64</v>
      </c>
      <c r="I11" s="41">
        <f>SUM('Quarter (Million m3)'!AD11:AG11)</f>
        <v>-235.74</v>
      </c>
      <c r="J11" s="41">
        <f>SUM('Quarter (Million m3)'!AH11:AK11)</f>
        <v>-403.37</v>
      </c>
      <c r="K11" s="41">
        <f>SUM('Quarter (Million m3)'!AL11:AO11)</f>
        <v>288.20000000000005</v>
      </c>
      <c r="L11" s="41">
        <f>SUM('Quarter (Million m3)'!AP11:AS11)</f>
        <v>277.96000000000004</v>
      </c>
      <c r="M11" s="41">
        <f>SUM('Quarter (Million m3)'!AT11:AW11)</f>
        <v>-928.21</v>
      </c>
      <c r="N11" s="41">
        <f>SUM('Quarter (Million m3)'!AX11:BA11)</f>
        <v>480.59000000000003</v>
      </c>
      <c r="O11" s="41">
        <f>SUM('Quarter (Million m3)'!BB11:BE11)</f>
        <v>251.98999999999998</v>
      </c>
      <c r="P11" s="41">
        <f>SUM('Quarter (Million m3)'!BF11:BI11)</f>
        <v>-316.96000000000004</v>
      </c>
      <c r="Q11" s="51">
        <f>SUM('Quarter (Million m3)'!BJ11:BM11)</f>
        <v>-406.01</v>
      </c>
    </row>
    <row r="12" spans="1:17" ht="20.149999999999999" customHeight="1" x14ac:dyDescent="0.25">
      <c r="A12" s="25" t="s">
        <v>20</v>
      </c>
      <c r="B12" s="44">
        <f>SUM('Quarter (Million m3)'!B12:E12)</f>
        <v>98753.430000000008</v>
      </c>
      <c r="C12" s="44">
        <f>SUM('Quarter (Million m3)'!F12:I12)</f>
        <v>92079.739999999991</v>
      </c>
      <c r="D12" s="44">
        <f>SUM('Quarter (Million m3)'!J12:M12)</f>
        <v>99412.36</v>
      </c>
      <c r="E12" s="44">
        <f>SUM('Quarter (Million m3)'!N12:Q12)</f>
        <v>82684.52</v>
      </c>
      <c r="F12" s="44">
        <f>SUM('Quarter (Million m3)'!R12:U12)</f>
        <v>77627.350000000006</v>
      </c>
      <c r="G12" s="44">
        <f>SUM('Quarter (Million m3)'!V12:Y12)</f>
        <v>77057.350000000006</v>
      </c>
      <c r="H12" s="44">
        <f>SUM('Quarter (Million m3)'!Z12:AC12)</f>
        <v>70727.609999999986</v>
      </c>
      <c r="I12" s="44">
        <f>SUM('Quarter (Million m3)'!AD12:AG12)</f>
        <v>72741.02</v>
      </c>
      <c r="J12" s="44">
        <f>SUM('Quarter (Million m3)'!AH12:AK12)</f>
        <v>80665.070000000007</v>
      </c>
      <c r="K12" s="44">
        <f>SUM('Quarter (Million m3)'!AL12:AO12)</f>
        <v>78982.240000000005</v>
      </c>
      <c r="L12" s="44">
        <f>SUM('Quarter (Million m3)'!AP12:AS12)</f>
        <v>79609.899999999994</v>
      </c>
      <c r="M12" s="44">
        <f>SUM('Quarter (Million m3)'!AT12:AW12)</f>
        <v>78627.820000000007</v>
      </c>
      <c r="N12" s="44">
        <f>SUM('Quarter (Million m3)'!AX12:BA12)</f>
        <v>73858.05</v>
      </c>
      <c r="O12" s="44">
        <f>SUM('Quarter (Million m3)'!BB12:BE12)</f>
        <v>77676.31</v>
      </c>
      <c r="P12" s="58">
        <f>SUM('Quarter (Million m3)'!BF12:BI12)</f>
        <v>71584.990000000005</v>
      </c>
      <c r="Q12" s="59">
        <f>SUM('Quarter (Million m3)'!BJ12:BM12)</f>
        <v>64116.819999999992</v>
      </c>
    </row>
    <row r="13" spans="1:17" ht="20.149999999999999" customHeight="1" x14ac:dyDescent="0.25">
      <c r="A13" s="21" t="s">
        <v>6</v>
      </c>
      <c r="B13" s="40">
        <f>SUM('Quarter (Million m3)'!B13:E13)</f>
        <v>36511.339999999997</v>
      </c>
      <c r="C13" s="40">
        <f>SUM('Quarter (Million m3)'!F13:I13)</f>
        <v>34682.629999999997</v>
      </c>
      <c r="D13" s="40">
        <f>SUM('Quarter (Million m3)'!J13:M13)</f>
        <v>36382.31</v>
      </c>
      <c r="E13" s="40">
        <f>SUM('Quarter (Million m3)'!N13:Q13)</f>
        <v>30138.12</v>
      </c>
      <c r="F13" s="40">
        <f>SUM('Quarter (Million m3)'!R13:U13)</f>
        <v>21747.07</v>
      </c>
      <c r="G13" s="40">
        <f>SUM('Quarter (Million m3)'!V13:Y13)</f>
        <v>20886.580000000002</v>
      </c>
      <c r="H13" s="40">
        <f>SUM('Quarter (Million m3)'!Z13:AC13)</f>
        <v>22099.049999999996</v>
      </c>
      <c r="I13" s="40">
        <f>SUM('Quarter (Million m3)'!AD13:AG13)</f>
        <v>21896.839999999997</v>
      </c>
      <c r="J13" s="40">
        <f>SUM('Quarter (Million m3)'!AH13:AK13)</f>
        <v>29771.020000000004</v>
      </c>
      <c r="K13" s="40">
        <f>SUM('Quarter (Million m3)'!AL13:AO13)</f>
        <v>28525.759999999998</v>
      </c>
      <c r="L13" s="40">
        <f>SUM('Quarter (Million m3)'!AP13:AS13)</f>
        <v>27541.120000000003</v>
      </c>
      <c r="M13" s="40">
        <f>SUM('Quarter (Million m3)'!AT13:AW13)</f>
        <v>27333.079999999998</v>
      </c>
      <c r="N13" s="40">
        <f>SUM('Quarter (Million m3)'!AX13:BA13)</f>
        <v>23657.030000000002</v>
      </c>
      <c r="O13" s="40">
        <f>SUM('Quarter (Million m3)'!BB13:BE13)</f>
        <v>25604.29</v>
      </c>
      <c r="P13" s="40">
        <f>SUM('Quarter (Million m3)'!BF13:BI13)</f>
        <v>25869.84</v>
      </c>
      <c r="Q13" s="40">
        <f>SUM('Quarter (Million m3)'!BJ13:BM13)</f>
        <v>20925.810000000001</v>
      </c>
    </row>
    <row r="14" spans="1:17" ht="20.149999999999999" customHeight="1" x14ac:dyDescent="0.25">
      <c r="A14" s="22" t="s">
        <v>7</v>
      </c>
      <c r="B14" s="41">
        <f>SUM('Quarter (Million m3)'!B14:E14)</f>
        <v>34199.9</v>
      </c>
      <c r="C14" s="41">
        <f>SUM('Quarter (Million m3)'!F14:I14)</f>
        <v>32613.75</v>
      </c>
      <c r="D14" s="41">
        <f>SUM('Quarter (Million m3)'!J14:M14)</f>
        <v>34227.120000000003</v>
      </c>
      <c r="E14" s="41">
        <f>SUM('Quarter (Million m3)'!N14:Q14)</f>
        <v>28053.040000000001</v>
      </c>
      <c r="F14" s="41">
        <f>SUM('Quarter (Million m3)'!R14:U14)</f>
        <v>19648.11</v>
      </c>
      <c r="G14" s="41">
        <f>SUM('Quarter (Million m3)'!V14:Y14)</f>
        <v>18677.34</v>
      </c>
      <c r="H14" s="41">
        <f>SUM('Quarter (Million m3)'!Z14:AC14)</f>
        <v>19768.989999999998</v>
      </c>
      <c r="I14" s="41">
        <f>SUM('Quarter (Million m3)'!AD14:AG14)</f>
        <v>19299</v>
      </c>
      <c r="J14" s="41">
        <f>SUM('Quarter (Million m3)'!AH14:AK14)</f>
        <v>27097.94</v>
      </c>
      <c r="K14" s="41">
        <f>SUM('Quarter (Million m3)'!AL14:AO14)</f>
        <v>26002.87</v>
      </c>
      <c r="L14" s="41">
        <f>SUM('Quarter (Million m3)'!AP14:AS14)</f>
        <v>24854.32</v>
      </c>
      <c r="M14" s="41">
        <f>SUM('Quarter (Million m3)'!AT14:AW14)</f>
        <v>24793.21</v>
      </c>
      <c r="N14" s="41">
        <f>SUM('Quarter (Million m3)'!AX14:BA14)</f>
        <v>21119.079999999998</v>
      </c>
      <c r="O14" s="41">
        <f>SUM('Quarter (Million m3)'!BB14:BE14)</f>
        <v>23098.559999999998</v>
      </c>
      <c r="P14" s="41">
        <f>SUM('Quarter (Million m3)'!BF14:BI14)</f>
        <v>23436.239999999998</v>
      </c>
      <c r="Q14" s="51">
        <f>SUM('Quarter (Million m3)'!BJ14:BM14)</f>
        <v>18492.23</v>
      </c>
    </row>
    <row r="15" spans="1:17" ht="20.149999999999999" customHeight="1" x14ac:dyDescent="0.25">
      <c r="A15" s="23" t="s">
        <v>19</v>
      </c>
      <c r="B15" s="42">
        <f>SUM('Quarter (Million m3)'!B15:E15)</f>
        <v>2311.4399999999996</v>
      </c>
      <c r="C15" s="42">
        <f>SUM('Quarter (Million m3)'!F15:I15)</f>
        <v>2068.88</v>
      </c>
      <c r="D15" s="42">
        <f>SUM('Quarter (Million m3)'!J15:M15)</f>
        <v>2155.2000000000003</v>
      </c>
      <c r="E15" s="42">
        <f>SUM('Quarter (Million m3)'!N15:Q15)</f>
        <v>2085.0700000000002</v>
      </c>
      <c r="F15" s="42">
        <f>SUM('Quarter (Million m3)'!R15:U15)</f>
        <v>2098.96</v>
      </c>
      <c r="G15" s="42">
        <f>SUM('Quarter (Million m3)'!V15:Y15)</f>
        <v>2209.23</v>
      </c>
      <c r="H15" s="42">
        <f>SUM('Quarter (Million m3)'!Z15:AC15)</f>
        <v>2330.0500000000002</v>
      </c>
      <c r="I15" s="42">
        <f>SUM('Quarter (Million m3)'!AD15:AG15)</f>
        <v>2597.84</v>
      </c>
      <c r="J15" s="42">
        <f>SUM('Quarter (Million m3)'!AH15:AK15)</f>
        <v>2673.08</v>
      </c>
      <c r="K15" s="42">
        <f>SUM('Quarter (Million m3)'!AL15:AO15)</f>
        <v>2522.8999999999996</v>
      </c>
      <c r="L15" s="42">
        <f>SUM('Quarter (Million m3)'!AP15:AS15)</f>
        <v>2686.8</v>
      </c>
      <c r="M15" s="42">
        <f>SUM('Quarter (Million m3)'!AT15:AW15)</f>
        <v>2539.86</v>
      </c>
      <c r="N15" s="42">
        <f>SUM('Quarter (Million m3)'!AX15:BA15)</f>
        <v>2537.9499999999998</v>
      </c>
      <c r="O15" s="42">
        <f>SUM('Quarter (Million m3)'!BB15:BE15)</f>
        <v>2505.71</v>
      </c>
      <c r="P15" s="42">
        <f>SUM('Quarter (Million m3)'!BF15:BI15)</f>
        <v>2433.59</v>
      </c>
      <c r="Q15" s="42">
        <f>SUM('Quarter (Million m3)'!BJ15:BM15)</f>
        <v>2433.59</v>
      </c>
    </row>
    <row r="16" spans="1:17" ht="20.149999999999999" customHeight="1" x14ac:dyDescent="0.25">
      <c r="A16" s="21" t="s">
        <v>8</v>
      </c>
      <c r="B16" s="40">
        <f>SUM('Quarter (Million m3)'!B16:E16)</f>
        <v>6407.39</v>
      </c>
      <c r="C16" s="40">
        <f>SUM('Quarter (Million m3)'!F16:I16)</f>
        <v>6313.2300000000005</v>
      </c>
      <c r="D16" s="40">
        <f>SUM('Quarter (Million m3)'!J16:M16)</f>
        <v>6606.2899999999991</v>
      </c>
      <c r="E16" s="40">
        <f>SUM('Quarter (Million m3)'!N16:Q16)</f>
        <v>5800.5199999999995</v>
      </c>
      <c r="F16" s="40">
        <f>SUM('Quarter (Million m3)'!R16:U16)</f>
        <v>5103.4400000000005</v>
      </c>
      <c r="G16" s="40">
        <f>SUM('Quarter (Million m3)'!V16:Y16)</f>
        <v>4838.0999999999995</v>
      </c>
      <c r="H16" s="40">
        <f>SUM('Quarter (Million m3)'!Z16:AC16)</f>
        <v>4770</v>
      </c>
      <c r="I16" s="40">
        <f>SUM('Quarter (Million m3)'!AD16:AG16)</f>
        <v>5314.2</v>
      </c>
      <c r="J16" s="40">
        <f>SUM('Quarter (Million m3)'!AH16:AK16)</f>
        <v>5237.1099999999997</v>
      </c>
      <c r="K16" s="40">
        <f>SUM('Quarter (Million m3)'!AL16:AO16)</f>
        <v>5262.14</v>
      </c>
      <c r="L16" s="40">
        <f>SUM('Quarter (Million m3)'!AP16:AS16)</f>
        <v>5344.6799999999994</v>
      </c>
      <c r="M16" s="40">
        <f>SUM('Quarter (Million m3)'!AT16:AW16)</f>
        <v>5827.66</v>
      </c>
      <c r="N16" s="40">
        <f>SUM('Quarter (Million m3)'!AX16:BA16)</f>
        <v>5554.59</v>
      </c>
      <c r="O16" s="40">
        <f>SUM('Quarter (Million m3)'!BB16:BE16)</f>
        <v>4714.6499999999996</v>
      </c>
      <c r="P16" s="41">
        <f>SUM('Quarter (Million m3)'!BF16:BI16)</f>
        <v>4539.9399999999996</v>
      </c>
      <c r="Q16" s="51">
        <f>SUM('Quarter (Million m3)'!BJ16:BM16)</f>
        <v>4538.38</v>
      </c>
    </row>
    <row r="17" spans="1:17" ht="20.149999999999999" customHeight="1" x14ac:dyDescent="0.25">
      <c r="A17" s="23" t="s">
        <v>9</v>
      </c>
      <c r="B17" s="42">
        <f>SUM('Quarter (Million m3)'!B17:E17)</f>
        <v>639.75</v>
      </c>
      <c r="C17" s="42">
        <f>SUM('Quarter (Million m3)'!F17:I17)</f>
        <v>950.86000000000013</v>
      </c>
      <c r="D17" s="42">
        <f>SUM('Quarter (Million m3)'!J17:M17)</f>
        <v>1103.24</v>
      </c>
      <c r="E17" s="42">
        <f>SUM('Quarter (Million m3)'!N17:Q17)</f>
        <v>842.25</v>
      </c>
      <c r="F17" s="42">
        <f>SUM('Quarter (Million m3)'!R17:U17)</f>
        <v>717.34999999999991</v>
      </c>
      <c r="G17" s="42">
        <f>SUM('Quarter (Million m3)'!V17:Y17)</f>
        <v>679.39</v>
      </c>
      <c r="H17" s="42">
        <f>SUM('Quarter (Million m3)'!Z17:AC17)</f>
        <v>623.30999999999995</v>
      </c>
      <c r="I17" s="42">
        <f>SUM('Quarter (Million m3)'!AD17:AG17)</f>
        <v>756.97</v>
      </c>
      <c r="J17" s="42">
        <f>SUM('Quarter (Million m3)'!AH17:AK17)</f>
        <v>488.39</v>
      </c>
      <c r="K17" s="42">
        <f>SUM('Quarter (Million m3)'!AL17:AO17)</f>
        <v>458.53</v>
      </c>
      <c r="L17" s="42">
        <f>SUM('Quarter (Million m3)'!AP17:AS17)</f>
        <v>364.58000000000004</v>
      </c>
      <c r="M17" s="42">
        <f>SUM('Quarter (Million m3)'!AT17:AW17)</f>
        <v>321.77</v>
      </c>
      <c r="N17" s="42">
        <f>SUM('Quarter (Million m3)'!AX17:BA17)</f>
        <v>334.64</v>
      </c>
      <c r="O17" s="42">
        <f>SUM('Quarter (Million m3)'!BB17:BE17)</f>
        <v>353.43</v>
      </c>
      <c r="P17" s="41">
        <f>SUM('Quarter (Million m3)'!BF17:BI17)</f>
        <v>485.56000000000006</v>
      </c>
      <c r="Q17" s="51">
        <f>SUM('Quarter (Million m3)'!BJ17:BM17)</f>
        <v>462.56</v>
      </c>
    </row>
    <row r="18" spans="1:17" ht="20.149999999999999" customHeight="1" x14ac:dyDescent="0.25">
      <c r="A18" s="21" t="s">
        <v>10</v>
      </c>
      <c r="B18" s="40">
        <f>SUM('Quarter (Million m3)'!B18:E18)</f>
        <v>55194.92</v>
      </c>
      <c r="C18" s="40">
        <f>SUM('Quarter (Million m3)'!F18:I18)</f>
        <v>50133.01</v>
      </c>
      <c r="D18" s="40">
        <f>SUM('Quarter (Million m3)'!J18:M18)</f>
        <v>55320.520000000004</v>
      </c>
      <c r="E18" s="40">
        <f>SUM('Quarter (Million m3)'!N18:Q18)</f>
        <v>45903.619999999995</v>
      </c>
      <c r="F18" s="40">
        <f>SUM('Quarter (Million m3)'!R18:U18)</f>
        <v>50059.49</v>
      </c>
      <c r="G18" s="40">
        <f>SUM('Quarter (Million m3)'!V18:Y18)</f>
        <v>50653.290000000008</v>
      </c>
      <c r="H18" s="40">
        <f>SUM('Quarter (Million m3)'!Z18:AC18)</f>
        <v>43235.26</v>
      </c>
      <c r="I18" s="40">
        <f>SUM('Quarter (Million m3)'!AD18:AG18)</f>
        <v>44772.99</v>
      </c>
      <c r="J18" s="40">
        <f>SUM('Quarter (Million m3)'!AH18:AK18)</f>
        <v>45168.55</v>
      </c>
      <c r="K18" s="40">
        <f>SUM('Quarter (Million m3)'!AL18:AO18)</f>
        <v>44735.81</v>
      </c>
      <c r="L18" s="40">
        <f>SUM('Quarter (Million m3)'!AP18:AS18)</f>
        <v>46359.5</v>
      </c>
      <c r="M18" s="40">
        <f>SUM('Quarter (Million m3)'!AT18:AW18)</f>
        <v>45145.31</v>
      </c>
      <c r="N18" s="40">
        <f>SUM('Quarter (Million m3)'!AX18:BA18)</f>
        <v>44311.8</v>
      </c>
      <c r="O18" s="40">
        <f>SUM('Quarter (Million m3)'!BB18:BE18)</f>
        <v>47003.950000000004</v>
      </c>
      <c r="P18" s="40">
        <f>SUM('Quarter (Million m3)'!BF18:BI18)</f>
        <v>40689.65</v>
      </c>
      <c r="Q18" s="40">
        <f>SUM('Quarter (Million m3)'!BJ18:BM18)</f>
        <v>38190.06</v>
      </c>
    </row>
    <row r="19" spans="1:17" ht="20.149999999999999" customHeight="1" x14ac:dyDescent="0.25">
      <c r="A19" s="22" t="s">
        <v>11</v>
      </c>
      <c r="B19" s="41">
        <f>SUM('Quarter (Million m3)'!B19:E19)</f>
        <v>664.06999999999994</v>
      </c>
      <c r="C19" s="41">
        <f>SUM('Quarter (Million m3)'!F19:I19)</f>
        <v>486</v>
      </c>
      <c r="D19" s="41">
        <f>SUM('Quarter (Million m3)'!J19:M19)</f>
        <v>556.72</v>
      </c>
      <c r="E19" s="41">
        <f>SUM('Quarter (Million m3)'!N19:Q19)</f>
        <v>530.48</v>
      </c>
      <c r="F19" s="41">
        <f>SUM('Quarter (Million m3)'!R19:U19)</f>
        <v>462.79</v>
      </c>
      <c r="G19" s="41">
        <f>SUM('Quarter (Million m3)'!V19:Y19)</f>
        <v>485.28999999999996</v>
      </c>
      <c r="H19" s="41">
        <f>SUM('Quarter (Million m3)'!Z19:AC19)</f>
        <v>495.83</v>
      </c>
      <c r="I19" s="41">
        <f>SUM('Quarter (Million m3)'!AD19:AG19)</f>
        <v>482.13000000000005</v>
      </c>
      <c r="J19" s="41">
        <f>SUM('Quarter (Million m3)'!AH19:AK19)</f>
        <v>405.41999999999996</v>
      </c>
      <c r="K19" s="41">
        <f>SUM('Quarter (Million m3)'!AL19:AO19)</f>
        <v>387.63</v>
      </c>
      <c r="L19" s="41">
        <f>SUM('Quarter (Million m3)'!AP19:AS19)</f>
        <v>392.12</v>
      </c>
      <c r="M19" s="41">
        <f>SUM('Quarter (Million m3)'!AT19:AW19)</f>
        <v>412.10999999999996</v>
      </c>
      <c r="N19" s="41">
        <f>SUM('Quarter (Million m3)'!AX19:BA19)</f>
        <v>428.09</v>
      </c>
      <c r="O19" s="41">
        <f>SUM('Quarter (Million m3)'!BB19:BE19)</f>
        <v>455.6</v>
      </c>
      <c r="P19" s="41">
        <f>SUM('Quarter (Million m3)'!BF19:BI19)</f>
        <v>450.67999999999995</v>
      </c>
      <c r="Q19" s="51">
        <f>SUM('Quarter (Million m3)'!BJ19:BM19)</f>
        <v>468.59</v>
      </c>
    </row>
    <row r="20" spans="1:17" ht="20.149999999999999" customHeight="1" x14ac:dyDescent="0.25">
      <c r="A20" s="22" t="s">
        <v>18</v>
      </c>
      <c r="B20" s="41">
        <f>SUM('Quarter (Million m3)'!B20:E20)</f>
        <v>10994.240000000002</v>
      </c>
      <c r="C20" s="41">
        <f>SUM('Quarter (Million m3)'!F20:I20)</f>
        <v>9180.7800000000007</v>
      </c>
      <c r="D20" s="41">
        <f>SUM('Quarter (Million m3)'!J20:M20)</f>
        <v>9374.5400000000009</v>
      </c>
      <c r="E20" s="41">
        <f>SUM('Quarter (Million m3)'!N20:Q20)</f>
        <v>8990.7900000000009</v>
      </c>
      <c r="F20" s="41">
        <f>SUM('Quarter (Million m3)'!R20:U20)</f>
        <v>8862.2900000000009</v>
      </c>
      <c r="G20" s="41">
        <f>SUM('Quarter (Million m3)'!V20:Y20)</f>
        <v>9060.15</v>
      </c>
      <c r="H20" s="41">
        <f>SUM('Quarter (Million m3)'!Z20:AC20)</f>
        <v>8651.75</v>
      </c>
      <c r="I20" s="41">
        <f>SUM('Quarter (Million m3)'!AD20:AG20)</f>
        <v>8417.0300000000007</v>
      </c>
      <c r="J20" s="41">
        <f>SUM('Quarter (Million m3)'!AH20:AK20)</f>
        <v>8335.9599999999991</v>
      </c>
      <c r="K20" s="41">
        <f>SUM('Quarter (Million m3)'!AL20:AO20)</f>
        <v>8594.17</v>
      </c>
      <c r="L20" s="41">
        <f>SUM('Quarter (Million m3)'!AP20:AS20)</f>
        <v>9093.11</v>
      </c>
      <c r="M20" s="41">
        <f>SUM('Quarter (Million m3)'!AT20:AW20)</f>
        <v>8805.1299999999992</v>
      </c>
      <c r="N20" s="41">
        <f>SUM('Quarter (Million m3)'!AX20:BA20)</f>
        <v>8520.4700000000012</v>
      </c>
      <c r="O20" s="41">
        <f>SUM('Quarter (Million m3)'!BB20:BE20)</f>
        <v>8934.4000000000015</v>
      </c>
      <c r="P20" s="41">
        <f>SUM('Quarter (Million m3)'!BF20:BI20)</f>
        <v>8262.31</v>
      </c>
      <c r="Q20" s="51">
        <f>SUM('Quarter (Million m3)'!BJ20:BM20)</f>
        <v>7866.45</v>
      </c>
    </row>
    <row r="21" spans="1:17" ht="20.149999999999999" customHeight="1" x14ac:dyDescent="0.25">
      <c r="A21" s="22" t="s">
        <v>23</v>
      </c>
      <c r="B21" s="41">
        <f>SUM('Quarter (Million m3)'!B21:E21)</f>
        <v>0</v>
      </c>
      <c r="C21" s="41">
        <f>SUM('Quarter (Million m3)'!F21:I21)</f>
        <v>0</v>
      </c>
      <c r="D21" s="41">
        <f>SUM('Quarter (Million m3)'!J21:M21)</f>
        <v>0</v>
      </c>
      <c r="E21" s="41">
        <f>SUM('Quarter (Million m3)'!N21:Q21)</f>
        <v>0</v>
      </c>
      <c r="F21" s="41">
        <f>SUM('Quarter (Million m3)'!R21:U21)</f>
        <v>0</v>
      </c>
      <c r="G21" s="41">
        <f>SUM('Quarter (Million m3)'!V21:Y21)</f>
        <v>0</v>
      </c>
      <c r="H21" s="41">
        <f>SUM('Quarter (Million m3)'!Z21:AC21)</f>
        <v>0</v>
      </c>
      <c r="I21" s="41">
        <f>SUM('Quarter (Million m3)'!AD21:AG21)</f>
        <v>0</v>
      </c>
      <c r="J21" s="41">
        <f>SUM('Quarter (Million m3)'!AH21:AK21)</f>
        <v>0</v>
      </c>
      <c r="K21" s="41">
        <f>SUM('Quarter (Million m3)'!AL21:AO21)</f>
        <v>0</v>
      </c>
      <c r="L21" s="41">
        <f>SUM('Quarter (Million m3)'!AP21:AS21)</f>
        <v>10.28</v>
      </c>
      <c r="M21" s="41">
        <f>SUM('Quarter (Million m3)'!AT21:AW21)</f>
        <v>45.16</v>
      </c>
      <c r="N21" s="41">
        <f>SUM('Quarter (Million m3)'!AX21:BA21)</f>
        <v>80.599999999999994</v>
      </c>
      <c r="O21" s="41">
        <f>SUM('Quarter (Million m3)'!BB21:BE21)</f>
        <v>88.92</v>
      </c>
      <c r="P21" s="41">
        <f>SUM('Quarter (Million m3)'!BF21:BI21)</f>
        <v>88.72</v>
      </c>
      <c r="Q21" s="51">
        <f>SUM('Quarter (Million m3)'!BJ21:BM21)</f>
        <v>88.72</v>
      </c>
    </row>
    <row r="22" spans="1:17" ht="20.149999999999999" customHeight="1" x14ac:dyDescent="0.25">
      <c r="A22" s="22" t="s">
        <v>12</v>
      </c>
      <c r="B22" s="41">
        <f>SUM('Quarter (Million m3)'!B22:E22)</f>
        <v>32686.71</v>
      </c>
      <c r="C22" s="41">
        <f>SUM('Quarter (Million m3)'!F22:I22)</f>
        <v>31381.75</v>
      </c>
      <c r="D22" s="41">
        <f>SUM('Quarter (Million m3)'!J22:M22)</f>
        <v>35417.78</v>
      </c>
      <c r="E22" s="41">
        <f>SUM('Quarter (Million m3)'!N22:Q22)</f>
        <v>28076.42</v>
      </c>
      <c r="F22" s="41">
        <f>SUM('Quarter (Million m3)'!R22:U22)</f>
        <v>31198.190000000002</v>
      </c>
      <c r="G22" s="41">
        <f>SUM('Quarter (Million m3)'!V22:Y22)</f>
        <v>31318.28</v>
      </c>
      <c r="H22" s="41">
        <f>SUM('Quarter (Million m3)'!Z22:AC22)</f>
        <v>25790.089999999997</v>
      </c>
      <c r="I22" s="41">
        <f>SUM('Quarter (Million m3)'!AD22:AG22)</f>
        <v>27052.880000000001</v>
      </c>
      <c r="J22" s="41">
        <f>SUM('Quarter (Million m3)'!AH22:AK22)</f>
        <v>27488.630000000005</v>
      </c>
      <c r="K22" s="41">
        <f>SUM('Quarter (Million m3)'!AL22:AO22)</f>
        <v>26888.49</v>
      </c>
      <c r="L22" s="41">
        <f>SUM('Quarter (Million m3)'!AP22:AS22)</f>
        <v>27536.58</v>
      </c>
      <c r="M22" s="41">
        <f>SUM('Quarter (Million m3)'!AT22:AW22)</f>
        <v>26584.43</v>
      </c>
      <c r="N22" s="41">
        <f>SUM('Quarter (Million m3)'!AX22:BA22)</f>
        <v>26526.77</v>
      </c>
      <c r="O22" s="41">
        <f>SUM('Quarter (Million m3)'!BB22:BE22)</f>
        <v>28203.260000000002</v>
      </c>
      <c r="P22" s="41">
        <f>SUM('Quarter (Million m3)'!BF22:BI22)</f>
        <v>23255.41</v>
      </c>
      <c r="Q22" s="51">
        <f>SUM('Quarter (Million m3)'!BJ22:BM22)</f>
        <v>21477.87</v>
      </c>
    </row>
    <row r="23" spans="1:17" ht="20.149999999999999" customHeight="1" x14ac:dyDescent="0.25">
      <c r="A23" s="23" t="s">
        <v>13</v>
      </c>
      <c r="B23" s="42">
        <f>SUM('Quarter (Million m3)'!B23:E23)</f>
        <v>10103.89</v>
      </c>
      <c r="C23" s="42">
        <f>SUM('Quarter (Million m3)'!F23:I23)</f>
        <v>8458.369999999999</v>
      </c>
      <c r="D23" s="42">
        <f>SUM('Quarter (Million m3)'!J23:M23)</f>
        <v>9236.16</v>
      </c>
      <c r="E23" s="42">
        <f>SUM('Quarter (Million m3)'!N23:Q23)</f>
        <v>7765.07</v>
      </c>
      <c r="F23" s="42">
        <f>SUM('Quarter (Million m3)'!R23:U23)</f>
        <v>9011.5999999999985</v>
      </c>
      <c r="G23" s="42">
        <f>SUM('Quarter (Million m3)'!V23:Y23)</f>
        <v>9280.69</v>
      </c>
      <c r="H23" s="42">
        <f>SUM('Quarter (Million m3)'!Z23:AC23)</f>
        <v>7803.98</v>
      </c>
      <c r="I23" s="42">
        <f>SUM('Quarter (Million m3)'!AD23:AG23)</f>
        <v>8342.14</v>
      </c>
      <c r="J23" s="42">
        <f>SUM('Quarter (Million m3)'!AH23:AK23)</f>
        <v>8474.11</v>
      </c>
      <c r="K23" s="42">
        <f>SUM('Quarter (Million m3)'!AL23:AO23)</f>
        <v>8415.01</v>
      </c>
      <c r="L23" s="42">
        <f>SUM('Quarter (Million m3)'!AP23:AS23)</f>
        <v>8890.43</v>
      </c>
      <c r="M23" s="42">
        <f>SUM('Quarter (Million m3)'!AT23:AW23)</f>
        <v>8874.59</v>
      </c>
      <c r="N23" s="42">
        <f>SUM('Quarter (Million m3)'!AX23:BA23)</f>
        <v>8344.7200000000012</v>
      </c>
      <c r="O23" s="42">
        <f>SUM('Quarter (Million m3)'!BB23:BE23)</f>
        <v>8922.9399999999987</v>
      </c>
      <c r="P23" s="41">
        <f>SUM('Quarter (Million m3)'!BF23:BI23)</f>
        <v>8245.66</v>
      </c>
      <c r="Q23" s="51">
        <f>SUM('Quarter (Million m3)'!BJ23:BM23)</f>
        <v>7913.17</v>
      </c>
    </row>
    <row r="24" spans="1:17" ht="20.149999999999999" customHeight="1" x14ac:dyDescent="0.25">
      <c r="A24" s="34" t="s">
        <v>14</v>
      </c>
      <c r="B24" s="40">
        <f>SUM('Quarter (Million m3)'!B24:E24)</f>
        <v>746</v>
      </c>
      <c r="C24" s="40">
        <f>SUM('Quarter (Million m3)'!F24:I24)</f>
        <v>626.12</v>
      </c>
      <c r="D24" s="40">
        <f>SUM('Quarter (Million m3)'!J24:M24)</f>
        <v>735.32</v>
      </c>
      <c r="E24" s="40">
        <f>SUM('Quarter (Million m3)'!N24:Q24)</f>
        <v>540.84</v>
      </c>
      <c r="F24" s="40">
        <f>SUM('Quarter (Million m3)'!R24:U24)</f>
        <v>524.64</v>
      </c>
      <c r="G24" s="40">
        <f>SUM('Quarter (Million m3)'!V24:Y24)</f>
        <v>508.88</v>
      </c>
      <c r="H24" s="40">
        <f>SUM('Quarter (Million m3)'!Z24:AC24)</f>
        <v>493.6</v>
      </c>
      <c r="I24" s="40">
        <f>SUM('Quarter (Million m3)'!AD24:AG24)</f>
        <v>478.8</v>
      </c>
      <c r="J24" s="40">
        <f>SUM('Quarter (Million m3)'!AH24:AK24)</f>
        <v>464.44</v>
      </c>
      <c r="K24" s="40">
        <f>SUM('Quarter (Million m3)'!AL24:AO24)</f>
        <v>450.52</v>
      </c>
      <c r="L24" s="40">
        <f>SUM('Quarter (Million m3)'!AP24:AS24)</f>
        <v>437</v>
      </c>
      <c r="M24" s="40">
        <f>SUM('Quarter (Million m3)'!AT24:AW24)</f>
        <v>423.88</v>
      </c>
      <c r="N24" s="40">
        <f>SUM('Quarter (Million m3)'!AX24:BA24)</f>
        <v>411.16</v>
      </c>
      <c r="O24" s="40">
        <f>SUM('Quarter (Million m3)'!BB24:BE24)</f>
        <v>398.84</v>
      </c>
      <c r="P24" s="40">
        <f>SUM('Quarter (Million m3)'!BF24:BI24)</f>
        <v>386.88</v>
      </c>
      <c r="Q24" s="40">
        <f>SUM('Quarter (Million m3)'!BJ24:BM24)</f>
        <v>375.28</v>
      </c>
    </row>
  </sheetData>
  <phoneticPr fontId="6" type="noConversion"/>
  <pageMargins left="0.75" right="0.75" top="1" bottom="1" header="0.5" footer="0.5"/>
  <pageSetup paperSize="9" orientation="landscape" r:id="rId1"/>
  <headerFooter alignWithMargins="0"/>
  <ignoredErrors>
    <ignoredError sqref="B4:O20 B23:O24 B21:L21 N21:O21 B22:L22 N22:O22 M21:M22" formulaRange="1"/>
  </ignoredErrors>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1 0 8 U z Q y J n e m A A A A 9 Q A A A B I A H A B D b 2 5 m a W c v U G F j a 2 F n Z S 5 4 b W w g o h g A K K A U A A A A A A A A A A A A A A A A A A A A A A A A A A A A e 7 9 7 v 4 1 9 R W 6 O Q l l q U X F m f p 6 t k q G e g Z J C a l 5 y f k p m X r q t U m l J m q 6 F k r 2 d T U B i c n Z i e q o C U H F e s V V F c a a t U k Z J S Y G V v n 5 5 e b l e u b F e f l G 6 v p G B g a F + h K 9 P c H J G a m 6 i b m Z e c U l i X n K q E l x X C m F d S n Y 2 Y R D H 2 B n p W Z r p W Z g Y 6 R n Y 6 M P E b H w z 8 x D y R k D n g m S R B G 2 c S 3 N K S o t S 7 V L z d N 2 d b P R h X B t 9 q B f s A F B L A w Q U A A I A C A B D X T x 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1 0 8 U y i K R 7 g O A A A A E Q A A A B M A H A B G b 3 J t d W x h c y 9 T Z W N 0 a W 9 u M S 5 t I K I Y A C i g F A A A A A A A A A A A A A A A A A A A A A A A A A A A A C t O T S 7 J z M 9 T C I b Q h t Y A U E s B A i 0 A F A A C A A g A Q 1 0 8 U z Q y J n e m A A A A 9 Q A A A B I A A A A A A A A A A A A A A A A A A A A A A E N v b m Z p Z y 9 Q Y W N r Y W d l L n h t b F B L A Q I t A B Q A A g A I A E N d P F M P y u m r p A A A A O k A A A A T A A A A A A A A A A A A A A A A A P I A A A B b Q 2 9 u d G V u d F 9 U e X B l c 1 0 u e G 1 s U E s B A i 0 A F A A C A A g A Q 1 0 8 U y 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E c i 9 b Y v z 6 R D h k / s d E M O d R 0 A A A A A A g A A A A A A A 2 Y A A M A A A A A Q A A A A B H y N O h J r m P N V R D q e / x Q L V g A A A A A E g A A A o A A A A B A A A A B l 9 a p N F p 3 a Q H Q J U t o k u G h h U A A A A E h g R U G C P I g 1 b S X p i 3 j L w k 9 o r O a g Y u h E k J a + K q 1 7 n u P I 1 e q 2 3 8 Z 5 W d Z D q w 9 x z b C E M N O U Z O y 2 / g S / D P 9 l h 4 G 8 0 i i m P 5 O V 4 4 / I F v E c Y r D i C C K F F A A A A G h l c c e p x M 9 c 0 S O l b a x + S S d 4 P l n x < / D a t a M a s h u p > 
</file>

<file path=customXml/itemProps1.xml><?xml version="1.0" encoding="utf-8"?>
<ds:datastoreItem xmlns:ds="http://schemas.openxmlformats.org/officeDocument/2006/customXml" ds:itemID="{962D62B4-1E56-4C3D-B905-5422609FE7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 Sheet</vt:lpstr>
      <vt:lpstr>Contents</vt:lpstr>
      <vt:lpstr>Notes</vt:lpstr>
      <vt:lpstr>Commentary</vt:lpstr>
      <vt:lpstr>Main Table (GWh)</vt:lpstr>
      <vt:lpstr>Quarter (GWh)</vt:lpstr>
      <vt:lpstr>Annual (GWh)</vt:lpstr>
      <vt:lpstr>Main Table (Million m3)</vt:lpstr>
      <vt:lpstr>Annual (Million m3)</vt:lpstr>
      <vt:lpstr>Quarter (Million m3)</vt:lpstr>
      <vt:lpstr>Calculation_hide</vt:lpstr>
      <vt:lpstr>'Annual (GWh)'!Print_Area</vt:lpstr>
      <vt:lpstr>'Annual (Million m3)'!Print_Area</vt:lpstr>
      <vt:lpstr>'Main Table (GWh)'!Print_Area</vt:lpstr>
      <vt:lpstr>'Main Table (Million m3)'!Print_Area</vt:lpstr>
      <vt:lpstr>'Quarter (GWh)'!Print_Area</vt:lpstr>
      <vt:lpstr>'Quarter (Million m3)'!Print_Area</vt:lpstr>
      <vt:lpstr>'Quarter (GWh)'!Print_Titles</vt:lpstr>
      <vt:lpstr>'Quarter (Million m3)'!Print_Titles</vt:lpstr>
      <vt:lpstr>'Main Table (Million m3)'!Table_4.2._Table_only</vt:lpstr>
      <vt:lpstr>Table_4.2._Table_only</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Natural gas supply and consumption</dc:title>
  <dc:creator>energy.stats@beis.gov.uk</dc:creator>
  <cp:keywords>Natural gas, supply, consumption</cp:keywords>
  <cp:lastModifiedBy>Harris, Kevin (Energy Security)</cp:lastModifiedBy>
  <cp:lastPrinted>2018-12-06T14:47:07Z</cp:lastPrinted>
  <dcterms:created xsi:type="dcterms:W3CDTF">2000-10-25T15:58:11Z</dcterms:created>
  <dcterms:modified xsi:type="dcterms:W3CDTF">2024-03-27T13:25:36Z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2019-09-19T10:06:14Z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53ee0f93-98f2-44bf-b6fc-0000b05ef355</vt:lpwstr>
  </property>
  <property fmtid="{D5CDD505-2E9C-101B-9397-08002B2CF9AE}" pid="8" name="MSIP_Label_ba62f585-b40f-4ab9-bafe-39150f03d124_ContentBits">
    <vt:lpwstr>0</vt:lpwstr>
  </property>
</Properties>
</file>