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t\OneDrive\Desktop\OAP MS BA\BAN 501 - Prescriptive\"/>
    </mc:Choice>
  </mc:AlternateContent>
  <xr:revisionPtr revIDLastSave="0" documentId="8_{91B02F67-0012-4DCA-BA46-F42A239CCCD3}" xr6:coauthVersionLast="46" xr6:coauthVersionMax="46" xr10:uidLastSave="{00000000-0000-0000-0000-000000000000}"/>
  <bookViews>
    <workbookView xWindow="-108" yWindow="-108" windowWidth="23256" windowHeight="12576" xr2:uid="{B892467C-AF58-4CDF-918F-3F130EE14428}"/>
  </bookViews>
  <sheets>
    <sheet name="Q1" sheetId="6" r:id="rId1"/>
    <sheet name="Q2" sheetId="7" r:id="rId2"/>
  </sheets>
  <definedNames>
    <definedName name="solver_adj" localSheetId="0" hidden="1">'Q1'!$C$14:$I$17</definedName>
    <definedName name="solver_adj" localSheetId="1" hidden="1">'Q2'!$C$11:$G$15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'Q1'!$N$14:$N$17</definedName>
    <definedName name="solver_lhs1" localSheetId="1" hidden="1">'Q2'!$C$17:$G$17</definedName>
    <definedName name="solver_lhs2" localSheetId="0" hidden="1">'Q1'!$N$18:$N$24</definedName>
    <definedName name="solver_lhs2" localSheetId="1" hidden="1">'Q2'!$J$11:$J$15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'Q1'!$G$22</definedName>
    <definedName name="solver_opt" localSheetId="1" hidden="1">'Q2'!$K$5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hs1" localSheetId="0" hidden="1">'Q1'!$P$14:$P$17</definedName>
    <definedName name="solver_rhs1" localSheetId="1" hidden="1">1</definedName>
    <definedName name="solver_rhs2" localSheetId="0" hidden="1">'Q1'!$P$18:$P$24</definedName>
    <definedName name="solver_rhs2" localSheetId="1" hidden="1">'Q2'!$L$11:$L$15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G17" i="7"/>
  <c r="D17" i="7"/>
  <c r="E17" i="7"/>
  <c r="F17" i="7"/>
  <c r="C17" i="7"/>
  <c r="J12" i="7"/>
  <c r="J13" i="7"/>
  <c r="J14" i="7"/>
  <c r="J15" i="7"/>
  <c r="J11" i="7"/>
  <c r="L15" i="6"/>
  <c r="L16" i="6"/>
  <c r="L17" i="6"/>
  <c r="L14" i="6"/>
  <c r="L24" i="6"/>
  <c r="N24" i="6" s="1"/>
  <c r="L23" i="6"/>
  <c r="N23" i="6" s="1"/>
  <c r="L22" i="6"/>
  <c r="N22" i="6" s="1"/>
  <c r="L21" i="6"/>
  <c r="N21" i="6" s="1"/>
  <c r="L20" i="6"/>
  <c r="N20" i="6" s="1"/>
  <c r="L19" i="6"/>
  <c r="N19" i="6" s="1"/>
  <c r="L18" i="6"/>
  <c r="N18" i="6" s="1"/>
  <c r="M19" i="6"/>
  <c r="M20" i="6"/>
  <c r="M21" i="6"/>
  <c r="M22" i="6"/>
  <c r="M23" i="6"/>
  <c r="M24" i="6"/>
  <c r="M18" i="6"/>
  <c r="P24" i="6"/>
  <c r="P23" i="6"/>
  <c r="P22" i="6"/>
  <c r="P21" i="6"/>
  <c r="P20" i="6"/>
  <c r="P19" i="6"/>
  <c r="P18" i="6"/>
  <c r="M15" i="6"/>
  <c r="N15" i="6" s="1"/>
  <c r="M16" i="6"/>
  <c r="N16" i="6" s="1"/>
  <c r="M17" i="6"/>
  <c r="N17" i="6" s="1"/>
  <c r="M14" i="6"/>
  <c r="P15" i="6"/>
  <c r="P16" i="6"/>
  <c r="P17" i="6"/>
  <c r="P14" i="6"/>
  <c r="G22" i="6" l="1"/>
  <c r="N14" i="6"/>
</calcChain>
</file>

<file path=xl/sharedStrings.xml><?xml version="1.0" encoding="utf-8"?>
<sst xmlns="http://schemas.openxmlformats.org/spreadsheetml/2006/main" count="98" uniqueCount="52">
  <si>
    <t>a. Atlanta</t>
  </si>
  <si>
    <t>b. Louisville</t>
  </si>
  <si>
    <t>c. Detroit</t>
  </si>
  <si>
    <t>d. Phoenix</t>
  </si>
  <si>
    <t>Demand</t>
  </si>
  <si>
    <t>1. Talacoma</t>
  </si>
  <si>
    <t>2. SanDiego</t>
  </si>
  <si>
    <t>3. Dallas</t>
  </si>
  <si>
    <t>4. Denver</t>
  </si>
  <si>
    <t>5. StLouis</t>
  </si>
  <si>
    <t>7. Baltimore</t>
  </si>
  <si>
    <t>6. Tampa</t>
  </si>
  <si>
    <t>Production Cost</t>
  </si>
  <si>
    <t>Supply</t>
  </si>
  <si>
    <t>&lt;=</t>
  </si>
  <si>
    <t>LHS</t>
  </si>
  <si>
    <t>RHS</t>
  </si>
  <si>
    <t>From</t>
  </si>
  <si>
    <t>Flow IN</t>
  </si>
  <si>
    <t>Flow OUT</t>
  </si>
  <si>
    <t>objective: minimize</t>
  </si>
  <si>
    <t>a</t>
  </si>
  <si>
    <t>b</t>
  </si>
  <si>
    <t>c</t>
  </si>
  <si>
    <t>d</t>
  </si>
  <si>
    <t>e</t>
  </si>
  <si>
    <t>=</t>
  </si>
  <si>
    <t>Variables</t>
  </si>
  <si>
    <t>=50Xa1+25Xa2+78Xa3+64Xa4+60Xa5+43Xb1+30Xb2+70Xb3+56Xb4+72Xb5+60Xc1+28Xc2+80Xc3+66Xc4+68Xc5+54Xd1+29Xd2+75Xd3+60Xd4+70Xd5+45Xe1+32Xe2+70Xe3+62Xe4+75Xe5</t>
  </si>
  <si>
    <t>Xji where j is element of programmer and I is element of task assigned</t>
  </si>
  <si>
    <t>Xai = if 1, programmer A is assigned to this task, if 0 otherwise</t>
  </si>
  <si>
    <t>Xbi  = if 1, programmer B is assigned to this task, if 0 otherwise</t>
  </si>
  <si>
    <t>Xci  = if 1, programmer C is assigned to this task, if 0 otherwise</t>
  </si>
  <si>
    <t>Xdi  = if 1, programmer D is assigned to this task, if 0 otherwise</t>
  </si>
  <si>
    <t>Xei  = if 1, programmer E is assigned to this task, if 0 otherwise</t>
  </si>
  <si>
    <t>=35.5*(Xa1+Xa2+Xa3+Xa4+Xa5+Xa6+Xa7) + 37.5*(Xb1+Xb2+Xb3+Xb4+Xb5+Xb6+Xb7) + 37.25*(Xc1+Xc2+Xc3+Xc4+Xc5+Xc6+Xc7) + 36.25*(Xd1+Xd2+Xd3+Xd4+Xd5+Xd6+Xd7)</t>
  </si>
  <si>
    <t>j =&gt; a, b, c, d, e</t>
  </si>
  <si>
    <t>i =&gt; 1, 2, 3, 4, 5</t>
  </si>
  <si>
    <t>Xij where i is an element of Source, and j is an element of destination</t>
  </si>
  <si>
    <t>Xaj = amount out of Atlanta to Source j</t>
  </si>
  <si>
    <t>Xbj = amount out of Louisville to Source j</t>
  </si>
  <si>
    <t>Xcj = amount out of Detroit to Source j</t>
  </si>
  <si>
    <t>Xdj = amount out of Phoenix to Source j</t>
  </si>
  <si>
    <t>i =&gt; a, b, c, d</t>
  </si>
  <si>
    <t>j =&gt; 1, 2, 3, 4, 5, 6, 7</t>
  </si>
  <si>
    <t>Xi1 = amount coming into Talacoma</t>
  </si>
  <si>
    <t>Xi2 = amount coming into SanDiego</t>
  </si>
  <si>
    <t>Xi7 = amount coming into Baltimore</t>
  </si>
  <si>
    <t>Xi6 = amount coming into Tampa</t>
  </si>
  <si>
    <t>Xi5 = amount coming into StLouis</t>
  </si>
  <si>
    <t>Xi4 = amount coming into Denver</t>
  </si>
  <si>
    <t>Xi3 = amount coming into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</si>
</sst>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7" xfId="0" applyBorder="1"/>
    <xf numFmtId="165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4" xfId="0" applyFont="1" applyFill="1" applyBorder="1"/>
    <xf numFmtId="0" fontId="2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5" fontId="0" fillId="0" borderId="13" xfId="0" applyNumberFormat="1" applyBorder="1"/>
    <xf numFmtId="0" fontId="0" fillId="4" borderId="0" xfId="0" applyFill="1"/>
    <xf numFmtId="0" fontId="0" fillId="5" borderId="11" xfId="0" applyFill="1" applyBorder="1"/>
    <xf numFmtId="0" fontId="0" fillId="5" borderId="6" xfId="0" applyFill="1" applyBorder="1"/>
    <xf numFmtId="0" fontId="0" fillId="5" borderId="8" xfId="0" applyFill="1" applyBorder="1"/>
    <xf numFmtId="0" fontId="0" fillId="3" borderId="1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9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0" xfId="0" applyFill="1" applyBorder="1"/>
    <xf numFmtId="0" fontId="0" fillId="3" borderId="9" xfId="0" applyFill="1" applyBorder="1"/>
    <xf numFmtId="0" fontId="0" fillId="3" borderId="10" xfId="0" applyFill="1" applyBorder="1"/>
    <xf numFmtId="0" fontId="2" fillId="0" borderId="16" xfId="0" applyFont="1" applyBorder="1"/>
    <xf numFmtId="165" fontId="2" fillId="0" borderId="13" xfId="1" applyNumberFormat="1" applyFont="1" applyBorder="1"/>
    <xf numFmtId="165" fontId="2" fillId="0" borderId="7" xfId="1" applyNumberFormat="1" applyFont="1" applyBorder="1"/>
    <xf numFmtId="165" fontId="2" fillId="0" borderId="10" xfId="1" applyNumberFormat="1" applyFont="1" applyBorder="1"/>
    <xf numFmtId="44" fontId="2" fillId="0" borderId="11" xfId="2" applyFont="1" applyFill="1" applyBorder="1"/>
    <xf numFmtId="44" fontId="2" fillId="0" borderId="6" xfId="2" applyFont="1" applyFill="1" applyBorder="1"/>
    <xf numFmtId="44" fontId="2" fillId="0" borderId="8" xfId="2" applyFont="1" applyFill="1" applyBorder="1"/>
    <xf numFmtId="44" fontId="0" fillId="0" borderId="18" xfId="2" applyFont="1" applyBorder="1"/>
    <xf numFmtId="44" fontId="0" fillId="0" borderId="12" xfId="2" applyFont="1" applyBorder="1"/>
    <xf numFmtId="44" fontId="0" fillId="0" borderId="13" xfId="2" applyFont="1" applyBorder="1"/>
    <xf numFmtId="44" fontId="0" fillId="0" borderId="19" xfId="2" applyFont="1" applyBorder="1"/>
    <xf numFmtId="44" fontId="0" fillId="0" borderId="1" xfId="2" applyFont="1" applyBorder="1"/>
    <xf numFmtId="44" fontId="0" fillId="0" borderId="7" xfId="2" applyFont="1" applyBorder="1"/>
    <xf numFmtId="44" fontId="0" fillId="0" borderId="20" xfId="2" applyFont="1" applyBorder="1"/>
    <xf numFmtId="44" fontId="0" fillId="0" borderId="9" xfId="2" applyFont="1" applyBorder="1"/>
    <xf numFmtId="44" fontId="0" fillId="0" borderId="10" xfId="2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2" borderId="13" xfId="0" applyFill="1" applyBorder="1"/>
    <xf numFmtId="0" fontId="0" fillId="2" borderId="19" xfId="0" applyFill="1" applyBorder="1"/>
    <xf numFmtId="0" fontId="0" fillId="2" borderId="1" xfId="0" applyFill="1" applyBorder="1"/>
    <xf numFmtId="0" fontId="0" fillId="2" borderId="9" xfId="0" applyFill="1" applyBorder="1"/>
    <xf numFmtId="0" fontId="0" fillId="5" borderId="1" xfId="0" applyFill="1" applyBorder="1"/>
    <xf numFmtId="0" fontId="2" fillId="0" borderId="14" xfId="0" applyFont="1" applyBorder="1"/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 wrapText="1"/>
    </xf>
    <xf numFmtId="0" fontId="0" fillId="0" borderId="26" xfId="0" quotePrefix="1" applyBorder="1" applyAlignment="1">
      <alignment horizontal="left" wrapText="1"/>
    </xf>
    <xf numFmtId="0" fontId="0" fillId="0" borderId="27" xfId="0" quotePrefix="1" applyBorder="1" applyAlignment="1">
      <alignment horizontal="left" wrapText="1"/>
    </xf>
    <xf numFmtId="0" fontId="0" fillId="0" borderId="28" xfId="0" quotePrefix="1" applyBorder="1" applyAlignment="1">
      <alignment horizontal="left" wrapText="1"/>
    </xf>
    <xf numFmtId="0" fontId="0" fillId="0" borderId="29" xfId="0" quotePrefix="1" applyBorder="1" applyAlignment="1">
      <alignment horizontal="left" wrapText="1"/>
    </xf>
    <xf numFmtId="0" fontId="0" fillId="0" borderId="0" xfId="0" quotePrefix="1" applyBorder="1" applyAlignment="1">
      <alignment horizontal="left" wrapText="1"/>
    </xf>
    <xf numFmtId="0" fontId="0" fillId="0" borderId="30" xfId="0" quotePrefix="1" applyBorder="1" applyAlignment="1">
      <alignment horizontal="left" wrapText="1"/>
    </xf>
    <xf numFmtId="0" fontId="0" fillId="0" borderId="31" xfId="0" quotePrefix="1" applyBorder="1" applyAlignment="1">
      <alignment horizontal="left" wrapText="1"/>
    </xf>
    <xf numFmtId="0" fontId="0" fillId="0" borderId="32" xfId="0" quotePrefix="1" applyBorder="1" applyAlignment="1">
      <alignment horizontal="left" wrapText="1"/>
    </xf>
    <xf numFmtId="0" fontId="0" fillId="0" borderId="33" xfId="0" quotePrefix="1" applyBorder="1" applyAlignment="1">
      <alignment horizontal="left" wrapText="1"/>
    </xf>
    <xf numFmtId="165" fontId="0" fillId="0" borderId="25" xfId="0" applyNumberFormat="1" applyBorder="1"/>
    <xf numFmtId="165" fontId="0" fillId="0" borderId="24" xfId="0" applyNumberFormat="1" applyBorder="1"/>
    <xf numFmtId="44" fontId="0" fillId="4" borderId="0" xfId="0" applyNumberFormat="1" applyFill="1"/>
    <xf numFmtId="0" fontId="0" fillId="0" borderId="1" xfId="0" quotePrefix="1" applyBorder="1"/>
    <xf numFmtId="0" fontId="0" fillId="5" borderId="9" xfId="0" applyFill="1" applyBorder="1"/>
    <xf numFmtId="165" fontId="0" fillId="0" borderId="10" xfId="0" applyNumberFormat="1" applyBorder="1"/>
    <xf numFmtId="0" fontId="0" fillId="5" borderId="12" xfId="0" applyFill="1" applyBorder="1"/>
    <xf numFmtId="0" fontId="0" fillId="0" borderId="12" xfId="0" quotePrefix="1" applyBorder="1"/>
    <xf numFmtId="0" fontId="2" fillId="0" borderId="17" xfId="0" applyFont="1" applyBorder="1"/>
    <xf numFmtId="0" fontId="2" fillId="0" borderId="2" xfId="0" applyFont="1" applyBorder="1"/>
    <xf numFmtId="0" fontId="0" fillId="0" borderId="22" xfId="0" applyFill="1" applyBorder="1"/>
    <xf numFmtId="0" fontId="0" fillId="0" borderId="23" xfId="0" applyFill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D1F2-B873-453C-8497-89D4DA594E04}">
  <dimension ref="B1:V26"/>
  <sheetViews>
    <sheetView tabSelected="1" topLeftCell="B3" zoomScale="98" workbookViewId="0">
      <selection activeCell="Q10" sqref="Q10"/>
    </sheetView>
  </sheetViews>
  <sheetFormatPr defaultRowHeight="14.4" x14ac:dyDescent="0.3"/>
  <cols>
    <col min="2" max="6" width="11.21875" customWidth="1"/>
    <col min="7" max="7" width="15" customWidth="1"/>
    <col min="8" max="9" width="11.21875" customWidth="1"/>
    <col min="10" max="10" width="14.5546875" bestFit="1" customWidth="1"/>
    <col min="11" max="11" width="11" bestFit="1" customWidth="1"/>
    <col min="18" max="18" width="12.33203125" customWidth="1"/>
  </cols>
  <sheetData>
    <row r="1" spans="2:22" ht="15" thickBot="1" x14ac:dyDescent="0.35"/>
    <row r="2" spans="2:22" ht="15" thickBot="1" x14ac:dyDescent="0.35">
      <c r="M2" s="95" t="s">
        <v>27</v>
      </c>
      <c r="N2" s="96"/>
      <c r="O2" s="96"/>
      <c r="P2" s="96"/>
      <c r="Q2" s="96"/>
      <c r="R2" s="96"/>
      <c r="S2" s="96"/>
      <c r="T2" s="96"/>
      <c r="U2" s="96"/>
      <c r="V2" s="97"/>
    </row>
    <row r="3" spans="2:22" ht="15" thickBot="1" x14ac:dyDescent="0.35">
      <c r="B3" s="17"/>
      <c r="C3" s="13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11</v>
      </c>
      <c r="I3" s="10" t="s">
        <v>10</v>
      </c>
      <c r="J3" s="11" t="s">
        <v>12</v>
      </c>
      <c r="K3" s="35" t="s">
        <v>13</v>
      </c>
      <c r="M3" s="92" t="s">
        <v>38</v>
      </c>
      <c r="N3" s="93"/>
      <c r="O3" s="93"/>
      <c r="P3" s="93"/>
      <c r="Q3" s="93"/>
      <c r="R3" s="93"/>
      <c r="S3" s="93" t="s">
        <v>45</v>
      </c>
      <c r="T3" s="93"/>
      <c r="U3" s="93"/>
      <c r="V3" s="94"/>
    </row>
    <row r="4" spans="2:22" x14ac:dyDescent="0.3">
      <c r="B4" s="18" t="s">
        <v>0</v>
      </c>
      <c r="C4" s="42">
        <v>2.5</v>
      </c>
      <c r="D4" s="43">
        <v>2.75</v>
      </c>
      <c r="E4" s="43">
        <v>1.75</v>
      </c>
      <c r="F4" s="43">
        <v>2</v>
      </c>
      <c r="G4" s="43">
        <v>2.1</v>
      </c>
      <c r="H4" s="43">
        <v>1.8</v>
      </c>
      <c r="I4" s="44">
        <v>1.65</v>
      </c>
      <c r="J4" s="39">
        <v>35.5</v>
      </c>
      <c r="K4" s="36">
        <v>18000</v>
      </c>
      <c r="M4" s="87" t="s">
        <v>43</v>
      </c>
      <c r="N4" s="83"/>
      <c r="O4" s="83"/>
      <c r="P4" s="83"/>
      <c r="Q4" s="83"/>
      <c r="R4" s="83"/>
      <c r="S4" s="83" t="s">
        <v>46</v>
      </c>
      <c r="T4" s="83"/>
      <c r="U4" s="83"/>
      <c r="V4" s="90"/>
    </row>
    <row r="5" spans="2:22" x14ac:dyDescent="0.3">
      <c r="B5" s="19" t="s">
        <v>1</v>
      </c>
      <c r="C5" s="45">
        <v>1.85</v>
      </c>
      <c r="D5" s="46">
        <v>1.9</v>
      </c>
      <c r="E5" s="46">
        <v>1.5</v>
      </c>
      <c r="F5" s="46">
        <v>1.6</v>
      </c>
      <c r="G5" s="46">
        <v>1</v>
      </c>
      <c r="H5" s="46">
        <v>1.9</v>
      </c>
      <c r="I5" s="47">
        <v>1.85</v>
      </c>
      <c r="J5" s="40">
        <v>37.5</v>
      </c>
      <c r="K5" s="37">
        <v>15000</v>
      </c>
      <c r="M5" s="87" t="s">
        <v>44</v>
      </c>
      <c r="N5" s="83"/>
      <c r="O5" s="83"/>
      <c r="P5" s="83"/>
      <c r="Q5" s="83"/>
      <c r="R5" s="83"/>
      <c r="S5" s="83" t="s">
        <v>51</v>
      </c>
      <c r="T5" s="83"/>
      <c r="U5" s="83"/>
      <c r="V5" s="90"/>
    </row>
    <row r="6" spans="2:22" x14ac:dyDescent="0.3">
      <c r="B6" s="19" t="s">
        <v>2</v>
      </c>
      <c r="C6" s="45">
        <v>2.2999999999999998</v>
      </c>
      <c r="D6" s="46">
        <v>2.25</v>
      </c>
      <c r="E6" s="46">
        <v>1.85</v>
      </c>
      <c r="F6" s="46">
        <v>1.25</v>
      </c>
      <c r="G6" s="46">
        <v>1.5</v>
      </c>
      <c r="H6" s="46">
        <v>2.25</v>
      </c>
      <c r="I6" s="47">
        <v>2</v>
      </c>
      <c r="J6" s="40">
        <v>37.25</v>
      </c>
      <c r="K6" s="37">
        <v>18000</v>
      </c>
      <c r="M6" s="87" t="s">
        <v>39</v>
      </c>
      <c r="N6" s="83"/>
      <c r="O6" s="83"/>
      <c r="P6" s="83"/>
      <c r="Q6" s="83"/>
      <c r="R6" s="83"/>
      <c r="S6" s="83" t="s">
        <v>50</v>
      </c>
      <c r="T6" s="83"/>
      <c r="U6" s="83"/>
      <c r="V6" s="90"/>
    </row>
    <row r="7" spans="2:22" ht="15" thickBot="1" x14ac:dyDescent="0.35">
      <c r="B7" s="20" t="s">
        <v>3</v>
      </c>
      <c r="C7" s="48">
        <v>1.9</v>
      </c>
      <c r="D7" s="49">
        <v>0.9</v>
      </c>
      <c r="E7" s="49">
        <v>1.6</v>
      </c>
      <c r="F7" s="49">
        <v>1.75</v>
      </c>
      <c r="G7" s="49">
        <v>2</v>
      </c>
      <c r="H7" s="49">
        <v>2.5</v>
      </c>
      <c r="I7" s="50">
        <v>2.65</v>
      </c>
      <c r="J7" s="41">
        <v>36.25</v>
      </c>
      <c r="K7" s="38">
        <v>20000</v>
      </c>
      <c r="M7" s="87" t="s">
        <v>40</v>
      </c>
      <c r="N7" s="83"/>
      <c r="O7" s="83"/>
      <c r="P7" s="83"/>
      <c r="Q7" s="83"/>
      <c r="R7" s="83"/>
      <c r="S7" s="83" t="s">
        <v>49</v>
      </c>
      <c r="T7" s="83"/>
      <c r="U7" s="83"/>
      <c r="V7" s="90"/>
    </row>
    <row r="8" spans="2:22" ht="15" thickBot="1" x14ac:dyDescent="0.35">
      <c r="B8" s="17" t="s">
        <v>4</v>
      </c>
      <c r="C8" s="51">
        <v>5500</v>
      </c>
      <c r="D8" s="52">
        <v>11500</v>
      </c>
      <c r="E8" s="52">
        <v>10500</v>
      </c>
      <c r="F8" s="52">
        <v>9600</v>
      </c>
      <c r="G8" s="52">
        <v>15400</v>
      </c>
      <c r="H8" s="52">
        <v>12500</v>
      </c>
      <c r="I8" s="53">
        <v>6600</v>
      </c>
      <c r="J8" s="72"/>
      <c r="K8" s="71"/>
      <c r="M8" s="87" t="s">
        <v>41</v>
      </c>
      <c r="N8" s="83"/>
      <c r="O8" s="83"/>
      <c r="P8" s="83"/>
      <c r="Q8" s="83"/>
      <c r="R8" s="83"/>
      <c r="S8" s="83" t="s">
        <v>48</v>
      </c>
      <c r="T8" s="83"/>
      <c r="U8" s="83"/>
      <c r="V8" s="90"/>
    </row>
    <row r="9" spans="2:22" ht="15" thickBot="1" x14ac:dyDescent="0.35">
      <c r="M9" s="88" t="s">
        <v>42</v>
      </c>
      <c r="N9" s="89"/>
      <c r="O9" s="89"/>
      <c r="P9" s="89"/>
      <c r="Q9" s="89"/>
      <c r="R9" s="89"/>
      <c r="S9" s="89" t="s">
        <v>47</v>
      </c>
      <c r="T9" s="89"/>
      <c r="U9" s="89"/>
      <c r="V9" s="91"/>
    </row>
    <row r="12" spans="2:22" ht="15" thickBot="1" x14ac:dyDescent="0.35"/>
    <row r="13" spans="2:22" ht="15" thickBot="1" x14ac:dyDescent="0.35">
      <c r="B13" s="17"/>
      <c r="C13" s="13" t="s">
        <v>5</v>
      </c>
      <c r="D13" s="9" t="s">
        <v>6</v>
      </c>
      <c r="E13" s="9" t="s">
        <v>7</v>
      </c>
      <c r="F13" s="9" t="s">
        <v>8</v>
      </c>
      <c r="G13" s="9" t="s">
        <v>9</v>
      </c>
      <c r="H13" s="9" t="s">
        <v>11</v>
      </c>
      <c r="I13" s="10" t="s">
        <v>10</v>
      </c>
      <c r="K13" s="80" t="s">
        <v>17</v>
      </c>
      <c r="L13" s="79" t="s">
        <v>18</v>
      </c>
      <c r="M13" s="12" t="s">
        <v>19</v>
      </c>
      <c r="N13" s="12" t="s">
        <v>15</v>
      </c>
      <c r="O13" s="12"/>
      <c r="P13" s="35" t="s">
        <v>16</v>
      </c>
    </row>
    <row r="14" spans="2:22" x14ac:dyDescent="0.3">
      <c r="B14" s="18" t="s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11900</v>
      </c>
      <c r="I14" s="28">
        <v>6100</v>
      </c>
      <c r="K14" s="18" t="s">
        <v>0</v>
      </c>
      <c r="L14" s="14">
        <f>0</f>
        <v>0</v>
      </c>
      <c r="M14" s="6">
        <f>SUM(C14:I14)</f>
        <v>18000</v>
      </c>
      <c r="N14" s="77">
        <f>L14-M14</f>
        <v>-18000</v>
      </c>
      <c r="O14" s="78" t="s">
        <v>26</v>
      </c>
      <c r="P14" s="21">
        <f>-K4</f>
        <v>-18000</v>
      </c>
    </row>
    <row r="15" spans="2:22" x14ac:dyDescent="0.3">
      <c r="B15" s="19" t="s">
        <v>1</v>
      </c>
      <c r="C15" s="29">
        <v>0</v>
      </c>
      <c r="D15" s="30">
        <v>0</v>
      </c>
      <c r="E15" s="30">
        <v>0</v>
      </c>
      <c r="F15" s="30">
        <v>0</v>
      </c>
      <c r="G15" s="30">
        <v>15000</v>
      </c>
      <c r="H15" s="30">
        <v>0</v>
      </c>
      <c r="I15" s="31">
        <v>0</v>
      </c>
      <c r="K15" s="19" t="s">
        <v>1</v>
      </c>
      <c r="L15" s="15">
        <f>0</f>
        <v>0</v>
      </c>
      <c r="M15" s="1">
        <f t="shared" ref="M15:M17" si="0">SUM(C15:I15)</f>
        <v>15000</v>
      </c>
      <c r="N15" s="58">
        <f t="shared" ref="N15:N24" si="1">L15-M15</f>
        <v>-15000</v>
      </c>
      <c r="O15" s="74" t="s">
        <v>26</v>
      </c>
      <c r="P15" s="3">
        <f t="shared" ref="P15:P17" si="2">-K5</f>
        <v>-15000</v>
      </c>
    </row>
    <row r="16" spans="2:22" x14ac:dyDescent="0.3">
      <c r="B16" s="19" t="s">
        <v>2</v>
      </c>
      <c r="C16" s="29">
        <v>0</v>
      </c>
      <c r="D16" s="30">
        <v>0</v>
      </c>
      <c r="E16" s="30">
        <v>7500</v>
      </c>
      <c r="F16" s="30">
        <v>9600</v>
      </c>
      <c r="G16" s="30">
        <v>400</v>
      </c>
      <c r="H16" s="30">
        <v>0</v>
      </c>
      <c r="I16" s="31">
        <v>500</v>
      </c>
      <c r="K16" s="19" t="s">
        <v>2</v>
      </c>
      <c r="L16" s="15">
        <f>0</f>
        <v>0</v>
      </c>
      <c r="M16" s="1">
        <f t="shared" si="0"/>
        <v>18000</v>
      </c>
      <c r="N16" s="58">
        <f t="shared" si="1"/>
        <v>-18000</v>
      </c>
      <c r="O16" s="74" t="s">
        <v>26</v>
      </c>
      <c r="P16" s="3">
        <f t="shared" si="2"/>
        <v>-18000</v>
      </c>
    </row>
    <row r="17" spans="2:16" ht="15" thickBot="1" x14ac:dyDescent="0.35">
      <c r="B17" s="20" t="s">
        <v>3</v>
      </c>
      <c r="C17" s="32">
        <v>5500</v>
      </c>
      <c r="D17" s="33">
        <v>11500</v>
      </c>
      <c r="E17" s="33">
        <v>3000</v>
      </c>
      <c r="F17" s="33">
        <v>0</v>
      </c>
      <c r="G17" s="33">
        <v>0</v>
      </c>
      <c r="H17" s="33">
        <v>0</v>
      </c>
      <c r="I17" s="34">
        <v>0</v>
      </c>
      <c r="K17" s="19" t="s">
        <v>3</v>
      </c>
      <c r="L17" s="15">
        <f>0</f>
        <v>0</v>
      </c>
      <c r="M17" s="1">
        <f t="shared" si="0"/>
        <v>20000</v>
      </c>
      <c r="N17" s="58">
        <f t="shared" si="1"/>
        <v>-20000</v>
      </c>
      <c r="O17" s="74" t="s">
        <v>26</v>
      </c>
      <c r="P17" s="3">
        <f t="shared" si="2"/>
        <v>-20000</v>
      </c>
    </row>
    <row r="18" spans="2:16" x14ac:dyDescent="0.3">
      <c r="K18" s="81" t="s">
        <v>5</v>
      </c>
      <c r="L18" s="15">
        <f>SUM(C14:C17)</f>
        <v>5500</v>
      </c>
      <c r="M18" s="1">
        <f>0</f>
        <v>0</v>
      </c>
      <c r="N18" s="58">
        <f t="shared" si="1"/>
        <v>5500</v>
      </c>
      <c r="O18" s="1" t="s">
        <v>14</v>
      </c>
      <c r="P18" s="3">
        <f>C8</f>
        <v>5500</v>
      </c>
    </row>
    <row r="19" spans="2:16" x14ac:dyDescent="0.3">
      <c r="K19" s="81" t="s">
        <v>6</v>
      </c>
      <c r="L19" s="15">
        <f>SUM(D14:D17)</f>
        <v>11500</v>
      </c>
      <c r="M19" s="1">
        <f>0</f>
        <v>0</v>
      </c>
      <c r="N19" s="58">
        <f t="shared" si="1"/>
        <v>11500</v>
      </c>
      <c r="O19" s="1" t="s">
        <v>14</v>
      </c>
      <c r="P19" s="3">
        <f>D8</f>
        <v>11500</v>
      </c>
    </row>
    <row r="20" spans="2:16" x14ac:dyDescent="0.3">
      <c r="K20" s="81" t="s">
        <v>7</v>
      </c>
      <c r="L20" s="15">
        <f>SUM(E14:E17)</f>
        <v>10500</v>
      </c>
      <c r="M20" s="1">
        <f>0</f>
        <v>0</v>
      </c>
      <c r="N20" s="58">
        <f t="shared" si="1"/>
        <v>10500</v>
      </c>
      <c r="O20" s="1" t="s">
        <v>14</v>
      </c>
      <c r="P20" s="3">
        <f>E8</f>
        <v>10500</v>
      </c>
    </row>
    <row r="21" spans="2:16" x14ac:dyDescent="0.3">
      <c r="G21" t="s">
        <v>20</v>
      </c>
      <c r="K21" s="81" t="s">
        <v>8</v>
      </c>
      <c r="L21" s="15">
        <f>SUM(F14:F17)</f>
        <v>9600</v>
      </c>
      <c r="M21" s="1">
        <f>0</f>
        <v>0</v>
      </c>
      <c r="N21" s="58">
        <f t="shared" si="1"/>
        <v>9600</v>
      </c>
      <c r="O21" s="1" t="s">
        <v>14</v>
      </c>
      <c r="P21" s="3">
        <f>F8</f>
        <v>9600</v>
      </c>
    </row>
    <row r="22" spans="2:16" x14ac:dyDescent="0.3">
      <c r="G22" s="73">
        <f>J4*M14+J5*M15+J6*M16+J7*M17+SUMPRODUCT(C4:I7,C14:I17)</f>
        <v>2696560</v>
      </c>
      <c r="K22" s="81" t="s">
        <v>9</v>
      </c>
      <c r="L22" s="15">
        <f>SUM(G14:G17)</f>
        <v>15400</v>
      </c>
      <c r="M22" s="1">
        <f>0</f>
        <v>0</v>
      </c>
      <c r="N22" s="58">
        <f t="shared" si="1"/>
        <v>15400</v>
      </c>
      <c r="O22" s="1" t="s">
        <v>14</v>
      </c>
      <c r="P22" s="3">
        <f>G8</f>
        <v>15400</v>
      </c>
    </row>
    <row r="23" spans="2:16" ht="14.4" customHeight="1" x14ac:dyDescent="0.3">
      <c r="G23" s="61" t="s">
        <v>35</v>
      </c>
      <c r="H23" s="61"/>
      <c r="I23" s="61"/>
      <c r="J23" s="60"/>
      <c r="K23" s="81" t="s">
        <v>11</v>
      </c>
      <c r="L23" s="15">
        <f>SUM(H14:H17)</f>
        <v>11900</v>
      </c>
      <c r="M23" s="1">
        <f>0</f>
        <v>0</v>
      </c>
      <c r="N23" s="58">
        <f t="shared" si="1"/>
        <v>11900</v>
      </c>
      <c r="O23" s="1" t="s">
        <v>14</v>
      </c>
      <c r="P23" s="3">
        <f>H8</f>
        <v>12500</v>
      </c>
    </row>
    <row r="24" spans="2:16" ht="15" thickBot="1" x14ac:dyDescent="0.35">
      <c r="G24" s="61"/>
      <c r="H24" s="61"/>
      <c r="I24" s="61"/>
      <c r="J24" s="60"/>
      <c r="K24" s="82" t="s">
        <v>10</v>
      </c>
      <c r="L24" s="16">
        <f>SUM(I14:I17)</f>
        <v>6600</v>
      </c>
      <c r="M24" s="4">
        <f>0</f>
        <v>0</v>
      </c>
      <c r="N24" s="75">
        <f t="shared" si="1"/>
        <v>6600</v>
      </c>
      <c r="O24" s="4" t="s">
        <v>14</v>
      </c>
      <c r="P24" s="76">
        <f>I8</f>
        <v>6600</v>
      </c>
    </row>
    <row r="25" spans="2:16" x14ac:dyDescent="0.3">
      <c r="G25" s="61"/>
      <c r="H25" s="61"/>
      <c r="I25" s="61"/>
      <c r="J25" s="60"/>
    </row>
    <row r="26" spans="2:16" x14ac:dyDescent="0.3">
      <c r="G26" s="61"/>
      <c r="H26" s="61"/>
      <c r="I26" s="61"/>
      <c r="J26" s="60"/>
    </row>
  </sheetData>
  <mergeCells count="16">
    <mergeCell ref="S9:V9"/>
    <mergeCell ref="S3:V3"/>
    <mergeCell ref="S4:V4"/>
    <mergeCell ref="S5:V5"/>
    <mergeCell ref="S6:V6"/>
    <mergeCell ref="S7:V7"/>
    <mergeCell ref="S8:V8"/>
    <mergeCell ref="G23:I26"/>
    <mergeCell ref="M2:V2"/>
    <mergeCell ref="M3:R3"/>
    <mergeCell ref="M4:R4"/>
    <mergeCell ref="M5:R5"/>
    <mergeCell ref="M6:R6"/>
    <mergeCell ref="M7:R7"/>
    <mergeCell ref="M8:R8"/>
    <mergeCell ref="M9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7749-6239-43F5-876C-89FDB2E9A8B0}">
  <dimension ref="B1:V17"/>
  <sheetViews>
    <sheetView workbookViewId="0">
      <selection activeCell="V6" sqref="V6"/>
    </sheetView>
  </sheetViews>
  <sheetFormatPr defaultRowHeight="14.4" x14ac:dyDescent="0.3"/>
  <cols>
    <col min="22" max="22" width="12.88671875" bestFit="1" customWidth="1"/>
  </cols>
  <sheetData>
    <row r="1" spans="2:22" ht="15" thickBot="1" x14ac:dyDescent="0.35"/>
    <row r="2" spans="2:22" ht="15" thickBot="1" x14ac:dyDescent="0.35">
      <c r="B2" s="17"/>
      <c r="C2" s="13">
        <v>1</v>
      </c>
      <c r="D2" s="9">
        <v>2</v>
      </c>
      <c r="E2" s="9">
        <v>3</v>
      </c>
      <c r="F2" s="9">
        <v>4</v>
      </c>
      <c r="G2" s="10">
        <v>5</v>
      </c>
    </row>
    <row r="3" spans="2:22" x14ac:dyDescent="0.3">
      <c r="B3" s="18" t="s">
        <v>21</v>
      </c>
      <c r="C3" s="14">
        <v>50</v>
      </c>
      <c r="D3" s="6">
        <v>25</v>
      </c>
      <c r="E3" s="6">
        <v>78</v>
      </c>
      <c r="F3" s="6">
        <v>64</v>
      </c>
      <c r="G3" s="7">
        <v>60</v>
      </c>
    </row>
    <row r="4" spans="2:22" ht="15" thickBot="1" x14ac:dyDescent="0.35">
      <c r="B4" s="19" t="s">
        <v>22</v>
      </c>
      <c r="C4" s="15">
        <v>43</v>
      </c>
      <c r="D4" s="1">
        <v>30</v>
      </c>
      <c r="E4" s="1">
        <v>70</v>
      </c>
      <c r="F4" s="1">
        <v>56</v>
      </c>
      <c r="G4" s="2">
        <v>72</v>
      </c>
      <c r="K4" t="s">
        <v>20</v>
      </c>
    </row>
    <row r="5" spans="2:22" ht="14.4" customHeight="1" x14ac:dyDescent="0.3">
      <c r="B5" s="19" t="s">
        <v>23</v>
      </c>
      <c r="C5" s="15">
        <v>60</v>
      </c>
      <c r="D5" s="1">
        <v>28</v>
      </c>
      <c r="E5" s="1">
        <v>80</v>
      </c>
      <c r="F5" s="1">
        <v>66</v>
      </c>
      <c r="G5" s="2">
        <v>68</v>
      </c>
      <c r="K5" s="22">
        <f>SUMPRODUCT(C3:G7,C11:G15)</f>
        <v>261</v>
      </c>
      <c r="L5" s="62" t="s">
        <v>28</v>
      </c>
      <c r="M5" s="63"/>
      <c r="N5" s="63"/>
      <c r="O5" s="63"/>
      <c r="P5" s="63"/>
      <c r="Q5" s="64"/>
      <c r="R5" s="60"/>
      <c r="S5" s="60"/>
    </row>
    <row r="6" spans="2:22" x14ac:dyDescent="0.3">
      <c r="B6" s="19" t="s">
        <v>24</v>
      </c>
      <c r="C6" s="15">
        <v>54</v>
      </c>
      <c r="D6" s="1">
        <v>29</v>
      </c>
      <c r="E6" s="1">
        <v>75</v>
      </c>
      <c r="F6" s="1">
        <v>60</v>
      </c>
      <c r="G6" s="2">
        <v>70</v>
      </c>
      <c r="L6" s="65"/>
      <c r="M6" s="66"/>
      <c r="N6" s="66"/>
      <c r="O6" s="66"/>
      <c r="P6" s="66"/>
      <c r="Q6" s="67"/>
      <c r="R6" s="60"/>
      <c r="S6" s="60"/>
    </row>
    <row r="7" spans="2:22" ht="15" thickBot="1" x14ac:dyDescent="0.35">
      <c r="B7" s="20" t="s">
        <v>25</v>
      </c>
      <c r="C7" s="16">
        <v>45</v>
      </c>
      <c r="D7" s="4">
        <v>32</v>
      </c>
      <c r="E7" s="4">
        <v>70</v>
      </c>
      <c r="F7" s="4">
        <v>62</v>
      </c>
      <c r="G7" s="5">
        <v>75</v>
      </c>
      <c r="L7" s="68"/>
      <c r="M7" s="69"/>
      <c r="N7" s="69"/>
      <c r="O7" s="69"/>
      <c r="P7" s="69"/>
      <c r="Q7" s="70"/>
      <c r="R7" s="60"/>
    </row>
    <row r="8" spans="2:22" x14ac:dyDescent="0.3">
      <c r="L8" s="60"/>
      <c r="M8" s="60"/>
      <c r="N8" s="60"/>
      <c r="O8" s="60"/>
      <c r="P8" s="60"/>
      <c r="Q8" s="60"/>
      <c r="R8" s="60"/>
    </row>
    <row r="9" spans="2:22" ht="15" thickBot="1" x14ac:dyDescent="0.35"/>
    <row r="10" spans="2:22" ht="15" thickBot="1" x14ac:dyDescent="0.35">
      <c r="B10" s="17"/>
      <c r="C10" s="13">
        <v>1</v>
      </c>
      <c r="D10" s="9">
        <v>2</v>
      </c>
      <c r="E10" s="9">
        <v>3</v>
      </c>
      <c r="F10" s="9">
        <v>4</v>
      </c>
      <c r="G10" s="10">
        <v>5</v>
      </c>
      <c r="J10" s="59" t="s">
        <v>15</v>
      </c>
      <c r="K10" s="12"/>
      <c r="L10" s="35" t="s">
        <v>16</v>
      </c>
      <c r="O10" s="84" t="s">
        <v>27</v>
      </c>
      <c r="P10" s="85"/>
      <c r="Q10" s="85"/>
      <c r="R10" s="85"/>
      <c r="S10" s="85"/>
      <c r="T10" s="85"/>
      <c r="U10" s="85"/>
      <c r="V10" s="86"/>
    </row>
    <row r="11" spans="2:22" x14ac:dyDescent="0.3">
      <c r="B11" s="18" t="s">
        <v>21</v>
      </c>
      <c r="C11" s="26">
        <v>0</v>
      </c>
      <c r="D11" s="27">
        <v>0</v>
      </c>
      <c r="E11" s="27">
        <v>0</v>
      </c>
      <c r="F11" s="27">
        <v>0</v>
      </c>
      <c r="G11" s="54">
        <v>1</v>
      </c>
      <c r="J11" s="23">
        <f>SUM(C11:G11)</f>
        <v>1</v>
      </c>
      <c r="K11" s="6" t="s">
        <v>26</v>
      </c>
      <c r="L11" s="7">
        <v>1</v>
      </c>
      <c r="O11" s="87" t="s">
        <v>29</v>
      </c>
      <c r="P11" s="83"/>
      <c r="Q11" s="83"/>
      <c r="R11" s="83"/>
      <c r="S11" s="83"/>
      <c r="T11" s="83"/>
      <c r="U11" s="83"/>
      <c r="V11" s="2" t="s">
        <v>36</v>
      </c>
    </row>
    <row r="12" spans="2:22" x14ac:dyDescent="0.3">
      <c r="B12" s="19" t="s">
        <v>22</v>
      </c>
      <c r="C12" s="55">
        <v>1</v>
      </c>
      <c r="D12" s="30">
        <v>0</v>
      </c>
      <c r="E12" s="30">
        <v>0</v>
      </c>
      <c r="F12" s="30">
        <v>0</v>
      </c>
      <c r="G12" s="31">
        <v>0</v>
      </c>
      <c r="J12" s="24">
        <f>SUM(C12:G12)</f>
        <v>1</v>
      </c>
      <c r="K12" s="1" t="s">
        <v>26</v>
      </c>
      <c r="L12" s="2">
        <v>1</v>
      </c>
      <c r="O12" s="87" t="s">
        <v>30</v>
      </c>
      <c r="P12" s="83"/>
      <c r="Q12" s="83"/>
      <c r="R12" s="83"/>
      <c r="S12" s="83"/>
      <c r="T12" s="83"/>
      <c r="U12" s="83"/>
      <c r="V12" s="2" t="s">
        <v>37</v>
      </c>
    </row>
    <row r="13" spans="2:22" x14ac:dyDescent="0.3">
      <c r="B13" s="19" t="s">
        <v>23</v>
      </c>
      <c r="C13" s="29">
        <v>0</v>
      </c>
      <c r="D13" s="56">
        <v>1</v>
      </c>
      <c r="E13" s="30">
        <v>0</v>
      </c>
      <c r="F13" s="30">
        <v>0</v>
      </c>
      <c r="G13" s="31">
        <v>0</v>
      </c>
      <c r="J13" s="24">
        <f>SUM(C13:G13)</f>
        <v>1</v>
      </c>
      <c r="K13" s="1" t="s">
        <v>26</v>
      </c>
      <c r="L13" s="2">
        <v>1</v>
      </c>
      <c r="O13" s="87" t="s">
        <v>31</v>
      </c>
      <c r="P13" s="83"/>
      <c r="Q13" s="83"/>
      <c r="R13" s="83"/>
      <c r="S13" s="83"/>
      <c r="T13" s="83"/>
      <c r="U13" s="83"/>
      <c r="V13" s="2"/>
    </row>
    <row r="14" spans="2:22" x14ac:dyDescent="0.3">
      <c r="B14" s="19" t="s">
        <v>24</v>
      </c>
      <c r="C14" s="29">
        <v>0</v>
      </c>
      <c r="D14" s="30">
        <v>0</v>
      </c>
      <c r="E14" s="30">
        <v>0</v>
      </c>
      <c r="F14" s="56">
        <v>1</v>
      </c>
      <c r="G14" s="31">
        <v>0</v>
      </c>
      <c r="J14" s="24">
        <f>SUM(C14:G14)</f>
        <v>1</v>
      </c>
      <c r="K14" s="1" t="s">
        <v>26</v>
      </c>
      <c r="L14" s="2">
        <v>1</v>
      </c>
      <c r="O14" s="87" t="s">
        <v>32</v>
      </c>
      <c r="P14" s="83"/>
      <c r="Q14" s="83"/>
      <c r="R14" s="83"/>
      <c r="S14" s="83"/>
      <c r="T14" s="83"/>
      <c r="U14" s="83"/>
      <c r="V14" s="2"/>
    </row>
    <row r="15" spans="2:22" ht="15" thickBot="1" x14ac:dyDescent="0.35">
      <c r="B15" s="20" t="s">
        <v>25</v>
      </c>
      <c r="C15" s="32">
        <v>0</v>
      </c>
      <c r="D15" s="33">
        <v>0</v>
      </c>
      <c r="E15" s="57">
        <v>1</v>
      </c>
      <c r="F15" s="33">
        <v>0</v>
      </c>
      <c r="G15" s="34">
        <v>0</v>
      </c>
      <c r="J15" s="25">
        <f>SUM(C15:G15)</f>
        <v>1</v>
      </c>
      <c r="K15" s="4" t="s">
        <v>26</v>
      </c>
      <c r="L15" s="5">
        <v>1</v>
      </c>
      <c r="O15" s="87" t="s">
        <v>33</v>
      </c>
      <c r="P15" s="83"/>
      <c r="Q15" s="83"/>
      <c r="R15" s="83"/>
      <c r="S15" s="83"/>
      <c r="T15" s="83"/>
      <c r="U15" s="83"/>
      <c r="V15" s="2"/>
    </row>
    <row r="16" spans="2:22" ht="15" thickBot="1" x14ac:dyDescent="0.35">
      <c r="O16" s="88" t="s">
        <v>34</v>
      </c>
      <c r="P16" s="89"/>
      <c r="Q16" s="89"/>
      <c r="R16" s="89"/>
      <c r="S16" s="89"/>
      <c r="T16" s="89"/>
      <c r="U16" s="89"/>
      <c r="V16" s="5"/>
    </row>
    <row r="17" spans="3:9" ht="15" thickBot="1" x14ac:dyDescent="0.35">
      <c r="C17" s="8">
        <f>SUM(C11:C15)</f>
        <v>1</v>
      </c>
      <c r="D17" s="9">
        <f t="shared" ref="D17:G17" si="0">SUM(D11:D15)</f>
        <v>1</v>
      </c>
      <c r="E17" s="9">
        <f t="shared" si="0"/>
        <v>1</v>
      </c>
      <c r="F17" s="9">
        <f t="shared" si="0"/>
        <v>1</v>
      </c>
      <c r="G17" s="9">
        <f>SUM(G11:G15)</f>
        <v>1</v>
      </c>
      <c r="H17" s="9" t="s">
        <v>26</v>
      </c>
      <c r="I17" s="10">
        <v>1</v>
      </c>
    </row>
  </sheetData>
  <mergeCells count="8">
    <mergeCell ref="O11:U11"/>
    <mergeCell ref="O12:U12"/>
    <mergeCell ref="O13:U13"/>
    <mergeCell ref="O14:U14"/>
    <mergeCell ref="O15:U15"/>
    <mergeCell ref="O16:U16"/>
    <mergeCell ref="L5:Q7"/>
    <mergeCell ref="O10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Strickland</dc:creator>
  <cp:lastModifiedBy>Marie Strickland</cp:lastModifiedBy>
  <dcterms:created xsi:type="dcterms:W3CDTF">2021-02-08T18:56:30Z</dcterms:created>
  <dcterms:modified xsi:type="dcterms:W3CDTF">2021-02-08T20:38:37Z</dcterms:modified>
</cp:coreProperties>
</file>