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heat" sheetId="1" r:id="rId4"/>
    <sheet name="Chickpea" sheetId="2" r:id="rId5"/>
    <sheet name="Maize" sheetId="3" r:id="rId6"/>
    <sheet name="allcrops" sheetId="4" r:id="rId7"/>
  </sheets>
</workbook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68" authorId="0">
      <text>
        <r>
          <rPr>
            <sz val="11"/>
            <color indexed="8"/>
            <rFont val="Helvetica Neue"/>
          </rPr>
          <t>Auteur: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70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sz val="11"/>
            <color indexed="8"/>
            <rFont val="Helvetica Neue"/>
          </rPr>
          <t>Auteur:
Sowing to emergence</t>
        </r>
      </text>
    </comment>
    <comment ref="A23" authorId="0">
      <text>
        <r>
          <rPr>
            <sz val="11"/>
            <color indexed="8"/>
            <rFont val="Helvetica Neue"/>
          </rPr>
          <t>Auteur:
Emergence to end of juvenile</t>
        </r>
      </text>
    </comment>
    <comment ref="A24" authorId="0">
      <text>
        <r>
          <rPr>
            <sz val="11"/>
            <color indexed="8"/>
            <rFont val="Helvetica Neue"/>
          </rPr>
          <t>Auteur:
Silking (last leaf ligule) to physiological maturity (black layer)</t>
        </r>
      </text>
    </comment>
    <comment ref="A33" authorId="0">
      <text>
        <r>
          <rPr>
            <sz val="11"/>
            <color indexed="8"/>
            <rFont val="Helvetica Neue"/>
          </rPr>
          <t>Auteur: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11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24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55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A95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  <comment ref="A113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P118" authorId="0">
      <text>
        <r>
          <rPr>
            <sz val="11"/>
            <color indexed="8"/>
            <rFont val="Helvetica Neue"/>
          </rPr>
          <t>Auteur: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<sst xmlns="http://schemas.openxmlformats.org/spreadsheetml/2006/main" uniqueCount="270">
  <si>
    <t>CROP:</t>
  </si>
  <si>
    <t>unit</t>
  </si>
  <si>
    <t>WHEAT</t>
  </si>
  <si>
    <t>name</t>
  </si>
  <si>
    <t>durum wheat</t>
  </si>
  <si>
    <t>toto</t>
  </si>
  <si>
    <t>phyl</t>
  </si>
  <si>
    <t>oC / leaf</t>
  </si>
  <si>
    <t>PLACON</t>
  </si>
  <si>
    <t>-</t>
  </si>
  <si>
    <t>PLAPOW300</t>
  </si>
  <si>
    <t>for PDEN=300</t>
  </si>
  <si>
    <t>a_plapow_d</t>
  </si>
  <si>
    <t>b_plapow_d</t>
  </si>
  <si>
    <t>SLA</t>
  </si>
  <si>
    <t>m2 /g</t>
  </si>
  <si>
    <t>FrzTh</t>
  </si>
  <si>
    <t>oC</t>
  </si>
  <si>
    <t>FrzLDR</t>
  </si>
  <si>
    <t>m2/m2/oC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</si>
  <si>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</si>
  <si>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</si>
  <si>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</si>
  <si>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</si>
  <si>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</si>
  <si>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</si>
  <si>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</si>
  <si>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</si>
  <si>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g / MJ</t>
  </si>
  <si>
    <t>CO2RUE</t>
  </si>
  <si>
    <t>FLF1A</t>
  </si>
  <si>
    <t>g/g</t>
  </si>
  <si>
    <t>FLF1B</t>
  </si>
  <si>
    <t>WTOPL</t>
  </si>
  <si>
    <t>g / m2</t>
  </si>
  <si>
    <t>FLF2</t>
  </si>
  <si>
    <t>g / g</t>
  </si>
  <si>
    <t>FRTRL</t>
  </si>
  <si>
    <t>GCC</t>
  </si>
  <si>
    <t>PDHI</t>
  </si>
  <si>
    <t>g/g/d</t>
  </si>
  <si>
    <t>WDHI1</t>
  </si>
  <si>
    <t>g/m2</t>
  </si>
  <si>
    <t>WDHI2</t>
  </si>
  <si>
    <t>WDHI3</t>
  </si>
  <si>
    <t>WDHI4</t>
  </si>
  <si>
    <t>iDEPORT</t>
  </si>
  <si>
    <t>mm</t>
  </si>
  <si>
    <t>MEED</t>
  </si>
  <si>
    <t>GRTDP</t>
  </si>
  <si>
    <t>mm/bd</t>
  </si>
  <si>
    <t>TEC350</t>
  </si>
  <si>
    <t>Pa</t>
  </si>
  <si>
    <t>TEC700</t>
  </si>
  <si>
    <t>WSSG</t>
  </si>
  <si>
    <t>WSSL</t>
  </si>
  <si>
    <t>WSSD</t>
  </si>
  <si>
    <t>WSSN</t>
  </si>
  <si>
    <t>FLDKL</t>
  </si>
  <si>
    <t>d</t>
  </si>
  <si>
    <t>SLNG</t>
  </si>
  <si>
    <t>g m-2</t>
  </si>
  <si>
    <t>SLNS</t>
  </si>
  <si>
    <t>g.m-2</t>
  </si>
  <si>
    <t>SNCG</t>
  </si>
  <si>
    <t>g.g-1</t>
  </si>
  <si>
    <t>SNCS</t>
  </si>
  <si>
    <t>GNCmin</t>
  </si>
  <si>
    <t>GNCmax</t>
  </si>
  <si>
    <t>MXNUP</t>
  </si>
  <si>
    <t>g.m-2.d-1</t>
  </si>
  <si>
    <t>TBD</t>
  </si>
  <si>
    <t>TP1D</t>
  </si>
  <si>
    <t>TP2D</t>
  </si>
  <si>
    <t>TCD</t>
  </si>
  <si>
    <t>TBVER</t>
  </si>
  <si>
    <t>TP1VER</t>
  </si>
  <si>
    <t>TP2VER</t>
  </si>
  <si>
    <t>TCVER</t>
  </si>
  <si>
    <t>VDSAT</t>
  </si>
  <si>
    <t>vsen</t>
  </si>
  <si>
    <t>cpp</t>
  </si>
  <si>
    <t>h</t>
  </si>
  <si>
    <t>ppsen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</si>
  <si>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</si>
  <si>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</si>
  <si>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</si>
  <si>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</si>
  <si>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</si>
  <si>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</si>
  <si>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</si>
  <si>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</si>
  <si>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</si>
  <si>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thresholds</t>
  </si>
  <si>
    <t>list(germination=6,emergence=5,tillering=8,stemElongation=6,Booting=6,earing=15,anthesis=43,maturation=8,senescence=Inf)</t>
  </si>
  <si>
    <t>vernalisation.filter</t>
  </si>
  <si>
    <t>is.after('emergence', 0) &amp; is.before('stemElongation', 0)</t>
  </si>
  <si>
    <t>photoperiod.filter</t>
  </si>
  <si>
    <t>FALSE</t>
  </si>
  <si>
    <t>waterstress.filter</t>
  </si>
  <si>
    <t>is.after('emergence', 0) &amp; is.before('senescence', 10)</t>
  </si>
  <si>
    <t>LAI_Mainstem.filter</t>
  </si>
  <si>
    <t>is.after('germination', 0) &amp; is.before('Booting', 0)</t>
  </si>
  <si>
    <t>LAI_Secondary.filter</t>
  </si>
  <si>
    <t>is.after('Booting', 0) &amp; is.before('earing', 5)</t>
  </si>
  <si>
    <t>DMDistribution_SeedGrowing.filter</t>
  </si>
  <si>
    <t>is.after('anthesis', 5) &amp; is.before('anthesis', 41,5)</t>
  </si>
  <si>
    <t>DMProduction.filter</t>
  </si>
  <si>
    <t>is.after('germination') &amp; is.before('anthesis', 41,5)</t>
  </si>
  <si>
    <t>rRootDepth.filter</t>
  </si>
  <si>
    <t>is.after('emergence',0) &amp; is.before('anthesis',5)</t>
  </si>
  <si>
    <t>Chickpea</t>
  </si>
  <si>
    <t>Ghab2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</si>
  <si>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</si>
  <si>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</si>
  <si>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</si>
  <si>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</si>
  <si>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</si>
  <si>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</si>
  <si>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</si>
  <si>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</si>
  <si>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list(germination= 8,5, vegetativegrowth=54,5 ,reproductivegrowth=76,5)</t>
  </si>
  <si>
    <t>TRUE</t>
  </si>
  <si>
    <t>CropColNo --&gt;</t>
  </si>
  <si>
    <t>Maize</t>
  </si>
  <si>
    <t xml:space="preserve">Cultivar:  </t>
  </si>
  <si>
    <t>B73*MO17 (SC704)</t>
  </si>
  <si>
    <t xml:space="preserve">TBD = </t>
  </si>
  <si>
    <t xml:space="preserve">TP1D = </t>
  </si>
  <si>
    <t xml:space="preserve">TP2D = </t>
  </si>
  <si>
    <t xml:space="preserve">TCD = </t>
  </si>
  <si>
    <t xml:space="preserve">cpp = </t>
  </si>
  <si>
    <t xml:space="preserve">ppsen = </t>
  </si>
  <si>
    <t>bdEMREJU</t>
  </si>
  <si>
    <t>bdSILPM</t>
  </si>
  <si>
    <t xml:space="preserve">phyl = </t>
  </si>
  <si>
    <t xml:space="preserve">PLACON = </t>
  </si>
  <si>
    <t xml:space="preserve">PLAPOW8 = </t>
  </si>
  <si>
    <t xml:space="preserve">SLA = </t>
  </si>
  <si>
    <t xml:space="preserve">TKILL = </t>
  </si>
  <si>
    <t xml:space="preserve">FRZLDR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</si>
  <si>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</si>
  <si>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</si>
  <si>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</si>
  <si>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</si>
  <si>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</si>
  <si>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</si>
  <si>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</si>
  <si>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</si>
  <si>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</si>
  <si>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</si>
  <si>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</si>
  <si>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</si>
  <si>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</si>
  <si>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</si>
  <si>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</si>
  <si>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</si>
  <si>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</si>
  <si>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</si>
  <si>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</si>
  <si>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</si>
  <si>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 = </t>
  </si>
  <si>
    <t xml:space="preserve">WSSG = </t>
  </si>
  <si>
    <t xml:space="preserve">WSSL = </t>
  </si>
  <si>
    <t xml:space="preserve">WSSD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</si>
  <si>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</si>
  <si>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</si>
  <si>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</si>
  <si>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</si>
  <si>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</si>
  <si>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 = </t>
  </si>
  <si>
    <t xml:space="preserve">MXNUP = </t>
  </si>
  <si>
    <t>MAIZE</t>
  </si>
  <si>
    <t>Ble_Dur_1</t>
  </si>
  <si>
    <t>Ble_Tendre_1</t>
  </si>
  <si>
    <t>Ble_Tendre_2</t>
  </si>
  <si>
    <t>Avoine_Romani</t>
  </si>
  <si>
    <t>Cocorit</t>
  </si>
  <si>
    <t>bidule</t>
  </si>
  <si>
    <t xml:space="preserve">PLAPOW300 = </t>
  </si>
  <si>
    <t xml:space="preserve">a_plapow_d = </t>
  </si>
  <si>
    <t xml:space="preserve">b_plapow_d = </t>
  </si>
  <si>
    <t xml:space="preserve">FrzTh = </t>
  </si>
  <si>
    <t xml:space="preserve">FrzLDR = </t>
  </si>
  <si>
    <t xml:space="preserve">HeatTH = </t>
  </si>
  <si>
    <t xml:space="preserve">HtLDR = </t>
  </si>
  <si>
    <t xml:space="preserve">CO2RUE = </t>
  </si>
  <si>
    <t xml:space="preserve">TEC350 = </t>
  </si>
  <si>
    <t xml:space="preserve">TEC700 = </t>
  </si>
  <si>
    <t xml:space="preserve">WSSN = </t>
  </si>
  <si>
    <t xml:space="preserve">GNCmin = </t>
  </si>
  <si>
    <t xml:space="preserve">GNCmax = </t>
  </si>
  <si>
    <t xml:space="preserve">vsen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</si>
  <si>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</si>
  <si>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</si>
  <si>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</si>
  <si>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</si>
  <si>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</si>
  <si>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</si>
  <si>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</si>
  <si>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</si>
  <si>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c(germination=6,leafDevelopment=5,tillering=8,stemElongation=6,booting=6,earing=15,anthesis=5,  grainFilling=36,5, maturation=1.5, senescence=8, harvested=Inf)</t>
  </si>
  <si>
    <t>c(germination=4,leafDevelopment=9,49254658375,tillering=7,77406832435,stemElongation=2,58226465555556,booting=0,645568438888889,earing=3,15555555555556,anthesis=5,  grainFilling=33,9, maturation=1.5, senescence=8, harvested=Inf)</t>
  </si>
  <si>
    <t>c(germination=4,leafDevelopment=11,6,tillering=9,5,stemElongation=3,15555555555556,booting=0,788888888888889,earing=3,15555555555556,anthesis=5,  grainFilling=31,1, maturation=1.5, senescence=8, harvested=Inf)</t>
  </si>
  <si>
    <t>c(SOW=8,5 ,EMR=36, R1=5,7, R3=4,3, R5=22, R7=7, R8=Inf)</t>
  </si>
  <si>
    <t>c(germination=0,leafDevelopment=0,tillering=0,stemElongation=0,booting=0,earing=0,anthesis=5,  grainFilling=-6,5, maturation=1.5, senescence=0, harvested=Inf)</t>
  </si>
  <si>
    <t>c(SOW=6,EMR=5,TIL=8,SEL=6,BOT=6,EAR=15,ANT=43, PM=8, MAT=Inf)</t>
  </si>
  <si>
    <t>c(SOW=3, EMR=8,5, EJU=4, TSI=NA, SIL=33.8,PM=4,MAT=Inf)</t>
  </si>
  <si>
    <t>temperature_onTU.filter</t>
  </si>
  <si>
    <t>text parsed to boolean</t>
  </si>
  <si>
    <t>temperature_onBD.filter</t>
  </si>
  <si>
    <t>is.before('EJU') | is.after('TSI', 0)</t>
  </si>
  <si>
    <t>vernalisation_onTU.filter</t>
  </si>
  <si>
    <t>is.after('leafDevelopment', 0) &amp; is.before('stemElongation')</t>
  </si>
  <si>
    <t>is.after('EMR', 0) &amp; is.before('SEL')</t>
  </si>
  <si>
    <t>vernalisation_onBD.filter</t>
  </si>
  <si>
    <t>photoperiod_onTU.filter</t>
  </si>
  <si>
    <t>photoperiod_onBD.filter</t>
  </si>
  <si>
    <t>is.after('EMR', 0) &amp; is.before('R7')</t>
  </si>
  <si>
    <t>is.after('EJU', 0) &amp; is.before('TSI')</t>
  </si>
  <si>
    <t>waterstress_onTU.filter</t>
  </si>
  <si>
    <t>is.after('leafDevelopment', 0)</t>
  </si>
  <si>
    <t>is.after('EMR', 0)</t>
  </si>
  <si>
    <t>is.after('SIL', 6,53846153846154)</t>
  </si>
  <si>
    <t>waterstress_onBD.filter</t>
  </si>
  <si>
    <t>drySoilSurface_onTU.filter</t>
  </si>
  <si>
    <t>drySoilSurface_onBD.filter</t>
  </si>
  <si>
    <t>is.before('leafDevelopment')</t>
  </si>
  <si>
    <t>is.before('EMR')</t>
  </si>
  <si>
    <t>is.after('leafDevelopment', 0) &amp; is.before('booting')</t>
  </si>
  <si>
    <t>is.after('EMR', 0) &amp; is.before('R3', 2)</t>
  </si>
  <si>
    <t>is.after('EMR', 0) &amp; is.before('BOT')</t>
  </si>
  <si>
    <t>is.after('EMR',0) &amp; is.before('SIL')</t>
  </si>
  <si>
    <t>is.after('booting', 0) &amp; is.before('grainFilling')</t>
  </si>
  <si>
    <t>is.after('R3', 2) &amp; is.before('R5', 5.6)</t>
  </si>
  <si>
    <t>is.after('BOT', 0) &amp; is.before('ANT', 5)</t>
  </si>
  <si>
    <t>LAI_Senescence.filter</t>
  </si>
  <si>
    <t>is.after('grainFilling', 0)</t>
  </si>
  <si>
    <t>is.after('R5', 0)</t>
  </si>
  <si>
    <t>is.after('ANT', 5)</t>
  </si>
  <si>
    <t>is.after('grainFilling', 0) &amp; is.before('maturation')</t>
  </si>
  <si>
    <t>is.after('R5', 0) &amp; is.before('R7')</t>
  </si>
  <si>
    <t>is.after('ANT', 5) &amp; is.before('ANT', 41,5)</t>
  </si>
  <si>
    <t>is.after('SIL', 6,53846153846154) &amp; is.before('SIL', 32,11)</t>
  </si>
  <si>
    <t>is.after('leafDevelopment',0) &amp; is.before('maturation')</t>
  </si>
  <si>
    <t>is.after('EMR',  0) &amp; is.before('ANT', 41,5)</t>
  </si>
  <si>
    <t>is.after('EMR',0) &amp; is.before('SIL', 32,11)</t>
  </si>
  <si>
    <t>is.after('leafDevelopment',0) &amp; is.before('grainFilling')</t>
  </si>
  <si>
    <t>is.after('EMR',0) &amp; is.before('R7')</t>
  </si>
  <si>
    <t>is.after('EMR',0) &amp; is.before('ANT',5)</t>
  </si>
  <si>
    <t>is.after('EMR', 0) &amp; is.before('SIL', 6,53846153846154)</t>
  </si>
  <si>
    <t>pPhotoperiodFunction</t>
  </si>
  <si>
    <t>fComputeCoefPhotoperiodWheat</t>
  </si>
  <si>
    <t>fComputeCoefPhotoperiodLegume</t>
  </si>
  <si>
    <t>rComputeCoefPhotoperiodMaize</t>
  </si>
  <si>
    <t>actionsAtStageChange</t>
  </si>
  <si>
    <t>c(TSI="rComputeTSISILdurationMaize")</t>
  </si>
  <si>
    <t>automaticIrrigation.filter</t>
  </si>
  <si>
    <t>is.before('maturation')</t>
  </si>
  <si>
    <t>is.before('R7')</t>
  </si>
  <si>
    <t>is.before('ANT', 41,5)</t>
  </si>
  <si>
    <t>is.before('SIL', 32,11)</t>
  </si>
  <si>
    <t>BeforeNFixation.filter</t>
  </si>
  <si>
    <t>is.before('EMR' , 3.5)</t>
  </si>
  <si>
    <t>VegetativeGrowthPhase.filter</t>
  </si>
  <si>
    <t xml:space="preserve">is.after('leafDevelopment', 0) &amp; is.before('grainFilling', 0) </t>
  </si>
  <si>
    <t>is.after('grainFilling', 0) &amp; is.before ('maturation', 0)</t>
  </si>
  <si>
    <t xml:space="preserve">is.after('EMR', 0) &amp; is.before('R5', 0) </t>
  </si>
  <si>
    <t>SeedGrowthPhase.filter</t>
  </si>
  <si>
    <t>is.after(‘R5’, 0) &amp; is.before (‘R7’, 0)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</si>
</sst>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b val="1"/>
      <sz val="11"/>
      <color indexed="8"/>
      <name val="Calibri"/>
    </font>
    <font>
      <sz val="10"/>
      <color indexed="14"/>
      <name val="Arial"/>
    </font>
    <font>
      <sz val="11"/>
      <color indexed="8"/>
      <name val="Helvetica Neue"/>
    </font>
    <font>
      <b val="1"/>
      <sz val="10"/>
      <color indexed="19"/>
      <name val="Arial"/>
    </font>
    <font>
      <b val="1"/>
      <sz val="10"/>
      <color indexed="20"/>
      <name val="Arial"/>
    </font>
    <font>
      <b val="1"/>
      <sz val="10"/>
      <color indexed="22"/>
      <name val="Arial"/>
    </font>
    <font>
      <sz val="10"/>
      <color indexed="23"/>
      <name val="Arial"/>
    </font>
    <font>
      <b val="1"/>
      <sz val="10"/>
      <color indexed="14"/>
      <name val="Arial"/>
    </font>
    <font>
      <sz val="10"/>
      <color indexed="27"/>
      <name val="Arial"/>
    </font>
    <font>
      <sz val="10"/>
      <color indexed="22"/>
      <name val="Arial"/>
    </font>
    <font>
      <sz val="10"/>
      <color indexed="2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49" fontId="3" fillId="4" borderId="6" applyNumberFormat="1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left" vertical="bottom"/>
    </xf>
    <xf numFmtId="0" fontId="5" fillId="5" borderId="8" applyNumberFormat="1" applyFont="1" applyFill="1" applyBorder="1" applyAlignment="1" applyProtection="0">
      <alignment horizontal="center" vertical="bottom"/>
    </xf>
    <xf numFmtId="0" fontId="5" fillId="5" borderId="9" applyNumberFormat="1" applyFont="1" applyFill="1" applyBorder="1" applyAlignment="1" applyProtection="0">
      <alignment horizontal="center" vertical="bottom"/>
    </xf>
    <xf numFmtId="49" fontId="6" fillId="3" borderId="2" applyNumberFormat="1" applyFont="1" applyFill="1" applyBorder="1" applyAlignment="1" applyProtection="0">
      <alignment horizontal="left" vertical="bottom"/>
    </xf>
    <xf numFmtId="0" fontId="6" fillId="3" borderId="2" applyNumberFormat="0" applyFont="1" applyFill="1" applyBorder="1" applyAlignment="1" applyProtection="0">
      <alignment horizontal="left" vertical="bottom"/>
    </xf>
    <xf numFmtId="0" fontId="5" fillId="6" borderId="9" applyNumberFormat="1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horizontal="left" vertical="bottom"/>
    </xf>
    <xf numFmtId="0" fontId="3" fillId="5" borderId="9" applyNumberFormat="1" applyFont="1" applyFill="1" applyBorder="1" applyAlignment="1" applyProtection="0">
      <alignment horizontal="center" vertical="bottom"/>
    </xf>
    <xf numFmtId="49" fontId="4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left" vertical="bottom"/>
    </xf>
    <xf numFmtId="49" fontId="0" fillId="7" borderId="7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49" fontId="3" fillId="7" borderId="7" applyNumberFormat="1" applyFont="1" applyFill="1" applyBorder="1" applyAlignment="1" applyProtection="0">
      <alignment vertical="bottom"/>
    </xf>
    <xf numFmtId="49" fontId="4" fillId="7" borderId="7" applyNumberFormat="1" applyFont="1" applyFill="1" applyBorder="1" applyAlignment="1" applyProtection="0">
      <alignment vertical="bottom"/>
    </xf>
    <xf numFmtId="0" fontId="4" fillId="7" borderId="9" applyNumberFormat="0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horizontal="center" vertical="bottom"/>
    </xf>
    <xf numFmtId="49" fontId="3" fillId="4" borderId="8" applyNumberFormat="1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5" borderId="9" applyNumberFormat="0" applyFont="1" applyFill="1" applyBorder="1" applyAlignment="1" applyProtection="0">
      <alignment vertical="bottom"/>
    </xf>
    <xf numFmtId="0" fontId="3" fillId="9" borderId="9" applyNumberFormat="1" applyFont="1" applyFill="1" applyBorder="1" applyAlignment="1" applyProtection="0">
      <alignment horizontal="center" vertical="bottom"/>
    </xf>
    <xf numFmtId="59" fontId="3" fillId="9" borderId="9" applyNumberFormat="1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vertical="bottom"/>
    </xf>
    <xf numFmtId="0" fontId="3" fillId="6" borderId="9" applyNumberFormat="0" applyFont="1" applyFill="1" applyBorder="1" applyAlignment="1" applyProtection="0">
      <alignment vertical="bottom"/>
    </xf>
    <xf numFmtId="0" fontId="3" fillId="9" borderId="9" applyNumberFormat="0" applyFont="1" applyFill="1" applyBorder="1" applyAlignment="1" applyProtection="0">
      <alignment horizontal="center" vertical="bottom"/>
    </xf>
    <xf numFmtId="49" fontId="8" fillId="5" borderId="7" applyNumberFormat="1" applyFont="1" applyFill="1" applyBorder="1" applyAlignment="1" applyProtection="0">
      <alignment vertical="bottom"/>
    </xf>
    <xf numFmtId="0" fontId="8" fillId="5" borderId="9" applyNumberFormat="0" applyFont="1" applyFill="1" applyBorder="1" applyAlignment="1" applyProtection="0">
      <alignment vertical="bottom"/>
    </xf>
    <xf numFmtId="49" fontId="8" fillId="6" borderId="7" applyNumberFormat="1" applyFont="1" applyFill="1" applyBorder="1" applyAlignment="1" applyProtection="0">
      <alignment vertical="bottom"/>
    </xf>
    <xf numFmtId="0" fontId="8" fillId="6" borderId="9" applyNumberFormat="0" applyFont="1" applyFill="1" applyBorder="1" applyAlignment="1" applyProtection="0">
      <alignment vertical="bottom"/>
    </xf>
    <xf numFmtId="0" fontId="3" fillId="3" borderId="14" applyNumberFormat="1" applyFont="1" applyFill="1" applyBorder="1" applyAlignment="1" applyProtection="0">
      <alignment horizontal="center" vertical="bottom"/>
    </xf>
    <xf numFmtId="0" fontId="3" fillId="3" borderId="15" applyNumberFormat="1" applyFont="1" applyFill="1" applyBorder="1" applyAlignment="1" applyProtection="0">
      <alignment horizontal="center" vertical="bottom"/>
    </xf>
    <xf numFmtId="49" fontId="9" fillId="10" borderId="7" applyNumberFormat="1" applyFont="1" applyFill="1" applyBorder="1" applyAlignment="1" applyProtection="0">
      <alignment vertical="bottom"/>
    </xf>
    <xf numFmtId="0" fontId="9" fillId="10" borderId="9" applyNumberFormat="0" applyFont="1" applyFill="1" applyBorder="1" applyAlignment="1" applyProtection="0">
      <alignment vertical="bottom"/>
    </xf>
    <xf numFmtId="0" fontId="9" fillId="10" borderId="9" applyNumberFormat="1" applyFont="1" applyFill="1" applyBorder="1" applyAlignment="1" applyProtection="0">
      <alignment horizontal="center" vertical="bottom"/>
    </xf>
    <xf numFmtId="49" fontId="3" fillId="10" borderId="7" applyNumberFormat="1" applyFont="1" applyFill="1" applyBorder="1" applyAlignment="1" applyProtection="0">
      <alignment vertical="bottom"/>
    </xf>
    <xf numFmtId="0" fontId="3" fillId="10" borderId="9" applyNumberFormat="0" applyFont="1" applyFill="1" applyBorder="1" applyAlignment="1" applyProtection="0">
      <alignment vertical="bottom"/>
    </xf>
    <xf numFmtId="0" fontId="3" fillId="10" borderId="9" applyNumberFormat="1" applyFont="1" applyFill="1" applyBorder="1" applyAlignment="1" applyProtection="0">
      <alignment horizontal="center" vertical="bottom"/>
    </xf>
    <xf numFmtId="49" fontId="10" fillId="10" borderId="7" applyNumberFormat="1" applyFont="1" applyFill="1" applyBorder="1" applyAlignment="1" applyProtection="0">
      <alignment vertical="bottom"/>
    </xf>
    <xf numFmtId="0" fontId="10" fillId="10" borderId="9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1" fillId="3" borderId="13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49" fontId="3" fillId="11" borderId="7" applyNumberFormat="1" applyFont="1" applyFill="1" applyBorder="1" applyAlignment="1" applyProtection="0">
      <alignment vertical="bottom"/>
    </xf>
    <xf numFmtId="0" fontId="3" fillId="3" borderId="16" applyNumberFormat="1" applyFont="1" applyFill="1" applyBorder="1" applyAlignment="1" applyProtection="0">
      <alignment horizontal="center"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3" fillId="12" borderId="7" applyNumberFormat="1" applyFont="1" applyFill="1" applyBorder="1" applyAlignment="1" applyProtection="0">
      <alignment vertical="bottom"/>
    </xf>
    <xf numFmtId="0" fontId="3" fillId="13" borderId="8" applyNumberFormat="1" applyFont="1" applyFill="1" applyBorder="1" applyAlignment="1" applyProtection="0">
      <alignment horizontal="center" vertical="bottom"/>
    </xf>
    <xf numFmtId="0" fontId="3" fillId="13" borderId="9" applyNumberFormat="1" applyFont="1" applyFill="1" applyBorder="1" applyAlignment="1" applyProtection="0">
      <alignment horizontal="center" vertical="bottom"/>
    </xf>
    <xf numFmtId="0" fontId="3" fillId="12" borderId="7" applyNumberFormat="0" applyFont="1" applyFill="1" applyBorder="1" applyAlignment="1" applyProtection="0">
      <alignment vertical="bottom"/>
    </xf>
    <xf numFmtId="0" fontId="3" fillId="13" borderId="9" applyNumberFormat="0" applyFont="1" applyFill="1" applyBorder="1" applyAlignment="1" applyProtection="0">
      <alignment horizontal="center" vertical="bottom"/>
    </xf>
    <xf numFmtId="0" fontId="12" fillId="13" borderId="9" applyNumberFormat="1" applyFont="1" applyFill="1" applyBorder="1" applyAlignment="1" applyProtection="0">
      <alignment horizontal="center" vertical="bottom"/>
    </xf>
    <xf numFmtId="0" fontId="3" fillId="13" borderId="7" applyNumberFormat="0" applyFont="1" applyFill="1" applyBorder="1" applyAlignment="1" applyProtection="0">
      <alignment vertical="bottom"/>
    </xf>
    <xf numFmtId="49" fontId="3" fillId="13" borderId="7" applyNumberFormat="1" applyFont="1" applyFill="1" applyBorder="1" applyAlignment="1" applyProtection="0">
      <alignment vertical="bottom"/>
    </xf>
    <xf numFmtId="0" fontId="12" fillId="13" borderId="9" applyNumberFormat="0" applyFont="1" applyFill="1" applyBorder="1" applyAlignment="1" applyProtection="0">
      <alignment horizontal="center" vertical="bottom"/>
    </xf>
    <xf numFmtId="0" fontId="3" fillId="13" borderId="12" applyNumberFormat="0" applyFont="1" applyFill="1" applyBorder="1" applyAlignment="1" applyProtection="0">
      <alignment vertical="bottom"/>
    </xf>
    <xf numFmtId="0" fontId="3" fillId="13" borderId="19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13" fillId="3" borderId="13" applyNumberFormat="0" applyFont="1" applyFill="1" applyBorder="1" applyAlignment="1" applyProtection="0">
      <alignment horizontal="center" vertical="bottom"/>
    </xf>
    <xf numFmtId="0" fontId="13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13" fillId="3" borderId="13" applyNumberFormat="1" applyFont="1" applyFill="1" applyBorder="1" applyAlignment="1" applyProtection="0">
      <alignment horizontal="center" vertical="bottom"/>
    </xf>
    <xf numFmtId="0" fontId="3" fillId="3" borderId="13" applyNumberFormat="0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vertical="bottom"/>
    </xf>
    <xf numFmtId="49" fontId="3" fillId="8" borderId="18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left" vertical="bottom"/>
    </xf>
    <xf numFmtId="0" fontId="3" fillId="13" borderId="21" applyNumberFormat="1" applyFont="1" applyFill="1" applyBorder="1" applyAlignment="1" applyProtection="0">
      <alignment horizontal="center" vertical="bottom"/>
    </xf>
    <xf numFmtId="49" fontId="6" fillId="3" borderId="4" applyNumberFormat="1" applyFont="1" applyFill="1" applyBorder="1" applyAlignment="1" applyProtection="0">
      <alignment horizontal="left" vertical="bottom"/>
    </xf>
    <xf numFmtId="0" fontId="6" fillId="3" borderId="4" applyNumberFormat="0" applyFont="1" applyFill="1" applyBorder="1" applyAlignment="1" applyProtection="0">
      <alignment horizontal="left" vertical="bottom"/>
    </xf>
    <xf numFmtId="0" fontId="4" fillId="3" borderId="4" applyNumberFormat="0" applyFont="1" applyFill="1" applyBorder="1" applyAlignment="1" applyProtection="0">
      <alignment horizontal="left" vertical="bottom"/>
    </xf>
    <xf numFmtId="0" fontId="3" fillId="5" borderId="7" applyNumberFormat="0" applyFont="1" applyFill="1" applyBorder="1" applyAlignment="1" applyProtection="0">
      <alignment vertical="bottom"/>
    </xf>
    <xf numFmtId="0" fontId="5" fillId="5" borderId="9" applyNumberFormat="0" applyFont="1" applyFill="1" applyBorder="1" applyAlignment="1" applyProtection="0">
      <alignment horizontal="center" vertical="bottom"/>
    </xf>
    <xf numFmtId="0" fontId="10" fillId="5" borderId="7" applyNumberFormat="0" applyFont="1" applyFill="1" applyBorder="1" applyAlignment="1" applyProtection="0">
      <alignment vertical="bottom"/>
    </xf>
    <xf numFmtId="0" fontId="14" fillId="3" borderId="4" applyNumberFormat="0" applyFont="1" applyFill="1" applyBorder="1" applyAlignment="1" applyProtection="0">
      <alignment horizontal="left" vertical="bottom"/>
    </xf>
    <xf numFmtId="0" fontId="14" fillId="3" borderId="20" applyNumberFormat="0" applyFont="1" applyFill="1" applyBorder="1" applyAlignment="1" applyProtection="0">
      <alignment vertical="bottom"/>
    </xf>
    <xf numFmtId="0" fontId="14" fillId="3" borderId="2" applyNumberFormat="0" applyFont="1" applyFill="1" applyBorder="1" applyAlignment="1" applyProtection="0">
      <alignment vertical="bottom"/>
    </xf>
    <xf numFmtId="0" fontId="10" fillId="9" borderId="9" applyNumberFormat="0" applyFont="1" applyFill="1" applyBorder="1" applyAlignment="1" applyProtection="0">
      <alignment horizontal="center" vertical="bottom"/>
    </xf>
    <xf numFmtId="0" fontId="0" fillId="3" borderId="22" applyNumberFormat="0" applyFont="1" applyFill="1" applyBorder="1" applyAlignment="1" applyProtection="0">
      <alignment vertical="bottom"/>
    </xf>
    <xf numFmtId="0" fontId="3" fillId="14" borderId="7" applyNumberFormat="0" applyFont="1" applyFill="1" applyBorder="1" applyAlignment="1" applyProtection="0">
      <alignment vertical="bottom"/>
    </xf>
    <xf numFmtId="0" fontId="3" fillId="5" borderId="9" applyNumberFormat="0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0" fontId="12" fillId="5" borderId="7" applyNumberFormat="0" applyFont="1" applyFill="1" applyBorder="1" applyAlignment="1" applyProtection="0">
      <alignment vertical="bottom"/>
    </xf>
    <xf numFmtId="49" fontId="3" fillId="9" borderId="9" applyNumberFormat="1" applyFont="1" applyFill="1" applyBorder="1" applyAlignment="1" applyProtection="0">
      <alignment horizontal="center" vertical="bottom"/>
    </xf>
    <xf numFmtId="0" fontId="12" fillId="13" borderId="21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0" fontId="3" fillId="3" borderId="11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4" fillId="3" borderId="22" applyNumberFormat="0" applyFont="1" applyFill="1" applyBorder="1" applyAlignment="1" applyProtection="0">
      <alignment horizontal="center" vertical="bottom"/>
    </xf>
    <xf numFmtId="0" fontId="3" fillId="3" borderId="16" applyNumberFormat="0" applyFont="1" applyFill="1" applyBorder="1" applyAlignment="1" applyProtection="0">
      <alignment horizontal="center" vertical="bottom"/>
    </xf>
    <xf numFmtId="49" fontId="15" fillId="3" borderId="4" applyNumberFormat="1" applyFont="1" applyFill="1" applyBorder="1" applyAlignment="1" applyProtection="0">
      <alignment horizontal="left" vertical="bottom"/>
    </xf>
    <xf numFmtId="0" fontId="15" fillId="3" borderId="20" applyNumberFormat="0" applyFont="1" applyFill="1" applyBorder="1" applyAlignment="1" applyProtection="0">
      <alignment vertical="bottom"/>
    </xf>
    <xf numFmtId="0" fontId="15" fillId="3" borderId="2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3" fillId="10" borderId="21" applyNumberFormat="1" applyFont="1" applyFill="1" applyBorder="1" applyAlignment="1" applyProtection="0">
      <alignment horizontal="center" vertical="bottom"/>
    </xf>
    <xf numFmtId="0" fontId="0" fillId="15" borderId="9" applyNumberFormat="0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15" fillId="3" borderId="13" applyNumberFormat="0" applyFont="1" applyFill="1" applyBorder="1" applyAlignment="1" applyProtection="0">
      <alignment vertical="bottom"/>
    </xf>
    <xf numFmtId="0" fontId="4" fillId="3" borderId="20" applyNumberFormat="0" applyFont="1" applyFill="1" applyBorder="1" applyAlignment="1" applyProtection="0">
      <alignment vertical="bottom"/>
    </xf>
    <xf numFmtId="0" fontId="4" fillId="3" borderId="19" applyNumberFormat="0" applyFont="1" applyFill="1" applyBorder="1" applyAlignment="1" applyProtection="0">
      <alignment vertical="bottom"/>
    </xf>
    <xf numFmtId="0" fontId="4" fillId="3" borderId="1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/>
    </xf>
    <xf numFmtId="0" fontId="13" fillId="3" borderId="20" applyNumberFormat="0" applyFont="1" applyFill="1" applyBorder="1" applyAlignment="1" applyProtection="0">
      <alignment vertical="bottom"/>
    </xf>
    <xf numFmtId="0" fontId="13" fillId="3" borderId="2" applyNumberFormat="0" applyFont="1" applyFill="1" applyBorder="1" applyAlignment="1" applyProtection="0">
      <alignment vertical="bottom"/>
    </xf>
    <xf numFmtId="0" fontId="13" fillId="3" borderId="4" applyNumberFormat="0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horizontal="left" vertical="bottom"/>
    </xf>
    <xf numFmtId="49" fontId="3" fillId="14" borderId="7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aaaaaa"/>
      <rgbColor rgb="ffffffff"/>
      <rgbColor rgb="ff00ff00"/>
      <rgbColor rgb="ff92cddc"/>
      <rgbColor rgb="ffff0000"/>
      <rgbColor rgb="ffffff00"/>
      <rgbColor rgb="ffb8cce4"/>
      <rgbColor rgb="ff81ff81"/>
      <rgbColor rgb="ffd6e3bc"/>
      <rgbColor rgb="ffc00000"/>
      <rgbColor rgb="ff0070c0"/>
      <rgbColor rgb="fffde9d9"/>
      <rgbColor rgb="ff7f7f7f"/>
      <rgbColor rgb="ff969696"/>
      <rgbColor rgb="ffffcc00"/>
      <rgbColor rgb="ffccffff"/>
      <rgbColor rgb="ff00ccff"/>
      <rgbColor rgb="ffa5a5a5"/>
      <rgbColor rgb="fff796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77"/>
  <sheetViews>
    <sheetView workbookViewId="0" showGridLines="0" defaultGridColor="1"/>
  </sheetViews>
  <sheetFormatPr defaultColWidth="9.16667" defaultRowHeight="14" customHeight="1" outlineLevelRow="0" outlineLevelCol="0"/>
  <cols>
    <col min="1" max="1" width="23.1719" style="1" customWidth="1"/>
    <col min="2" max="2" width="16" style="1" customWidth="1"/>
    <col min="3" max="3" width="44.8516" style="1" customWidth="1"/>
    <col min="4" max="4" width="11.5" style="1" customWidth="1"/>
    <col min="5" max="5" width="9.17188" style="1" customWidth="1"/>
    <col min="6" max="256" width="9.17188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2</v>
      </c>
      <c r="E1" s="5"/>
    </row>
    <row r="2" ht="15" customHeight="1">
      <c r="A2" t="s" s="6">
        <v>3</v>
      </c>
      <c r="B2" t="s" s="7">
        <v>1</v>
      </c>
      <c r="C2" t="s" s="8">
        <v>4</v>
      </c>
      <c r="D2" t="s" s="8">
        <v>5</v>
      </c>
      <c r="E2" s="5"/>
    </row>
    <row r="3" ht="15" customHeight="1">
      <c r="A3" t="s" s="9">
        <v>6</v>
      </c>
      <c r="B3" t="s" s="10">
        <v>7</v>
      </c>
      <c r="C3" s="11">
        <v>118</v>
      </c>
      <c r="D3" s="11">
        <v>118</v>
      </c>
      <c r="E3" s="5"/>
    </row>
    <row r="4" ht="15" customHeight="1">
      <c r="A4" t="s" s="9">
        <v>8</v>
      </c>
      <c r="B4" t="s" s="10">
        <v>9</v>
      </c>
      <c r="C4" s="12">
        <v>1</v>
      </c>
      <c r="D4" s="12">
        <v>1</v>
      </c>
      <c r="E4" s="5"/>
    </row>
    <row r="5" ht="15" customHeight="1">
      <c r="A5" t="s" s="9">
        <v>10</v>
      </c>
      <c r="B5" t="s" s="13">
        <v>11</v>
      </c>
      <c r="C5" s="12">
        <v>2.5</v>
      </c>
      <c r="D5" s="12">
        <v>2.5</v>
      </c>
      <c r="E5" s="5"/>
    </row>
    <row r="6" ht="15" customHeight="1">
      <c r="A6" t="s" s="9">
        <v>12</v>
      </c>
      <c r="B6" s="14"/>
      <c r="C6" s="12">
        <v>1</v>
      </c>
      <c r="D6" s="12">
        <v>1</v>
      </c>
      <c r="E6" s="5"/>
    </row>
    <row r="7" ht="15" customHeight="1">
      <c r="A7" t="s" s="9">
        <v>13</v>
      </c>
      <c r="B7" s="14"/>
      <c r="C7" s="12">
        <v>0</v>
      </c>
      <c r="D7" s="12">
        <v>0</v>
      </c>
      <c r="E7" s="5"/>
    </row>
    <row r="8" ht="15" customHeight="1">
      <c r="A8" t="s" s="9">
        <v>14</v>
      </c>
      <c r="B8" t="s" s="10">
        <v>15</v>
      </c>
      <c r="C8" s="12">
        <v>0.02</v>
      </c>
      <c r="D8" s="15">
        <v>0.03</v>
      </c>
      <c r="E8" s="5"/>
    </row>
    <row r="9" ht="15" customHeight="1">
      <c r="A9" t="s" s="9">
        <v>16</v>
      </c>
      <c r="B9" t="s" s="10">
        <v>17</v>
      </c>
      <c r="C9" s="12">
        <v>-5</v>
      </c>
      <c r="D9" s="12">
        <v>-5</v>
      </c>
      <c r="E9" s="5"/>
    </row>
    <row r="10" ht="15" customHeight="1">
      <c r="A10" t="s" s="9">
        <v>18</v>
      </c>
      <c r="B10" t="s" s="10">
        <v>19</v>
      </c>
      <c r="C10" s="12">
        <v>0.01</v>
      </c>
      <c r="D10" s="12">
        <v>0.01</v>
      </c>
      <c r="E10" s="5"/>
    </row>
    <row r="11" ht="15" customHeight="1">
      <c r="A11" t="s" s="9">
        <v>20</v>
      </c>
      <c r="B11" t="s" s="10">
        <v>17</v>
      </c>
      <c r="C11" s="12">
        <v>30</v>
      </c>
      <c r="D11" s="12">
        <v>30</v>
      </c>
      <c r="E11" s="5"/>
    </row>
    <row r="12" ht="15" customHeight="1">
      <c r="A12" t="s" s="9">
        <v>21</v>
      </c>
      <c r="B12" s="16"/>
      <c r="C12" s="12">
        <v>0.1</v>
      </c>
      <c r="D12" s="12">
        <v>0.1</v>
      </c>
      <c r="E12" s="5"/>
    </row>
    <row r="13" ht="15" customHeight="1">
      <c r="A13" t="s" s="9">
        <v>22</v>
      </c>
      <c r="B13" t="s" s="10">
        <v>17</v>
      </c>
      <c r="C13" s="12">
        <v>0</v>
      </c>
      <c r="D13" s="12">
        <v>0</v>
      </c>
      <c r="E13" s="5"/>
    </row>
    <row r="14" ht="15" customHeight="1">
      <c r="A14" t="s" s="9">
        <v>23</v>
      </c>
      <c r="B14" t="s" s="10">
        <v>17</v>
      </c>
      <c r="C14" s="12">
        <v>15</v>
      </c>
      <c r="D14" s="12">
        <v>15</v>
      </c>
      <c r="E14" s="5"/>
    </row>
    <row r="15" ht="15" customHeight="1">
      <c r="A15" t="s" s="9">
        <v>24</v>
      </c>
      <c r="B15" t="s" s="10">
        <v>17</v>
      </c>
      <c r="C15" s="12">
        <v>22</v>
      </c>
      <c r="D15" s="12">
        <v>22</v>
      </c>
      <c r="E15" s="5"/>
    </row>
    <row r="16" ht="15" customHeight="1">
      <c r="A16" t="s" s="9">
        <v>25</v>
      </c>
      <c r="B16" t="s" s="10">
        <v>17</v>
      </c>
      <c r="C16" s="12">
        <v>35</v>
      </c>
      <c r="D16" s="12">
        <v>35</v>
      </c>
      <c r="E16" s="5"/>
    </row>
    <row r="17" ht="15" customHeight="1">
      <c r="A17" t="s" s="9">
        <v>26</v>
      </c>
      <c r="B17" t="s" s="10">
        <v>9</v>
      </c>
      <c r="C17" s="12">
        <v>0.65</v>
      </c>
      <c r="D17" s="12">
        <v>0.65</v>
      </c>
      <c r="E17" s="5"/>
    </row>
    <row r="18" ht="15" customHeight="1">
      <c r="A18" t="s" s="9">
        <v>27</v>
      </c>
      <c r="B18" t="s" s="10">
        <v>28</v>
      </c>
      <c r="C18" s="12">
        <v>2.2</v>
      </c>
      <c r="D18" s="12">
        <v>2.2</v>
      </c>
      <c r="E18" s="5"/>
    </row>
    <row r="19" ht="15" customHeight="1">
      <c r="A19" t="s" s="9">
        <v>29</v>
      </c>
      <c r="B19" s="16"/>
      <c r="C19" s="12">
        <v>0.8</v>
      </c>
      <c r="D19" s="12">
        <v>0.8</v>
      </c>
      <c r="E19" s="5"/>
    </row>
    <row r="20" ht="15" customHeight="1">
      <c r="A20" t="s" s="9">
        <v>30</v>
      </c>
      <c r="B20" t="s" s="10">
        <v>31</v>
      </c>
      <c r="C20" s="12">
        <v>0.6</v>
      </c>
      <c r="D20" s="12">
        <v>0.6</v>
      </c>
      <c r="E20" s="5"/>
    </row>
    <row r="21" ht="15" customHeight="1">
      <c r="A21" t="s" s="9">
        <v>32</v>
      </c>
      <c r="B21" t="s" s="10">
        <v>31</v>
      </c>
      <c r="C21" s="12">
        <v>0.3</v>
      </c>
      <c r="D21" s="12">
        <v>0.3</v>
      </c>
      <c r="E21" s="5"/>
    </row>
    <row r="22" ht="15" customHeight="1">
      <c r="A22" t="s" s="9">
        <v>33</v>
      </c>
      <c r="B22" t="s" s="10">
        <v>34</v>
      </c>
      <c r="C22" s="12">
        <v>160</v>
      </c>
      <c r="D22" s="12">
        <v>160</v>
      </c>
      <c r="E22" s="5"/>
    </row>
    <row r="23" ht="15" customHeight="1">
      <c r="A23" t="s" s="9">
        <v>35</v>
      </c>
      <c r="B23" t="s" s="10">
        <v>36</v>
      </c>
      <c r="C23" s="12">
        <v>0.1</v>
      </c>
      <c r="D23" s="12">
        <v>0.1</v>
      </c>
      <c r="E23" s="5"/>
    </row>
    <row r="24" ht="15" customHeight="1">
      <c r="A24" t="s" s="9">
        <v>37</v>
      </c>
      <c r="B24" t="s" s="10">
        <v>36</v>
      </c>
      <c r="C24" s="12">
        <v>0.22</v>
      </c>
      <c r="D24" s="12">
        <v>0.22</v>
      </c>
      <c r="E24" s="5"/>
    </row>
    <row r="25" ht="15" customHeight="1">
      <c r="A25" t="s" s="9">
        <v>38</v>
      </c>
      <c r="B25" t="s" s="10">
        <v>36</v>
      </c>
      <c r="C25" s="12">
        <v>1</v>
      </c>
      <c r="D25" s="12">
        <v>1</v>
      </c>
      <c r="E25" s="5"/>
    </row>
    <row r="26" ht="15" customHeight="1">
      <c r="A26" t="s" s="9">
        <v>39</v>
      </c>
      <c r="B26" t="s" s="10">
        <v>40</v>
      </c>
      <c r="C26" s="12">
        <v>0.008</v>
      </c>
      <c r="D26" s="12">
        <v>0.008</v>
      </c>
      <c r="E26" s="5"/>
    </row>
    <row r="27" ht="15" customHeight="1">
      <c r="A27" t="s" s="9">
        <v>41</v>
      </c>
      <c r="B27" t="s" s="10">
        <v>42</v>
      </c>
      <c r="C27" s="12">
        <v>0</v>
      </c>
      <c r="D27" s="12">
        <v>0</v>
      </c>
      <c r="E27" s="5"/>
    </row>
    <row r="28" ht="15" customHeight="1">
      <c r="A28" t="s" s="9">
        <v>43</v>
      </c>
      <c r="B28" t="s" s="10">
        <v>42</v>
      </c>
      <c r="C28" s="12">
        <v>600</v>
      </c>
      <c r="D28" s="12">
        <v>600</v>
      </c>
      <c r="E28" s="5"/>
    </row>
    <row r="29" ht="15" customHeight="1">
      <c r="A29" t="s" s="9">
        <v>44</v>
      </c>
      <c r="B29" t="s" s="10">
        <v>42</v>
      </c>
      <c r="C29" s="12">
        <v>1200</v>
      </c>
      <c r="D29" s="12">
        <v>1200</v>
      </c>
      <c r="E29" s="5"/>
    </row>
    <row r="30" ht="15" customHeight="1">
      <c r="A30" t="s" s="9">
        <v>45</v>
      </c>
      <c r="B30" t="s" s="10">
        <v>42</v>
      </c>
      <c r="C30" s="12">
        <v>3200</v>
      </c>
      <c r="D30" s="12">
        <v>3200</v>
      </c>
      <c r="E30" s="5"/>
    </row>
    <row r="31" ht="15" customHeight="1">
      <c r="A31" t="s" s="9">
        <v>46</v>
      </c>
      <c r="B31" t="s" s="10">
        <v>47</v>
      </c>
      <c r="C31" s="12">
        <v>200</v>
      </c>
      <c r="D31" s="12">
        <v>200</v>
      </c>
      <c r="E31" s="5"/>
    </row>
    <row r="32" ht="15" customHeight="1">
      <c r="A32" t="s" s="9">
        <v>48</v>
      </c>
      <c r="B32" t="s" s="10">
        <v>47</v>
      </c>
      <c r="C32" s="12">
        <v>1000</v>
      </c>
      <c r="D32" s="12">
        <v>1000</v>
      </c>
      <c r="E32" s="5"/>
    </row>
    <row r="33" ht="15" customHeight="1">
      <c r="A33" t="s" s="9">
        <v>49</v>
      </c>
      <c r="B33" t="s" s="10">
        <v>50</v>
      </c>
      <c r="C33" s="12">
        <v>30</v>
      </c>
      <c r="D33" s="12">
        <v>30</v>
      </c>
      <c r="E33" s="5"/>
    </row>
    <row r="34" ht="15" customHeight="1">
      <c r="A34" t="s" s="9">
        <v>51</v>
      </c>
      <c r="B34" t="s" s="10">
        <v>52</v>
      </c>
      <c r="C34" s="12">
        <v>5.8</v>
      </c>
      <c r="D34" s="12">
        <v>5.8</v>
      </c>
      <c r="E34" s="5"/>
    </row>
    <row r="35" ht="15" customHeight="1">
      <c r="A35" t="s" s="9">
        <v>53</v>
      </c>
      <c r="B35" s="16"/>
      <c r="C35" s="12">
        <v>0</v>
      </c>
      <c r="D35" s="12">
        <v>0</v>
      </c>
      <c r="E35" s="5"/>
    </row>
    <row r="36" ht="15" customHeight="1">
      <c r="A36" t="s" s="9">
        <v>54</v>
      </c>
      <c r="B36" t="s" s="10">
        <v>9</v>
      </c>
      <c r="C36" s="12">
        <v>0.3</v>
      </c>
      <c r="D36" s="12">
        <v>0.3</v>
      </c>
      <c r="E36" s="5"/>
    </row>
    <row r="37" ht="15" customHeight="1">
      <c r="A37" t="s" s="9">
        <v>55</v>
      </c>
      <c r="B37" t="s" s="10">
        <v>9</v>
      </c>
      <c r="C37" s="12">
        <v>0.5</v>
      </c>
      <c r="D37" s="12">
        <v>0.5</v>
      </c>
      <c r="E37" s="5"/>
    </row>
    <row r="38" ht="15" customHeight="1">
      <c r="A38" t="s" s="9">
        <v>56</v>
      </c>
      <c r="B38" t="s" s="10">
        <v>9</v>
      </c>
      <c r="C38" s="12">
        <v>0.4</v>
      </c>
      <c r="D38" s="12">
        <v>0.4</v>
      </c>
      <c r="E38" s="5"/>
    </row>
    <row r="39" ht="15" customHeight="1">
      <c r="A39" t="s" s="9">
        <v>57</v>
      </c>
      <c r="B39" s="16"/>
      <c r="C39" s="12">
        <v>0</v>
      </c>
      <c r="D39" s="12">
        <v>0</v>
      </c>
      <c r="E39" s="5"/>
    </row>
    <row r="40" ht="15" customHeight="1">
      <c r="A40" t="s" s="9">
        <v>58</v>
      </c>
      <c r="B40" t="s" s="10">
        <v>59</v>
      </c>
      <c r="C40" s="12">
        <v>20</v>
      </c>
      <c r="D40" s="12">
        <v>20</v>
      </c>
      <c r="E40" s="5"/>
    </row>
    <row r="41" ht="15" customHeight="1">
      <c r="A41" t="s" s="9">
        <v>60</v>
      </c>
      <c r="B41" t="s" s="10">
        <v>61</v>
      </c>
      <c r="C41" s="17">
        <v>1.8</v>
      </c>
      <c r="D41" s="17">
        <v>1.8</v>
      </c>
      <c r="E41" s="5"/>
    </row>
    <row r="42" ht="15" customHeight="1">
      <c r="A42" t="s" s="9">
        <v>62</v>
      </c>
      <c r="B42" t="s" s="10">
        <v>63</v>
      </c>
      <c r="C42" s="17">
        <v>0.4</v>
      </c>
      <c r="D42" s="17">
        <v>0.4</v>
      </c>
      <c r="E42" s="5"/>
    </row>
    <row r="43" ht="15" customHeight="1">
      <c r="A43" t="s" s="9">
        <v>64</v>
      </c>
      <c r="B43" t="s" s="10">
        <v>65</v>
      </c>
      <c r="C43" s="17">
        <v>0.015</v>
      </c>
      <c r="D43" s="17">
        <v>0.015</v>
      </c>
      <c r="E43" s="5"/>
    </row>
    <row r="44" ht="15" customHeight="1">
      <c r="A44" t="s" s="9">
        <v>66</v>
      </c>
      <c r="B44" t="s" s="18">
        <v>65</v>
      </c>
      <c r="C44" s="17">
        <v>0.0051</v>
      </c>
      <c r="D44" s="17">
        <v>0.0051</v>
      </c>
      <c r="E44" s="5"/>
    </row>
    <row r="45" ht="15" customHeight="1">
      <c r="A45" t="s" s="9">
        <v>67</v>
      </c>
      <c r="B45" t="s" s="3">
        <v>65</v>
      </c>
      <c r="C45" s="17">
        <v>0.0209</v>
      </c>
      <c r="D45" s="17">
        <v>0.0209</v>
      </c>
      <c r="E45" s="5"/>
    </row>
    <row r="46" ht="15" customHeight="1">
      <c r="A46" t="s" s="9">
        <v>68</v>
      </c>
      <c r="B46" s="19"/>
      <c r="C46" s="17">
        <v>0.0209</v>
      </c>
      <c r="D46" s="17">
        <v>0.0209</v>
      </c>
      <c r="E46" s="5"/>
    </row>
    <row r="47" ht="15" customHeight="1">
      <c r="A47" t="s" s="9">
        <v>69</v>
      </c>
      <c r="B47" t="s" s="10">
        <v>70</v>
      </c>
      <c r="C47" s="17">
        <v>0.25</v>
      </c>
      <c r="D47" s="17">
        <v>0.25</v>
      </c>
      <c r="E47" s="5"/>
    </row>
    <row r="48" ht="15" customHeight="1">
      <c r="A48" t="s" s="9">
        <v>71</v>
      </c>
      <c r="B48" t="s" s="10">
        <v>17</v>
      </c>
      <c r="C48" s="12">
        <v>0</v>
      </c>
      <c r="D48" s="12">
        <v>0</v>
      </c>
      <c r="E48" s="5"/>
    </row>
    <row r="49" ht="15" customHeight="1">
      <c r="A49" t="s" s="9">
        <v>72</v>
      </c>
      <c r="B49" t="s" s="10">
        <v>17</v>
      </c>
      <c r="C49" s="12">
        <v>27.5</v>
      </c>
      <c r="D49" s="12">
        <v>27.5</v>
      </c>
      <c r="E49" s="5"/>
    </row>
    <row r="50" ht="15" customHeight="1">
      <c r="A50" t="s" s="9">
        <v>73</v>
      </c>
      <c r="B50" t="s" s="10">
        <v>17</v>
      </c>
      <c r="C50" s="12">
        <v>27.5</v>
      </c>
      <c r="D50" s="12">
        <v>27.5</v>
      </c>
      <c r="E50" s="5"/>
    </row>
    <row r="51" ht="15" customHeight="1">
      <c r="A51" t="s" s="9">
        <v>74</v>
      </c>
      <c r="B51" t="s" s="10">
        <v>17</v>
      </c>
      <c r="C51" s="12">
        <v>40</v>
      </c>
      <c r="D51" s="12">
        <v>40</v>
      </c>
      <c r="E51" s="5"/>
    </row>
    <row r="52" ht="15" customHeight="1">
      <c r="A52" t="s" s="9">
        <v>75</v>
      </c>
      <c r="B52" s="16"/>
      <c r="C52" s="12">
        <v>-1</v>
      </c>
      <c r="D52" s="12">
        <v>-1</v>
      </c>
      <c r="E52" s="5"/>
    </row>
    <row r="53" ht="15" customHeight="1">
      <c r="A53" t="s" s="9">
        <v>76</v>
      </c>
      <c r="B53" s="19"/>
      <c r="C53" s="12">
        <v>0</v>
      </c>
      <c r="D53" s="12">
        <v>0</v>
      </c>
      <c r="E53" s="5"/>
    </row>
    <row r="54" ht="15" customHeight="1">
      <c r="A54" t="s" s="9">
        <v>77</v>
      </c>
      <c r="B54" s="19"/>
      <c r="C54" s="12">
        <v>8</v>
      </c>
      <c r="D54" s="12">
        <v>8</v>
      </c>
      <c r="E54" s="5"/>
    </row>
    <row r="55" ht="15" customHeight="1">
      <c r="A55" t="s" s="9">
        <v>78</v>
      </c>
      <c r="B55" s="19"/>
      <c r="C55" s="12">
        <v>12</v>
      </c>
      <c r="D55" s="12">
        <v>12</v>
      </c>
      <c r="E55" s="5"/>
    </row>
    <row r="56" ht="15" customHeight="1">
      <c r="A56" t="s" s="9">
        <v>79</v>
      </c>
      <c r="B56" s="19"/>
      <c r="C56" s="12">
        <v>50</v>
      </c>
      <c r="D56" s="12">
        <v>50</v>
      </c>
      <c r="E56" s="5"/>
    </row>
    <row r="57" ht="15" customHeight="1">
      <c r="A57" t="s" s="9">
        <v>80</v>
      </c>
      <c r="B57" t="s" s="10">
        <v>9</v>
      </c>
      <c r="C57" s="12">
        <v>0.002</v>
      </c>
      <c r="D57" s="12">
        <v>0.002</v>
      </c>
      <c r="E57" s="5"/>
    </row>
    <row r="58" ht="15" customHeight="1">
      <c r="A58" t="s" s="9">
        <v>81</v>
      </c>
      <c r="B58" t="s" s="10">
        <v>82</v>
      </c>
      <c r="C58" s="12">
        <v>14</v>
      </c>
      <c r="D58" s="12">
        <v>14</v>
      </c>
      <c r="E58" s="5"/>
    </row>
    <row r="59" ht="15" customHeight="1">
      <c r="A59" t="s" s="9">
        <v>83</v>
      </c>
      <c r="B59" t="s" s="10">
        <v>9</v>
      </c>
      <c r="C59" s="12">
        <v>0.17</v>
      </c>
      <c r="D59" s="12">
        <v>0.17</v>
      </c>
      <c r="E59" s="5"/>
    </row>
    <row r="60" ht="15" customHeight="1">
      <c r="A60" t="s" s="9">
        <v>84</v>
      </c>
      <c r="B60" t="s" s="10">
        <v>85</v>
      </c>
      <c r="C60" s="12">
        <v>6</v>
      </c>
      <c r="D60" s="12">
        <v>6</v>
      </c>
      <c r="E60" s="5"/>
    </row>
    <row r="61" ht="15" customHeight="1">
      <c r="A61" t="s" s="9">
        <v>86</v>
      </c>
      <c r="B61" t="s" s="10">
        <v>85</v>
      </c>
      <c r="C61" s="12">
        <v>5</v>
      </c>
      <c r="D61" s="12">
        <v>5</v>
      </c>
      <c r="E61" s="5"/>
    </row>
    <row r="62" ht="15" customHeight="1">
      <c r="A62" t="s" s="9">
        <v>87</v>
      </c>
      <c r="B62" t="s" s="10">
        <v>85</v>
      </c>
      <c r="C62" s="12">
        <v>8</v>
      </c>
      <c r="D62" s="12">
        <v>8</v>
      </c>
      <c r="E62" s="5"/>
    </row>
    <row r="63" ht="15" customHeight="1">
      <c r="A63" t="s" s="9">
        <v>88</v>
      </c>
      <c r="B63" t="s" s="10">
        <v>85</v>
      </c>
      <c r="C63" s="12">
        <v>6</v>
      </c>
      <c r="D63" s="12">
        <v>6</v>
      </c>
      <c r="E63" s="5"/>
    </row>
    <row r="64" ht="15" customHeight="1">
      <c r="A64" t="s" s="9">
        <v>89</v>
      </c>
      <c r="B64" t="s" s="10">
        <v>85</v>
      </c>
      <c r="C64" s="12">
        <v>6</v>
      </c>
      <c r="D64" s="12">
        <v>6</v>
      </c>
      <c r="E64" s="5"/>
    </row>
    <row r="65" ht="15" customHeight="1">
      <c r="A65" t="s" s="9">
        <v>90</v>
      </c>
      <c r="B65" t="s" s="10">
        <v>85</v>
      </c>
      <c r="C65" s="12">
        <v>15</v>
      </c>
      <c r="D65" s="12">
        <v>15</v>
      </c>
      <c r="E65" s="5"/>
    </row>
    <row r="66" ht="15" customHeight="1">
      <c r="A66" t="s" s="9">
        <v>91</v>
      </c>
      <c r="B66" t="s" s="10">
        <v>85</v>
      </c>
      <c r="C66" s="12">
        <v>43</v>
      </c>
      <c r="D66" s="12">
        <v>43</v>
      </c>
      <c r="E66" s="5"/>
    </row>
    <row r="67" ht="15" customHeight="1">
      <c r="A67" t="s" s="9">
        <v>92</v>
      </c>
      <c r="B67" t="s" s="20">
        <v>85</v>
      </c>
      <c r="C67" s="12">
        <v>8</v>
      </c>
      <c r="D67" s="12">
        <v>8</v>
      </c>
      <c r="E67" s="5"/>
    </row>
    <row r="68" ht="15" customHeight="1">
      <c r="A68" t="s" s="21">
        <v>93</v>
      </c>
      <c r="B68" s="22"/>
      <c r="C68" t="s" s="23">
        <f>"list(germination="&amp;C60&amp;",emergence="&amp;C61&amp;",tillering="&amp;C62&amp;",stemElongation="&amp;C63&amp;",Booting="&amp;C64&amp;",earing="&amp;C65&amp;",anthesis="&amp;C66&amp;",maturation="&amp;C67&amp;",senescence=Inf)"</f>
        <v>94</v>
      </c>
      <c r="D68" t="s" s="23">
        <f>"list(germination="&amp;D60&amp;",emergence="&amp;D61&amp;",tillering="&amp;D62&amp;",stemElongation="&amp;D63&amp;",Booting="&amp;D64&amp;",earing="&amp;D65&amp;",anthesis="&amp;D66&amp;",maturation="&amp;D67&amp;",senescence=Inf)"</f>
        <v>94</v>
      </c>
      <c r="E68" s="5"/>
    </row>
    <row r="69" ht="15" customHeight="1">
      <c r="A69" t="s" s="24">
        <v>95</v>
      </c>
      <c r="B69" s="22"/>
      <c r="C69" t="s" s="23">
        <v>96</v>
      </c>
      <c r="D69" t="s" s="23">
        <v>96</v>
      </c>
      <c r="E69" s="5"/>
    </row>
    <row r="70" ht="15" customHeight="1">
      <c r="A70" t="s" s="25">
        <v>97</v>
      </c>
      <c r="B70" s="22"/>
      <c r="C70" t="s" s="23">
        <v>98</v>
      </c>
      <c r="D70" t="s" s="23">
        <v>98</v>
      </c>
      <c r="E70" s="5"/>
    </row>
    <row r="71" ht="15" customHeight="1">
      <c r="A71" t="s" s="21">
        <v>99</v>
      </c>
      <c r="B71" s="22"/>
      <c r="C71" t="s" s="23">
        <v>100</v>
      </c>
      <c r="D71" t="s" s="23">
        <v>100</v>
      </c>
      <c r="E71" s="5"/>
    </row>
    <row r="72" ht="15" customHeight="1">
      <c r="A72" t="s" s="21">
        <v>101</v>
      </c>
      <c r="B72" s="22"/>
      <c r="C72" t="s" s="23">
        <v>102</v>
      </c>
      <c r="D72" t="s" s="23">
        <v>102</v>
      </c>
      <c r="E72" s="5"/>
    </row>
    <row r="73" ht="15" customHeight="1">
      <c r="A73" t="s" s="21">
        <v>103</v>
      </c>
      <c r="B73" s="22"/>
      <c r="C73" t="s" s="23">
        <v>104</v>
      </c>
      <c r="D73" t="s" s="23">
        <v>104</v>
      </c>
      <c r="E73" s="5"/>
    </row>
    <row r="74" ht="15" customHeight="1">
      <c r="A74" t="s" s="21">
        <v>105</v>
      </c>
      <c r="B74" s="22"/>
      <c r="C74" t="s" s="23">
        <f>"is.after('anthesis', 5) &amp; is.before('anthesis', "&amp;C66-1.5&amp;")"</f>
        <v>106</v>
      </c>
      <c r="D74" t="s" s="23">
        <f>"is.after('anthesis', 5) &amp; is.before('anthesis', "&amp;D66-1.5&amp;")"</f>
        <v>106</v>
      </c>
      <c r="E74" s="5"/>
    </row>
    <row r="75" ht="15" customHeight="1">
      <c r="A75" t="s" s="25">
        <v>107</v>
      </c>
      <c r="B75" s="26"/>
      <c r="C75" t="s" s="23">
        <f>"is.after('germination') &amp; is.before('anthesis', "&amp;C66-1.5&amp;")"</f>
        <v>108</v>
      </c>
      <c r="D75" t="s" s="23">
        <f>"is.after('germination') &amp; is.before('anthesis', "&amp;D66-1.5&amp;")"</f>
        <v>108</v>
      </c>
      <c r="E75" s="5"/>
    </row>
    <row r="76" ht="15" customHeight="1">
      <c r="A76" t="s" s="27">
        <v>109</v>
      </c>
      <c r="B76" s="28"/>
      <c r="C76" t="s" s="23">
        <v>110</v>
      </c>
      <c r="D76" t="s" s="23">
        <v>110</v>
      </c>
      <c r="E76" s="5"/>
    </row>
    <row r="77" ht="15" customHeight="1">
      <c r="A77" s="29"/>
      <c r="B77" s="30"/>
      <c r="C77" s="31"/>
      <c r="D77" s="31"/>
      <c r="E77" s="3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79"/>
  <sheetViews>
    <sheetView workbookViewId="0" showGridLines="0" defaultGridColor="1"/>
  </sheetViews>
  <sheetFormatPr defaultColWidth="9.16667" defaultRowHeight="14" customHeight="1" outlineLevelRow="0" outlineLevelCol="0"/>
  <cols>
    <col min="1" max="1" width="9.17188" style="33" customWidth="1"/>
    <col min="2" max="2" width="9.17188" style="33" customWidth="1"/>
    <col min="3" max="3" width="9.17188" style="33" customWidth="1"/>
    <col min="4" max="4" width="9.17188" style="33" customWidth="1"/>
    <col min="5" max="5" width="9.17188" style="33" customWidth="1"/>
    <col min="6" max="256" width="9.17188" style="33" customWidth="1"/>
  </cols>
  <sheetData>
    <row r="1" ht="15" customHeight="1">
      <c r="A1" t="s" s="2">
        <v>0</v>
      </c>
      <c r="B1" t="s" s="34">
        <v>1</v>
      </c>
      <c r="C1" t="s" s="35">
        <v>111</v>
      </c>
      <c r="D1" s="5"/>
      <c r="E1" s="29"/>
    </row>
    <row r="2" ht="15" customHeight="1">
      <c r="A2" t="s" s="6">
        <v>3</v>
      </c>
      <c r="B2" t="s" s="36">
        <v>1</v>
      </c>
      <c r="C2" t="s" s="37">
        <v>112</v>
      </c>
      <c r="D2" s="5"/>
      <c r="E2" s="29"/>
    </row>
    <row r="3" ht="15" customHeight="1">
      <c r="A3" t="s" s="9">
        <v>6</v>
      </c>
      <c r="B3" s="38"/>
      <c r="C3" s="39">
        <v>46</v>
      </c>
      <c r="D3" s="5"/>
      <c r="E3" s="29"/>
    </row>
    <row r="4" ht="15" customHeight="1">
      <c r="A4" t="s" s="9">
        <v>8</v>
      </c>
      <c r="B4" s="38"/>
      <c r="C4" s="39">
        <v>1</v>
      </c>
      <c r="D4" s="5"/>
      <c r="E4" s="29"/>
    </row>
    <row r="5" ht="15" customHeight="1">
      <c r="A5" t="s" s="9">
        <v>10</v>
      </c>
      <c r="B5" s="38"/>
      <c r="C5" s="39">
        <v>2</v>
      </c>
      <c r="D5" s="5"/>
      <c r="E5" s="29"/>
    </row>
    <row r="6" ht="15" customHeight="1">
      <c r="A6" t="s" s="9">
        <v>12</v>
      </c>
      <c r="B6" s="38"/>
      <c r="C6" s="39">
        <v>1</v>
      </c>
      <c r="D6" s="5"/>
      <c r="E6" s="29"/>
    </row>
    <row r="7" ht="15" customHeight="1">
      <c r="A7" t="s" s="9">
        <v>13</v>
      </c>
      <c r="B7" s="38"/>
      <c r="C7" s="39">
        <v>0</v>
      </c>
      <c r="D7" s="5"/>
      <c r="E7" s="29"/>
    </row>
    <row r="8" ht="15" customHeight="1">
      <c r="A8" t="s" s="9">
        <v>14</v>
      </c>
      <c r="B8" s="38"/>
      <c r="C8" s="39">
        <v>0.0161</v>
      </c>
      <c r="D8" s="5"/>
      <c r="E8" s="29"/>
    </row>
    <row r="9" ht="15" customHeight="1">
      <c r="A9" t="s" s="9">
        <v>16</v>
      </c>
      <c r="B9" s="38"/>
      <c r="C9" s="39">
        <v>-5</v>
      </c>
      <c r="D9" s="5"/>
      <c r="E9" s="29"/>
    </row>
    <row r="10" ht="15" customHeight="1">
      <c r="A10" t="s" s="9">
        <v>18</v>
      </c>
      <c r="B10" s="38"/>
      <c r="C10" s="39">
        <v>0</v>
      </c>
      <c r="D10" s="5"/>
      <c r="E10" s="29"/>
    </row>
    <row r="11" ht="15" customHeight="1">
      <c r="A11" t="s" s="9">
        <v>20</v>
      </c>
      <c r="B11" s="38"/>
      <c r="C11" s="39">
        <v>0</v>
      </c>
      <c r="D11" s="5"/>
      <c r="E11" s="29"/>
    </row>
    <row r="12" ht="15" customHeight="1">
      <c r="A12" t="s" s="9">
        <v>21</v>
      </c>
      <c r="B12" s="38"/>
      <c r="C12" s="39">
        <v>0</v>
      </c>
      <c r="D12" s="5"/>
      <c r="E12" s="29"/>
    </row>
    <row r="13" ht="15" customHeight="1">
      <c r="A13" t="s" s="9">
        <v>22</v>
      </c>
      <c r="B13" s="38"/>
      <c r="C13" s="39">
        <v>2</v>
      </c>
      <c r="D13" s="5"/>
      <c r="E13" s="29"/>
    </row>
    <row r="14" ht="15" customHeight="1">
      <c r="A14" t="s" s="9">
        <v>23</v>
      </c>
      <c r="B14" s="38"/>
      <c r="C14" s="39">
        <v>14</v>
      </c>
      <c r="D14" s="5"/>
      <c r="E14" s="29"/>
    </row>
    <row r="15" ht="15" customHeight="1">
      <c r="A15" t="s" s="9">
        <v>24</v>
      </c>
      <c r="B15" s="38"/>
      <c r="C15" s="39">
        <v>30</v>
      </c>
      <c r="D15" s="5"/>
      <c r="E15" s="29"/>
    </row>
    <row r="16" ht="15" customHeight="1">
      <c r="A16" t="s" s="9">
        <v>25</v>
      </c>
      <c r="B16" s="38"/>
      <c r="C16" s="39">
        <v>38</v>
      </c>
      <c r="D16" s="5"/>
      <c r="E16" s="29"/>
    </row>
    <row r="17" ht="15" customHeight="1">
      <c r="A17" t="s" s="9">
        <v>26</v>
      </c>
      <c r="B17" s="38"/>
      <c r="C17" s="39">
        <v>0.65</v>
      </c>
      <c r="D17" s="5"/>
      <c r="E17" s="29"/>
    </row>
    <row r="18" ht="15" customHeight="1">
      <c r="A18" t="s" s="9">
        <v>27</v>
      </c>
      <c r="B18" s="38"/>
      <c r="C18" s="39">
        <v>1.8</v>
      </c>
      <c r="D18" s="5"/>
      <c r="E18" s="29"/>
    </row>
    <row r="19" ht="15" customHeight="1">
      <c r="A19" t="s" s="9">
        <v>29</v>
      </c>
      <c r="B19" s="38"/>
      <c r="C19" s="39">
        <v>0.8</v>
      </c>
      <c r="D19" s="5"/>
      <c r="E19" s="29"/>
    </row>
    <row r="20" ht="15" customHeight="1">
      <c r="A20" t="s" s="9">
        <v>30</v>
      </c>
      <c r="B20" s="38"/>
      <c r="C20" s="39">
        <v>0.53</v>
      </c>
      <c r="D20" s="5"/>
      <c r="E20" s="29"/>
    </row>
    <row r="21" ht="15" customHeight="1">
      <c r="A21" t="s" s="9">
        <v>32</v>
      </c>
      <c r="B21" s="38"/>
      <c r="C21" s="39">
        <v>0.3</v>
      </c>
      <c r="D21" s="5"/>
      <c r="E21" s="29"/>
    </row>
    <row r="22" ht="15" customHeight="1">
      <c r="A22" t="s" s="9">
        <v>33</v>
      </c>
      <c r="B22" s="38"/>
      <c r="C22" s="39">
        <v>180</v>
      </c>
      <c r="D22" s="5"/>
      <c r="E22" s="29"/>
    </row>
    <row r="23" ht="15" customHeight="1">
      <c r="A23" t="s" s="9">
        <v>35</v>
      </c>
      <c r="B23" s="38"/>
      <c r="C23" s="39">
        <v>0.13</v>
      </c>
      <c r="D23" s="5"/>
      <c r="E23" s="29"/>
    </row>
    <row r="24" ht="15" customHeight="1">
      <c r="A24" t="s" s="9">
        <v>37</v>
      </c>
      <c r="B24" s="38"/>
      <c r="C24" s="39">
        <v>0.22</v>
      </c>
      <c r="D24" s="5"/>
      <c r="E24" s="29"/>
    </row>
    <row r="25" ht="15" customHeight="1">
      <c r="A25" t="s" s="9">
        <v>38</v>
      </c>
      <c r="B25" s="38"/>
      <c r="C25" s="40">
        <v>1</v>
      </c>
      <c r="D25" s="5"/>
      <c r="E25" s="29"/>
    </row>
    <row r="26" ht="15" customHeight="1">
      <c r="A26" t="s" s="9">
        <v>39</v>
      </c>
      <c r="B26" s="38"/>
      <c r="C26" s="39">
        <v>0.01</v>
      </c>
      <c r="D26" s="5"/>
      <c r="E26" s="29"/>
    </row>
    <row r="27" ht="15" customHeight="1">
      <c r="A27" t="s" s="9">
        <v>41</v>
      </c>
      <c r="B27" s="38"/>
      <c r="C27" s="39">
        <v>0</v>
      </c>
      <c r="D27" s="5"/>
      <c r="E27" s="29"/>
    </row>
    <row r="28" ht="15" customHeight="1">
      <c r="A28" t="s" s="9">
        <v>43</v>
      </c>
      <c r="B28" s="38"/>
      <c r="C28" s="39">
        <v>0</v>
      </c>
      <c r="D28" s="5"/>
      <c r="E28" s="29"/>
    </row>
    <row r="29" ht="15" customHeight="1">
      <c r="A29" t="s" s="9">
        <v>44</v>
      </c>
      <c r="B29" s="38"/>
      <c r="C29" s="39">
        <v>9999</v>
      </c>
      <c r="D29" s="5"/>
      <c r="E29" s="29"/>
    </row>
    <row r="30" ht="15" customHeight="1">
      <c r="A30" t="s" s="9">
        <v>45</v>
      </c>
      <c r="B30" s="38"/>
      <c r="C30" s="39">
        <v>9999</v>
      </c>
      <c r="D30" s="5"/>
      <c r="E30" s="29"/>
    </row>
    <row r="31" ht="15" customHeight="1">
      <c r="A31" t="s" s="9">
        <v>46</v>
      </c>
      <c r="B31" s="38"/>
      <c r="C31" s="39">
        <v>200</v>
      </c>
      <c r="D31" s="5"/>
      <c r="E31" s="29"/>
    </row>
    <row r="32" ht="15" customHeight="1">
      <c r="A32" t="s" s="9">
        <v>48</v>
      </c>
      <c r="B32" s="38"/>
      <c r="C32" s="39">
        <v>1000</v>
      </c>
      <c r="D32" s="5"/>
      <c r="E32" s="29"/>
    </row>
    <row r="33" ht="15" customHeight="1">
      <c r="A33" t="s" s="9">
        <v>49</v>
      </c>
      <c r="B33" s="38"/>
      <c r="C33" s="39">
        <v>17</v>
      </c>
      <c r="D33" s="5"/>
      <c r="E33" s="29"/>
    </row>
    <row r="34" ht="15" customHeight="1">
      <c r="A34" t="s" s="41">
        <v>51</v>
      </c>
      <c r="B34" s="42"/>
      <c r="C34" s="39">
        <v>5</v>
      </c>
      <c r="D34" s="5"/>
      <c r="E34" s="29"/>
    </row>
    <row r="35" ht="15" customHeight="1">
      <c r="A35" t="s" s="41">
        <v>53</v>
      </c>
      <c r="B35" s="42"/>
      <c r="C35" s="39">
        <v>0</v>
      </c>
      <c r="D35" s="5"/>
      <c r="E35" s="29"/>
    </row>
    <row r="36" ht="15" customHeight="1">
      <c r="A36" t="s" s="9">
        <v>54</v>
      </c>
      <c r="B36" s="38"/>
      <c r="C36" s="39">
        <v>0.3</v>
      </c>
      <c r="D36" s="5"/>
      <c r="E36" s="29"/>
    </row>
    <row r="37" ht="15" customHeight="1">
      <c r="A37" t="s" s="9">
        <v>55</v>
      </c>
      <c r="B37" s="38"/>
      <c r="C37" s="39">
        <v>0.4</v>
      </c>
      <c r="D37" s="5"/>
      <c r="E37" s="29"/>
    </row>
    <row r="38" ht="15" customHeight="1">
      <c r="A38" t="s" s="9">
        <v>56</v>
      </c>
      <c r="B38" s="38"/>
      <c r="C38" s="39">
        <v>0</v>
      </c>
      <c r="D38" s="5"/>
      <c r="E38" s="29"/>
    </row>
    <row r="39" ht="15" customHeight="1">
      <c r="A39" t="s" s="9">
        <v>57</v>
      </c>
      <c r="B39" s="38"/>
      <c r="C39" s="39">
        <v>0.5</v>
      </c>
      <c r="D39" s="5"/>
      <c r="E39" s="29"/>
    </row>
    <row r="40" ht="15" customHeight="1">
      <c r="A40" t="s" s="9">
        <v>58</v>
      </c>
      <c r="B40" s="38"/>
      <c r="C40" s="39">
        <v>20</v>
      </c>
      <c r="D40" s="5"/>
      <c r="E40" s="29"/>
    </row>
    <row r="41" ht="15" customHeight="1">
      <c r="A41" t="s" s="9">
        <v>60</v>
      </c>
      <c r="B41" s="38"/>
      <c r="C41" s="39">
        <v>2.3</v>
      </c>
      <c r="D41" s="5"/>
      <c r="E41" s="29"/>
    </row>
    <row r="42" ht="15" customHeight="1">
      <c r="A42" t="s" s="9">
        <v>62</v>
      </c>
      <c r="B42" s="38"/>
      <c r="C42" s="39">
        <v>0.68</v>
      </c>
      <c r="D42" s="5"/>
      <c r="E42" s="29"/>
    </row>
    <row r="43" ht="15" customHeight="1">
      <c r="A43" t="s" s="9">
        <v>64</v>
      </c>
      <c r="B43" s="38"/>
      <c r="C43" s="39">
        <v>0.0137</v>
      </c>
      <c r="D43" s="5"/>
      <c r="E43" s="29"/>
    </row>
    <row r="44" ht="15" customHeight="1">
      <c r="A44" t="s" s="9">
        <v>66</v>
      </c>
      <c r="B44" s="38"/>
      <c r="C44" s="39">
        <v>0.0039</v>
      </c>
      <c r="D44" s="5"/>
      <c r="E44" s="29"/>
    </row>
    <row r="45" ht="15" customHeight="1">
      <c r="A45" t="s" s="9">
        <v>67</v>
      </c>
      <c r="B45" s="38"/>
      <c r="C45" s="39">
        <v>0.0337</v>
      </c>
      <c r="D45" s="5"/>
      <c r="E45" s="29"/>
    </row>
    <row r="46" ht="15" customHeight="1">
      <c r="A46" t="s" s="9">
        <v>68</v>
      </c>
      <c r="B46" s="38"/>
      <c r="C46" s="39">
        <v>0.0337</v>
      </c>
      <c r="D46" s="5"/>
      <c r="E46" s="29"/>
    </row>
    <row r="47" ht="15" customHeight="1">
      <c r="A47" t="s" s="9">
        <v>69</v>
      </c>
      <c r="B47" s="38"/>
      <c r="C47" s="39">
        <v>0.45</v>
      </c>
      <c r="D47" s="5"/>
      <c r="E47" s="29"/>
    </row>
    <row r="48" ht="15" customHeight="1">
      <c r="A48" t="s" s="9">
        <v>71</v>
      </c>
      <c r="B48" s="38"/>
      <c r="C48" s="39">
        <v>2</v>
      </c>
      <c r="D48" s="5"/>
      <c r="E48" s="29"/>
    </row>
    <row r="49" ht="15" customHeight="1">
      <c r="A49" t="s" s="9">
        <v>72</v>
      </c>
      <c r="B49" s="38"/>
      <c r="C49" s="39">
        <v>21</v>
      </c>
      <c r="D49" s="5"/>
      <c r="E49" s="29"/>
    </row>
    <row r="50" ht="15" customHeight="1">
      <c r="A50" t="s" s="9">
        <v>73</v>
      </c>
      <c r="B50" s="38"/>
      <c r="C50" s="39">
        <v>30</v>
      </c>
      <c r="D50" s="5"/>
      <c r="E50" s="29"/>
    </row>
    <row r="51" ht="15" customHeight="1">
      <c r="A51" t="s" s="9">
        <v>74</v>
      </c>
      <c r="B51" s="38"/>
      <c r="C51" s="39">
        <v>40</v>
      </c>
      <c r="D51" s="5"/>
      <c r="E51" s="29"/>
    </row>
    <row r="52" ht="15" customHeight="1">
      <c r="A52" t="s" s="9">
        <v>80</v>
      </c>
      <c r="B52" s="38"/>
      <c r="C52" s="43"/>
      <c r="D52" s="5"/>
      <c r="E52" s="29"/>
    </row>
    <row r="53" ht="15" customHeight="1">
      <c r="A53" t="s" s="9">
        <v>81</v>
      </c>
      <c r="B53" s="38"/>
      <c r="C53" s="39">
        <v>0</v>
      </c>
      <c r="D53" s="5"/>
      <c r="E53" s="29"/>
    </row>
    <row r="54" ht="15" customHeight="1">
      <c r="A54" t="s" s="9">
        <v>83</v>
      </c>
      <c r="B54" s="38"/>
      <c r="C54" s="39">
        <v>0.05</v>
      </c>
      <c r="D54" s="5"/>
      <c r="E54" s="29"/>
    </row>
    <row r="55" ht="15" customHeight="1">
      <c r="A55" t="s" s="44">
        <v>84</v>
      </c>
      <c r="B55" s="45"/>
      <c r="C55" s="39">
        <v>8.5</v>
      </c>
      <c r="D55" s="5"/>
      <c r="E55" s="29"/>
    </row>
    <row r="56" ht="15" customHeight="1">
      <c r="A56" t="s" s="46">
        <v>86</v>
      </c>
      <c r="B56" s="47"/>
      <c r="C56" s="39">
        <v>36</v>
      </c>
      <c r="D56" s="5"/>
      <c r="E56" s="29"/>
    </row>
    <row r="57" ht="15" customHeight="1">
      <c r="A57" t="s" s="46">
        <v>87</v>
      </c>
      <c r="B57" s="47"/>
      <c r="C57" s="39">
        <v>5.7</v>
      </c>
      <c r="D57" s="5"/>
      <c r="E57" s="29"/>
    </row>
    <row r="58" ht="15" customHeight="1">
      <c r="A58" t="s" s="46">
        <v>88</v>
      </c>
      <c r="B58" s="47"/>
      <c r="C58" s="39">
        <v>4.3</v>
      </c>
      <c r="D58" s="5"/>
      <c r="E58" s="29"/>
    </row>
    <row r="59" ht="15" customHeight="1">
      <c r="A59" t="s" s="46">
        <v>89</v>
      </c>
      <c r="B59" s="47"/>
      <c r="C59" s="39">
        <v>22</v>
      </c>
      <c r="D59" s="5"/>
      <c r="E59" s="29"/>
    </row>
    <row r="60" ht="15" customHeight="1">
      <c r="A60" t="s" s="46">
        <v>90</v>
      </c>
      <c r="B60" s="47"/>
      <c r="C60" s="39">
        <v>7</v>
      </c>
      <c r="D60" s="5"/>
      <c r="E60" s="29"/>
    </row>
    <row r="61" ht="15" customHeight="1">
      <c r="A61" t="s" s="46">
        <v>91</v>
      </c>
      <c r="B61" s="47"/>
      <c r="C61" s="48">
        <v>0</v>
      </c>
      <c r="D61" s="29"/>
      <c r="E61" s="29"/>
    </row>
    <row r="62" ht="15" customHeight="1">
      <c r="A62" t="s" s="46">
        <v>92</v>
      </c>
      <c r="B62" s="47"/>
      <c r="C62" s="49">
        <v>0</v>
      </c>
      <c r="D62" s="29"/>
      <c r="E62" s="29"/>
    </row>
    <row r="63" ht="15" customHeight="1">
      <c r="A63" t="s" s="50">
        <v>113</v>
      </c>
      <c r="B63" s="51"/>
      <c r="C63" s="52">
        <v>8.5</v>
      </c>
      <c r="D63" s="5"/>
      <c r="E63" s="29"/>
    </row>
    <row r="64" ht="15" customHeight="1">
      <c r="A64" t="s" s="50">
        <v>114</v>
      </c>
      <c r="B64" s="51"/>
      <c r="C64" s="52">
        <v>76.5</v>
      </c>
      <c r="D64" s="5"/>
      <c r="E64" s="29"/>
    </row>
    <row r="65" ht="15" customHeight="1">
      <c r="A65" t="s" s="53">
        <v>115</v>
      </c>
      <c r="B65" s="54"/>
      <c r="C65" s="55">
        <v>54.5</v>
      </c>
      <c r="D65" s="5"/>
      <c r="E65" s="29"/>
    </row>
    <row r="66" ht="15" customHeight="1">
      <c r="A66" t="s" s="53">
        <v>116</v>
      </c>
      <c r="B66" s="54"/>
      <c r="C66" s="55">
        <v>76.5</v>
      </c>
      <c r="D66" s="5"/>
      <c r="E66" s="29"/>
    </row>
    <row r="67" ht="15" customHeight="1">
      <c r="A67" t="s" s="50">
        <v>117</v>
      </c>
      <c r="B67" s="51"/>
      <c r="C67" s="52">
        <v>52.5</v>
      </c>
      <c r="D67" s="5"/>
      <c r="E67" s="29"/>
    </row>
    <row r="68" ht="15" customHeight="1">
      <c r="A68" t="s" s="50">
        <v>118</v>
      </c>
      <c r="B68" s="51"/>
      <c r="C68" s="52">
        <v>60.1</v>
      </c>
      <c r="D68" s="5"/>
      <c r="E68" s="29"/>
    </row>
    <row r="69" ht="15" customHeight="1">
      <c r="A69" t="s" s="50">
        <v>119</v>
      </c>
      <c r="B69" s="51"/>
      <c r="C69" s="52">
        <v>54.5</v>
      </c>
      <c r="D69" s="5"/>
      <c r="E69" s="29"/>
    </row>
    <row r="70" ht="15" customHeight="1">
      <c r="A70" t="s" s="56">
        <v>120</v>
      </c>
      <c r="B70" s="57"/>
      <c r="C70" s="55">
        <v>12</v>
      </c>
      <c r="D70" s="5"/>
      <c r="E70" s="29"/>
    </row>
    <row r="71" ht="15" customHeight="1">
      <c r="A71" t="s" s="21">
        <v>93</v>
      </c>
      <c r="B71" s="58"/>
      <c r="C71" t="s" s="27">
        <f>"list(germination= "&amp;C63&amp;", vegetativegrowth="&amp;C65&amp;" ,reproductivegrowth="&amp;C66&amp;")"</f>
        <v>121</v>
      </c>
      <c r="D71" s="29"/>
      <c r="E71" s="29"/>
    </row>
    <row r="72" ht="15" customHeight="1">
      <c r="A72" t="s" s="24">
        <v>95</v>
      </c>
      <c r="B72" s="5"/>
      <c r="C72" t="s" s="59">
        <v>122</v>
      </c>
      <c r="D72" s="29"/>
      <c r="E72" s="29"/>
    </row>
    <row r="73" ht="15" customHeight="1">
      <c r="A73" t="s" s="25">
        <v>97</v>
      </c>
      <c r="B73" s="5"/>
      <c r="C73" t="s" s="59">
        <v>122</v>
      </c>
      <c r="D73" s="29"/>
      <c r="E73" s="29"/>
    </row>
    <row r="74" ht="15" customHeight="1">
      <c r="A74" t="s" s="21">
        <v>99</v>
      </c>
      <c r="B74" s="5"/>
      <c r="C74" t="s" s="59">
        <v>122</v>
      </c>
      <c r="D74" s="29"/>
      <c r="E74" s="29"/>
    </row>
    <row r="75" ht="15" customHeight="1">
      <c r="A75" t="s" s="21">
        <v>101</v>
      </c>
      <c r="B75" s="5"/>
      <c r="C75" t="s" s="59">
        <v>122</v>
      </c>
      <c r="D75" s="29"/>
      <c r="E75" s="29"/>
    </row>
    <row r="76" ht="15" customHeight="1">
      <c r="A76" t="s" s="21">
        <v>103</v>
      </c>
      <c r="B76" s="5"/>
      <c r="C76" t="s" s="59">
        <v>122</v>
      </c>
      <c r="D76" s="29"/>
      <c r="E76" s="29"/>
    </row>
    <row r="77" ht="15" customHeight="1">
      <c r="A77" t="s" s="21">
        <v>105</v>
      </c>
      <c r="B77" s="5"/>
      <c r="C77" t="s" s="59">
        <v>122</v>
      </c>
      <c r="D77" s="29"/>
      <c r="E77" s="29"/>
    </row>
    <row r="78" ht="15" customHeight="1">
      <c r="A78" t="s" s="25">
        <v>107</v>
      </c>
      <c r="B78" s="5"/>
      <c r="C78" t="s" s="59">
        <v>122</v>
      </c>
      <c r="D78" s="29"/>
      <c r="E78" s="29"/>
    </row>
    <row r="79" ht="15" customHeight="1">
      <c r="A79" t="s" s="27">
        <v>109</v>
      </c>
      <c r="B79" s="29"/>
      <c r="C79" t="s" s="59">
        <v>122</v>
      </c>
      <c r="D79" s="29"/>
      <c r="E79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72"/>
  <sheetViews>
    <sheetView workbookViewId="0" showGridLines="0" defaultGridColor="1"/>
  </sheetViews>
  <sheetFormatPr defaultColWidth="10.8333" defaultRowHeight="14" customHeight="1" outlineLevelRow="0" outlineLevelCol="0"/>
  <cols>
    <col min="1" max="1" width="10.8516" style="60" customWidth="1"/>
    <col min="2" max="2" width="10.8516" style="60" customWidth="1"/>
    <col min="3" max="3" width="10.8516" style="60" customWidth="1"/>
    <col min="4" max="4" width="10.8516" style="60" customWidth="1"/>
    <col min="5" max="5" width="10.8516" style="60" customWidth="1"/>
    <col min="6" max="256" width="10.8516" style="60" customWidth="1"/>
  </cols>
  <sheetData>
    <row r="1" ht="15" customHeight="1">
      <c r="A1" s="61">
        <v>1</v>
      </c>
      <c r="B1" s="61">
        <v>2</v>
      </c>
      <c r="C1" s="61">
        <v>3</v>
      </c>
      <c r="D1" s="29"/>
      <c r="E1" s="29"/>
    </row>
    <row r="2" ht="15" customHeight="1">
      <c r="A2" s="29"/>
      <c r="B2" s="29"/>
      <c r="C2" s="29"/>
      <c r="D2" s="29"/>
      <c r="E2" s="29"/>
    </row>
    <row r="3" ht="15" customHeight="1">
      <c r="A3" s="62"/>
      <c r="B3" s="29"/>
      <c r="C3" s="29"/>
      <c r="D3" s="29"/>
      <c r="E3" s="29"/>
    </row>
    <row r="4" ht="15" customHeight="1">
      <c r="A4" t="s" s="63">
        <v>123</v>
      </c>
      <c r="B4" s="5"/>
      <c r="C4" s="64">
        <v>3</v>
      </c>
      <c r="D4" s="29"/>
      <c r="E4" s="29"/>
    </row>
    <row r="5" ht="15" customHeight="1">
      <c r="A5" t="s" s="65">
        <v>0</v>
      </c>
      <c r="B5" s="19"/>
      <c r="C5" t="s" s="66">
        <v>124</v>
      </c>
      <c r="D5" s="5"/>
      <c r="E5" s="29"/>
    </row>
    <row r="6" ht="15" customHeight="1">
      <c r="A6" t="s" s="6">
        <v>125</v>
      </c>
      <c r="B6" s="67"/>
      <c r="C6" t="s" s="8">
        <v>126</v>
      </c>
      <c r="D6" s="5"/>
      <c r="E6" s="29"/>
    </row>
    <row r="7" ht="15" customHeight="1">
      <c r="A7" t="s" s="68">
        <v>127</v>
      </c>
      <c r="B7" t="s" s="10">
        <v>17</v>
      </c>
      <c r="C7" s="69">
        <v>8</v>
      </c>
      <c r="D7" s="5"/>
      <c r="E7" s="29"/>
    </row>
    <row r="8" ht="15" customHeight="1">
      <c r="A8" t="s" s="68">
        <v>128</v>
      </c>
      <c r="B8" t="s" s="10">
        <v>17</v>
      </c>
      <c r="C8" s="70">
        <v>34</v>
      </c>
      <c r="D8" s="5"/>
      <c r="E8" s="29"/>
    </row>
    <row r="9" ht="15" customHeight="1">
      <c r="A9" t="s" s="68">
        <v>129</v>
      </c>
      <c r="B9" t="s" s="10">
        <v>17</v>
      </c>
      <c r="C9" s="70">
        <v>37</v>
      </c>
      <c r="D9" s="5"/>
      <c r="E9" s="29"/>
    </row>
    <row r="10" ht="15" customHeight="1">
      <c r="A10" t="s" s="68">
        <v>130</v>
      </c>
      <c r="B10" t="s" s="10">
        <v>17</v>
      </c>
      <c r="C10" s="70">
        <v>45</v>
      </c>
      <c r="D10" s="5"/>
      <c r="E10" s="29"/>
    </row>
    <row r="11" ht="15" customHeight="1">
      <c r="A11" s="71"/>
      <c r="B11" s="16"/>
      <c r="C11" s="72"/>
      <c r="D11" s="5"/>
      <c r="E11" s="29"/>
    </row>
    <row r="12" ht="15" customHeight="1">
      <c r="A12" s="71"/>
      <c r="B12" s="16"/>
      <c r="C12" s="72"/>
      <c r="D12" s="5"/>
      <c r="E12" s="29"/>
    </row>
    <row r="13" ht="15" customHeight="1">
      <c r="A13" s="71"/>
      <c r="B13" s="16"/>
      <c r="C13" s="72"/>
      <c r="D13" s="5"/>
      <c r="E13" s="29"/>
    </row>
    <row r="14" ht="15" customHeight="1">
      <c r="A14" s="71"/>
      <c r="B14" s="16"/>
      <c r="C14" s="72"/>
      <c r="D14" s="5"/>
      <c r="E14" s="29"/>
    </row>
    <row r="15" ht="15" customHeight="1">
      <c r="A15" s="71"/>
      <c r="B15" s="16"/>
      <c r="C15" s="72"/>
      <c r="D15" s="5"/>
      <c r="E15" s="29"/>
    </row>
    <row r="16" ht="15" customHeight="1">
      <c r="A16" s="71"/>
      <c r="B16" s="16"/>
      <c r="C16" s="72"/>
      <c r="D16" s="5"/>
      <c r="E16" s="29"/>
    </row>
    <row r="17" ht="15" customHeight="1">
      <c r="A17" s="71"/>
      <c r="B17" s="16"/>
      <c r="C17" s="72"/>
      <c r="D17" s="5"/>
      <c r="E17" s="29"/>
    </row>
    <row r="18" ht="15" customHeight="1">
      <c r="A18" s="71"/>
      <c r="B18" s="16"/>
      <c r="C18" s="72"/>
      <c r="D18" s="5"/>
      <c r="E18" s="29"/>
    </row>
    <row r="19" ht="15" customHeight="1">
      <c r="A19" t="s" s="68">
        <v>131</v>
      </c>
      <c r="B19" t="s" s="10">
        <v>17</v>
      </c>
      <c r="C19" s="70">
        <v>12.5</v>
      </c>
      <c r="D19" s="5"/>
      <c r="E19" s="29"/>
    </row>
    <row r="20" ht="15" customHeight="1">
      <c r="A20" t="s" s="68">
        <v>132</v>
      </c>
      <c r="B20" t="s" s="10">
        <v>17</v>
      </c>
      <c r="C20" s="73">
        <v>0.52</v>
      </c>
      <c r="D20" s="5"/>
      <c r="E20" s="29"/>
    </row>
    <row r="21" ht="15" customHeight="1">
      <c r="A21" s="74"/>
      <c r="B21" s="19"/>
      <c r="C21" s="72"/>
      <c r="D21" s="5"/>
      <c r="E21" s="29"/>
    </row>
    <row r="22" ht="15" customHeight="1">
      <c r="A22" t="s" s="75">
        <v>84</v>
      </c>
      <c r="B22" t="s" s="10">
        <v>59</v>
      </c>
      <c r="C22" s="70">
        <v>3</v>
      </c>
      <c r="D22" s="5"/>
      <c r="E22" s="29"/>
    </row>
    <row r="23" ht="15" customHeight="1">
      <c r="A23" t="s" s="75">
        <v>133</v>
      </c>
      <c r="B23" t="s" s="10">
        <v>59</v>
      </c>
      <c r="C23" s="73">
        <v>8.5</v>
      </c>
      <c r="D23" s="5"/>
      <c r="E23" s="29"/>
    </row>
    <row r="24" ht="15" customHeight="1">
      <c r="A24" t="s" s="75">
        <v>134</v>
      </c>
      <c r="B24" t="s" s="10">
        <v>59</v>
      </c>
      <c r="C24" s="73">
        <v>33.8</v>
      </c>
      <c r="D24" s="5"/>
      <c r="E24" s="29"/>
    </row>
    <row r="25" ht="15" customHeight="1">
      <c r="A25" s="74"/>
      <c r="B25" s="16"/>
      <c r="C25" s="72"/>
      <c r="D25" s="5"/>
      <c r="E25" s="29"/>
    </row>
    <row r="26" ht="15" customHeight="1">
      <c r="A26" s="74"/>
      <c r="B26" s="16"/>
      <c r="C26" s="72"/>
      <c r="D26" s="5"/>
      <c r="E26" s="29"/>
    </row>
    <row r="27" ht="15" customHeight="1">
      <c r="A27" s="74"/>
      <c r="B27" s="16"/>
      <c r="C27" s="72"/>
      <c r="D27" s="5"/>
      <c r="E27" s="29"/>
    </row>
    <row r="28" ht="15" customHeight="1">
      <c r="A28" s="74"/>
      <c r="B28" s="16"/>
      <c r="C28" s="76"/>
      <c r="D28" s="5"/>
      <c r="E28" s="29"/>
    </row>
    <row r="29" ht="15" customHeight="1">
      <c r="A29" s="74"/>
      <c r="B29" s="16"/>
      <c r="C29" s="72"/>
      <c r="D29" s="5"/>
      <c r="E29" s="29"/>
    </row>
    <row r="30" ht="15" customHeight="1">
      <c r="A30" s="74"/>
      <c r="B30" s="19"/>
      <c r="C30" s="72"/>
      <c r="D30" s="5"/>
      <c r="E30" s="29"/>
    </row>
    <row r="31" ht="15" customHeight="1">
      <c r="A31" t="s" s="75">
        <v>135</v>
      </c>
      <c r="B31" t="s" s="10">
        <v>7</v>
      </c>
      <c r="C31" s="70">
        <v>38.9</v>
      </c>
      <c r="D31" s="5"/>
      <c r="E31" s="29"/>
    </row>
    <row r="32" ht="15" customHeight="1">
      <c r="A32" t="s" s="68">
        <v>136</v>
      </c>
      <c r="B32" t="s" s="10">
        <v>9</v>
      </c>
      <c r="C32" s="70">
        <v>1</v>
      </c>
      <c r="D32" s="5"/>
      <c r="E32" s="29"/>
    </row>
    <row r="33" ht="15" customHeight="1">
      <c r="A33" t="s" s="75">
        <v>137</v>
      </c>
      <c r="B33" s="14"/>
      <c r="C33" s="70">
        <v>2.9</v>
      </c>
      <c r="D33" s="5"/>
      <c r="E33" s="29"/>
    </row>
    <row r="34" ht="15" customHeight="1">
      <c r="A34" t="s" s="75">
        <v>138</v>
      </c>
      <c r="B34" t="s" s="10">
        <v>15</v>
      </c>
      <c r="C34" s="70">
        <v>0.022</v>
      </c>
      <c r="D34" s="5"/>
      <c r="E34" s="29"/>
    </row>
    <row r="35" ht="15" customHeight="1">
      <c r="A35" t="s" s="68">
        <v>139</v>
      </c>
      <c r="B35" t="s" s="10">
        <v>17</v>
      </c>
      <c r="C35" s="70">
        <v>5</v>
      </c>
      <c r="D35" s="5"/>
      <c r="E35" s="29"/>
    </row>
    <row r="36" ht="15" customHeight="1">
      <c r="A36" t="s" s="68">
        <v>140</v>
      </c>
      <c r="B36" t="s" s="10">
        <v>19</v>
      </c>
      <c r="C36" s="70">
        <v>0.01</v>
      </c>
      <c r="D36" s="5"/>
      <c r="E36" s="29"/>
    </row>
    <row r="37" ht="15" customHeight="1">
      <c r="A37" s="74"/>
      <c r="B37" s="14"/>
      <c r="C37" s="76"/>
      <c r="D37" s="5"/>
      <c r="E37" s="29"/>
    </row>
    <row r="38" ht="15" customHeight="1">
      <c r="A38" t="s" s="68">
        <v>141</v>
      </c>
      <c r="B38" t="s" s="10">
        <v>17</v>
      </c>
      <c r="C38" s="70">
        <v>10</v>
      </c>
      <c r="D38" s="5"/>
      <c r="E38" s="29"/>
    </row>
    <row r="39" ht="15" customHeight="1">
      <c r="A39" t="s" s="68">
        <v>142</v>
      </c>
      <c r="B39" t="s" s="10">
        <v>17</v>
      </c>
      <c r="C39" s="70">
        <v>25</v>
      </c>
      <c r="D39" s="5"/>
      <c r="E39" s="29"/>
    </row>
    <row r="40" ht="15" customHeight="1">
      <c r="A40" t="s" s="68">
        <v>143</v>
      </c>
      <c r="B40" t="s" s="10">
        <v>17</v>
      </c>
      <c r="C40" s="70">
        <v>35</v>
      </c>
      <c r="D40" s="5"/>
      <c r="E40" s="29"/>
    </row>
    <row r="41" ht="15" customHeight="1">
      <c r="A41" t="s" s="68">
        <v>144</v>
      </c>
      <c r="B41" t="s" s="10">
        <v>17</v>
      </c>
      <c r="C41" s="70">
        <v>45</v>
      </c>
      <c r="D41" s="5"/>
      <c r="E41" s="29"/>
    </row>
    <row r="42" ht="15" customHeight="1">
      <c r="A42" t="s" s="75">
        <v>145</v>
      </c>
      <c r="B42" t="s" s="10">
        <v>9</v>
      </c>
      <c r="C42" s="70">
        <v>0.6</v>
      </c>
      <c r="D42" s="5"/>
      <c r="E42" s="29"/>
    </row>
    <row r="43" ht="15" customHeight="1">
      <c r="A43" t="s" s="75">
        <v>146</v>
      </c>
      <c r="B43" t="s" s="10">
        <v>28</v>
      </c>
      <c r="C43" s="70">
        <v>3.5</v>
      </c>
      <c r="D43" s="5"/>
      <c r="E43" s="29"/>
    </row>
    <row r="44" ht="15" customHeight="1">
      <c r="A44" s="74"/>
      <c r="B44" s="16"/>
      <c r="C44" s="72"/>
      <c r="D44" s="5"/>
      <c r="E44" s="29"/>
    </row>
    <row r="45" ht="15" customHeight="1">
      <c r="A45" t="s" s="75">
        <v>147</v>
      </c>
      <c r="B45" t="s" s="10">
        <v>31</v>
      </c>
      <c r="C45" s="70">
        <v>0.7</v>
      </c>
      <c r="D45" s="5"/>
      <c r="E45" s="29"/>
    </row>
    <row r="46" ht="15" customHeight="1">
      <c r="A46" t="s" s="75">
        <v>148</v>
      </c>
      <c r="B46" t="s" s="10">
        <v>31</v>
      </c>
      <c r="C46" s="70">
        <v>0.15</v>
      </c>
      <c r="D46" s="5"/>
      <c r="E46" s="29"/>
    </row>
    <row r="47" ht="15" customHeight="1">
      <c r="A47" t="s" s="75">
        <v>149</v>
      </c>
      <c r="B47" t="s" s="10">
        <v>34</v>
      </c>
      <c r="C47" s="70">
        <v>210</v>
      </c>
      <c r="D47" s="5"/>
      <c r="E47" s="29"/>
    </row>
    <row r="48" ht="15" customHeight="1">
      <c r="A48" t="s" s="75">
        <v>150</v>
      </c>
      <c r="B48" t="s" s="10">
        <v>36</v>
      </c>
      <c r="C48" s="70">
        <v>0.05</v>
      </c>
      <c r="D48" s="5"/>
      <c r="E48" s="29"/>
    </row>
    <row r="49" ht="15" customHeight="1">
      <c r="A49" t="s" s="75">
        <v>151</v>
      </c>
      <c r="B49" t="s" s="10">
        <v>9</v>
      </c>
      <c r="C49" s="70">
        <v>0.22</v>
      </c>
      <c r="D49" s="5"/>
      <c r="E49" s="29"/>
    </row>
    <row r="50" ht="15" customHeight="1">
      <c r="A50" t="s" s="68">
        <v>152</v>
      </c>
      <c r="B50" t="s" s="10">
        <v>9</v>
      </c>
      <c r="C50" s="70">
        <v>1</v>
      </c>
      <c r="D50" s="5"/>
      <c r="E50" s="29"/>
    </row>
    <row r="51" ht="15" customHeight="1">
      <c r="A51" t="s" s="75">
        <v>153</v>
      </c>
      <c r="B51" t="s" s="10">
        <v>40</v>
      </c>
      <c r="C51" s="70">
        <v>0.015</v>
      </c>
      <c r="D51" s="5"/>
      <c r="E51" s="29"/>
    </row>
    <row r="52" ht="15" customHeight="1">
      <c r="A52" t="s" s="68">
        <v>154</v>
      </c>
      <c r="B52" t="s" s="10">
        <v>42</v>
      </c>
      <c r="C52" s="70">
        <v>0</v>
      </c>
      <c r="D52" s="5"/>
      <c r="E52" s="29"/>
    </row>
    <row r="53" ht="15" customHeight="1">
      <c r="A53" t="s" s="68">
        <v>155</v>
      </c>
      <c r="B53" t="s" s="10">
        <v>42</v>
      </c>
      <c r="C53" s="70">
        <v>0</v>
      </c>
      <c r="D53" s="5"/>
      <c r="E53" s="29"/>
    </row>
    <row r="54" ht="15" customHeight="1">
      <c r="A54" t="s" s="68">
        <v>156</v>
      </c>
      <c r="B54" t="s" s="10">
        <v>42</v>
      </c>
      <c r="C54" s="70">
        <v>9999</v>
      </c>
      <c r="D54" s="5"/>
      <c r="E54" s="29"/>
    </row>
    <row r="55" ht="15" customHeight="1">
      <c r="A55" t="s" s="68">
        <v>157</v>
      </c>
      <c r="B55" t="s" s="10">
        <v>42</v>
      </c>
      <c r="C55" s="70">
        <v>9999</v>
      </c>
      <c r="D55" s="5"/>
      <c r="E55" s="29"/>
    </row>
    <row r="56" ht="15" customHeight="1">
      <c r="A56" s="74"/>
      <c r="B56" s="16"/>
      <c r="C56" s="72"/>
      <c r="D56" s="5"/>
      <c r="E56" s="29"/>
    </row>
    <row r="57" ht="15" customHeight="1">
      <c r="A57" t="s" s="68">
        <v>158</v>
      </c>
      <c r="B57" t="s" s="10">
        <v>47</v>
      </c>
      <c r="C57" s="70">
        <v>150</v>
      </c>
      <c r="D57" s="5"/>
      <c r="E57" s="29"/>
    </row>
    <row r="58" ht="15" customHeight="1">
      <c r="A58" t="s" s="75">
        <v>159</v>
      </c>
      <c r="B58" t="s" s="10">
        <v>47</v>
      </c>
      <c r="C58" s="70">
        <v>1100</v>
      </c>
      <c r="D58" s="5"/>
      <c r="E58" s="29"/>
    </row>
    <row r="59" ht="15" customHeight="1">
      <c r="A59" t="s" s="68">
        <v>160</v>
      </c>
      <c r="B59" t="s" s="10">
        <v>50</v>
      </c>
      <c r="C59" s="70">
        <v>33</v>
      </c>
      <c r="D59" s="5"/>
      <c r="E59" s="29"/>
    </row>
    <row r="60" ht="15" customHeight="1">
      <c r="A60" t="s" s="68">
        <v>161</v>
      </c>
      <c r="B60" t="s" s="10">
        <v>52</v>
      </c>
      <c r="C60" s="70">
        <v>9</v>
      </c>
      <c r="D60" s="5"/>
      <c r="E60" s="29"/>
    </row>
    <row r="61" ht="15" customHeight="1">
      <c r="A61" t="s" s="68">
        <v>162</v>
      </c>
      <c r="B61" t="s" s="10">
        <v>9</v>
      </c>
      <c r="C61" s="70">
        <v>0.25</v>
      </c>
      <c r="D61" s="5"/>
      <c r="E61" s="29"/>
    </row>
    <row r="62" ht="15" customHeight="1">
      <c r="A62" t="s" s="68">
        <v>163</v>
      </c>
      <c r="B62" t="s" s="10">
        <v>9</v>
      </c>
      <c r="C62" s="70">
        <v>0.35</v>
      </c>
      <c r="D62" s="5"/>
      <c r="E62" s="29"/>
    </row>
    <row r="63" ht="15" customHeight="1">
      <c r="A63" t="s" s="68">
        <v>164</v>
      </c>
      <c r="B63" t="s" s="10">
        <v>9</v>
      </c>
      <c r="C63" s="70">
        <v>0</v>
      </c>
      <c r="D63" s="5"/>
      <c r="E63" s="29"/>
    </row>
    <row r="64" ht="15" customHeight="1">
      <c r="A64" t="s" s="68">
        <v>165</v>
      </c>
      <c r="B64" t="s" s="10">
        <v>59</v>
      </c>
      <c r="C64" s="70">
        <v>40</v>
      </c>
      <c r="D64" s="5"/>
      <c r="E64" s="29"/>
    </row>
    <row r="65" ht="15" customHeight="1">
      <c r="A65" s="74"/>
      <c r="B65" s="16"/>
      <c r="C65" s="72"/>
      <c r="D65" s="5"/>
      <c r="E65" s="29"/>
    </row>
    <row r="66" ht="15" customHeight="1">
      <c r="A66" t="s" s="75">
        <v>166</v>
      </c>
      <c r="B66" t="s" s="10">
        <v>61</v>
      </c>
      <c r="C66" s="70">
        <v>1.35</v>
      </c>
      <c r="D66" s="5"/>
      <c r="E66" s="29"/>
    </row>
    <row r="67" ht="15" customHeight="1">
      <c r="A67" t="s" s="75">
        <v>167</v>
      </c>
      <c r="B67" t="s" s="10">
        <v>63</v>
      </c>
      <c r="C67" s="70">
        <v>0.4</v>
      </c>
      <c r="D67" s="5"/>
      <c r="E67" s="29"/>
    </row>
    <row r="68" ht="15" customHeight="1">
      <c r="A68" t="s" s="75">
        <v>168</v>
      </c>
      <c r="B68" t="s" s="10">
        <v>65</v>
      </c>
      <c r="C68" s="70">
        <v>0.0106</v>
      </c>
      <c r="D68" s="5"/>
      <c r="E68" s="29"/>
    </row>
    <row r="69" ht="15" customHeight="1">
      <c r="A69" t="s" s="75">
        <v>169</v>
      </c>
      <c r="B69" t="s" s="18">
        <v>65</v>
      </c>
      <c r="C69" s="70">
        <v>0.0025</v>
      </c>
      <c r="D69" s="5"/>
      <c r="E69" s="29"/>
    </row>
    <row r="70" ht="15" customHeight="1">
      <c r="A70" t="s" s="75">
        <v>170</v>
      </c>
      <c r="B70" t="s" s="3">
        <v>65</v>
      </c>
      <c r="C70" s="70">
        <v>0.011</v>
      </c>
      <c r="D70" s="5"/>
      <c r="E70" s="29"/>
    </row>
    <row r="71" ht="15" customHeight="1">
      <c r="A71" t="s" s="75">
        <v>171</v>
      </c>
      <c r="B71" t="s" s="10">
        <v>70</v>
      </c>
      <c r="C71" s="70">
        <v>0.6</v>
      </c>
      <c r="D71" s="5"/>
      <c r="E71" s="29"/>
    </row>
    <row r="72" ht="15" customHeight="1">
      <c r="A72" s="77"/>
      <c r="B72" s="16"/>
      <c r="C72" s="78"/>
      <c r="D72" s="5"/>
      <c r="E72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P123"/>
  <sheetViews>
    <sheetView workbookViewId="0" showGridLines="0" defaultGridColor="1"/>
  </sheetViews>
  <sheetFormatPr defaultColWidth="10.8333" defaultRowHeight="14" customHeight="1" outlineLevelRow="0" outlineLevelCol="0"/>
  <cols>
    <col min="1" max="1" width="21.1719" style="79" customWidth="1"/>
    <col min="2" max="2" width="10.8516" style="79" customWidth="1"/>
    <col min="3" max="3" width="10.8516" style="79" customWidth="1"/>
    <col min="4" max="4" width="21.6719" style="79" customWidth="1"/>
    <col min="5" max="5" width="8.67188" style="79" customWidth="1"/>
    <col min="6" max="6" width="10.8516" style="79" customWidth="1"/>
    <col min="7" max="7" width="10.8516" style="79" customWidth="1"/>
    <col min="8" max="8" width="17.1719" style="79" customWidth="1"/>
    <col min="9" max="9" width="10.8516" style="79" customWidth="1"/>
    <col min="10" max="10" width="12.6719" style="79" customWidth="1"/>
    <col min="11" max="11" width="10.8516" style="79" customWidth="1"/>
    <col min="12" max="12" width="16.1719" style="79" customWidth="1"/>
    <col min="13" max="13" width="10.8516" style="79" customWidth="1"/>
    <col min="14" max="14" width="11.6719" style="79" customWidth="1"/>
    <col min="15" max="15" width="36.6719" style="79" customWidth="1"/>
    <col min="16" max="16" width="10.6719" style="79" customWidth="1"/>
    <col min="17" max="256" width="10.8516" style="79" customWidth="1"/>
  </cols>
  <sheetData>
    <row r="1" ht="14" customHeight="1" hidden="1">
      <c r="A1" s="80"/>
      <c r="B1" s="80"/>
      <c r="C1" s="81"/>
      <c r="D1" s="80"/>
      <c r="E1" s="81"/>
      <c r="F1" s="80"/>
      <c r="G1" s="80"/>
      <c r="H1" s="80"/>
      <c r="I1" s="80"/>
      <c r="J1" s="80"/>
      <c r="K1" s="80"/>
      <c r="L1" s="80"/>
      <c r="M1" s="80"/>
      <c r="N1" s="80"/>
      <c r="O1" s="29"/>
      <c r="P1" s="29"/>
    </row>
    <row r="2" ht="14" customHeight="1" hidden="1">
      <c r="A2" s="29"/>
      <c r="B2" s="29"/>
      <c r="C2" s="29"/>
      <c r="D2" s="32"/>
      <c r="E2" s="29"/>
      <c r="F2" s="29"/>
      <c r="G2" s="29"/>
      <c r="H2" s="29"/>
      <c r="I2" s="29"/>
      <c r="J2" s="29"/>
      <c r="K2" s="29"/>
      <c r="L2" s="82"/>
      <c r="M2" s="29"/>
      <c r="N2" s="29"/>
      <c r="O2" s="29"/>
      <c r="P2" s="29"/>
    </row>
    <row r="3" ht="14" customHeight="1" hidden="1">
      <c r="A3" s="62"/>
      <c r="B3" s="29"/>
      <c r="C3" s="29"/>
      <c r="D3" s="83">
        <v>3</v>
      </c>
      <c r="E3" s="29"/>
      <c r="F3" s="83">
        <v>5</v>
      </c>
      <c r="G3" s="81"/>
      <c r="H3" s="83">
        <v>6</v>
      </c>
      <c r="I3" s="81"/>
      <c r="J3" s="83">
        <v>24</v>
      </c>
      <c r="K3" s="81"/>
      <c r="L3" s="83">
        <v>2</v>
      </c>
      <c r="M3" s="81"/>
      <c r="N3" s="83">
        <v>4</v>
      </c>
      <c r="O3" s="29"/>
      <c r="P3" s="29"/>
    </row>
    <row r="4" ht="15" customHeight="1">
      <c r="A4" t="s" s="63">
        <v>123</v>
      </c>
      <c r="B4" s="5"/>
      <c r="C4" s="29"/>
      <c r="D4" s="64">
        <f t="shared" si="0" ref="D4:N4">COLUMN()</f>
        <v>4</v>
      </c>
      <c r="E4" s="84"/>
      <c r="F4" s="64">
        <f t="shared" si="0"/>
        <v>6</v>
      </c>
      <c r="G4" s="84"/>
      <c r="H4" s="64">
        <f t="shared" si="0"/>
        <v>8</v>
      </c>
      <c r="I4" s="84"/>
      <c r="J4" s="64">
        <f t="shared" si="0"/>
        <v>10</v>
      </c>
      <c r="K4" s="84"/>
      <c r="L4" s="64">
        <f t="shared" si="0"/>
        <v>12</v>
      </c>
      <c r="M4" s="84"/>
      <c r="N4" s="64">
        <f t="shared" si="0"/>
        <v>14</v>
      </c>
      <c r="O4" s="29"/>
      <c r="P4" s="29"/>
    </row>
    <row r="5" ht="15" customHeight="1">
      <c r="A5" t="s" s="65">
        <v>0</v>
      </c>
      <c r="B5" s="5"/>
      <c r="C5" s="85"/>
      <c r="D5" t="s" s="66">
        <v>2</v>
      </c>
      <c r="E5" s="19"/>
      <c r="F5" t="s" s="66">
        <v>2</v>
      </c>
      <c r="G5" s="19"/>
      <c r="H5" t="s" s="66">
        <v>2</v>
      </c>
      <c r="I5" s="19"/>
      <c r="J5" t="s" s="86">
        <v>111</v>
      </c>
      <c r="K5" s="19"/>
      <c r="L5" t="s" s="66">
        <v>2</v>
      </c>
      <c r="M5" s="19"/>
      <c r="N5" t="s" s="66">
        <v>2</v>
      </c>
      <c r="O5" s="5"/>
      <c r="P5" t="s" s="59">
        <v>172</v>
      </c>
    </row>
    <row r="6" ht="15" customHeight="1">
      <c r="A6" t="s" s="6">
        <v>125</v>
      </c>
      <c r="B6" s="87"/>
      <c r="C6" s="85"/>
      <c r="D6" t="s" s="8">
        <v>173</v>
      </c>
      <c r="E6" s="19"/>
      <c r="F6" t="s" s="8">
        <v>174</v>
      </c>
      <c r="G6" s="88"/>
      <c r="H6" t="s" s="8">
        <v>175</v>
      </c>
      <c r="I6" s="88"/>
      <c r="J6" t="s" s="37">
        <v>112</v>
      </c>
      <c r="K6" s="88"/>
      <c r="L6" t="s" s="8">
        <v>176</v>
      </c>
      <c r="M6" s="88"/>
      <c r="N6" t="s" s="8">
        <v>177</v>
      </c>
      <c r="O6" s="5"/>
      <c r="P6" t="s" s="89">
        <v>178</v>
      </c>
    </row>
    <row r="7" ht="15" customHeight="1">
      <c r="A7" t="s" s="9">
        <v>135</v>
      </c>
      <c r="B7" t="s" s="90">
        <v>7</v>
      </c>
      <c r="C7" s="85"/>
      <c r="D7" s="11">
        <v>118</v>
      </c>
      <c r="E7" s="19"/>
      <c r="F7" s="11">
        <v>110</v>
      </c>
      <c r="G7" s="19"/>
      <c r="H7" s="11">
        <v>110</v>
      </c>
      <c r="I7" s="19"/>
      <c r="J7" s="39">
        <v>46</v>
      </c>
      <c r="K7" s="19"/>
      <c r="L7" s="11">
        <v>0</v>
      </c>
      <c r="M7" s="19"/>
      <c r="N7" s="11">
        <v>0</v>
      </c>
      <c r="O7" s="19"/>
      <c r="P7" s="91">
        <v>38.9</v>
      </c>
    </row>
    <row r="8" ht="15" customHeight="1">
      <c r="A8" t="s" s="9">
        <v>136</v>
      </c>
      <c r="B8" t="s" s="90">
        <v>9</v>
      </c>
      <c r="C8" s="85"/>
      <c r="D8" s="12">
        <v>1</v>
      </c>
      <c r="E8" s="19"/>
      <c r="F8" s="12">
        <v>1</v>
      </c>
      <c r="G8" s="19"/>
      <c r="H8" s="12">
        <v>1</v>
      </c>
      <c r="I8" s="19"/>
      <c r="J8" s="39">
        <v>1</v>
      </c>
      <c r="K8" s="19"/>
      <c r="L8" s="12">
        <v>0</v>
      </c>
      <c r="M8" s="19"/>
      <c r="N8" s="12">
        <v>0</v>
      </c>
      <c r="O8" s="19"/>
      <c r="P8" s="91">
        <v>1</v>
      </c>
    </row>
    <row r="9" ht="15" customHeight="1">
      <c r="A9" t="s" s="9">
        <v>179</v>
      </c>
      <c r="B9" t="s" s="92">
        <v>11</v>
      </c>
      <c r="C9" s="85"/>
      <c r="D9" s="12">
        <v>2.5</v>
      </c>
      <c r="E9" s="19"/>
      <c r="F9" s="12">
        <v>2.34</v>
      </c>
      <c r="G9" s="19"/>
      <c r="H9" s="12">
        <v>2.34</v>
      </c>
      <c r="I9" s="19"/>
      <c r="J9" s="39">
        <v>2</v>
      </c>
      <c r="K9" s="19"/>
      <c r="L9" s="12">
        <v>0</v>
      </c>
      <c r="M9" s="19"/>
      <c r="N9" s="12">
        <v>0</v>
      </c>
      <c r="O9" s="19"/>
      <c r="P9" s="91">
        <v>2.9</v>
      </c>
    </row>
    <row r="10" ht="15" customHeight="1">
      <c r="A10" t="s" s="9">
        <v>180</v>
      </c>
      <c r="B10" s="93"/>
      <c r="C10" s="85"/>
      <c r="D10" s="12">
        <v>1</v>
      </c>
      <c r="E10" s="19"/>
      <c r="F10" s="12">
        <v>1</v>
      </c>
      <c r="G10" s="19"/>
      <c r="H10" s="12">
        <v>1</v>
      </c>
      <c r="I10" s="19"/>
      <c r="J10" s="39">
        <v>1</v>
      </c>
      <c r="K10" s="19"/>
      <c r="L10" s="12">
        <v>0</v>
      </c>
      <c r="M10" s="19"/>
      <c r="N10" s="12">
        <v>0</v>
      </c>
      <c r="O10" s="5"/>
      <c r="P10" s="31"/>
    </row>
    <row r="11" ht="15" customHeight="1">
      <c r="A11" t="s" s="9">
        <v>181</v>
      </c>
      <c r="B11" s="93"/>
      <c r="C11" s="85"/>
      <c r="D11" s="12">
        <v>0</v>
      </c>
      <c r="E11" s="19"/>
      <c r="F11" s="12">
        <v>0</v>
      </c>
      <c r="G11" s="19"/>
      <c r="H11" s="12">
        <v>0</v>
      </c>
      <c r="I11" s="19"/>
      <c r="J11" s="39">
        <v>0</v>
      </c>
      <c r="K11" s="19"/>
      <c r="L11" s="12">
        <v>0</v>
      </c>
      <c r="M11" s="19"/>
      <c r="N11" s="12">
        <v>0</v>
      </c>
      <c r="O11" s="5"/>
      <c r="P11" s="62"/>
    </row>
    <row r="12" ht="15" customHeight="1">
      <c r="A12" t="s" s="9">
        <v>138</v>
      </c>
      <c r="B12" t="s" s="90">
        <v>15</v>
      </c>
      <c r="C12" s="85"/>
      <c r="D12" s="12">
        <v>0.02</v>
      </c>
      <c r="E12" s="19"/>
      <c r="F12" s="12">
        <v>0.02</v>
      </c>
      <c r="G12" s="19"/>
      <c r="H12" s="12">
        <v>0.02</v>
      </c>
      <c r="I12" s="19"/>
      <c r="J12" s="39">
        <v>0.0161</v>
      </c>
      <c r="K12" s="19"/>
      <c r="L12" s="12">
        <v>0</v>
      </c>
      <c r="M12" s="19"/>
      <c r="N12" s="12">
        <v>0</v>
      </c>
      <c r="O12" s="19"/>
      <c r="P12" s="91">
        <v>0.022</v>
      </c>
    </row>
    <row r="13" ht="15" customHeight="1">
      <c r="A13" t="s" s="9">
        <v>182</v>
      </c>
      <c r="B13" t="s" s="90">
        <v>17</v>
      </c>
      <c r="C13" s="85"/>
      <c r="D13" s="12">
        <v>-5</v>
      </c>
      <c r="E13" s="19"/>
      <c r="F13" s="12">
        <v>-5</v>
      </c>
      <c r="G13" s="19"/>
      <c r="H13" s="12">
        <v>-5</v>
      </c>
      <c r="I13" s="19"/>
      <c r="J13" s="39">
        <v>-5</v>
      </c>
      <c r="K13" s="19"/>
      <c r="L13" s="12">
        <v>0</v>
      </c>
      <c r="M13" s="19"/>
      <c r="N13" s="12">
        <v>0</v>
      </c>
      <c r="O13" s="19"/>
      <c r="P13" s="91">
        <v>5</v>
      </c>
    </row>
    <row r="14" ht="15" customHeight="1">
      <c r="A14" t="s" s="9">
        <v>183</v>
      </c>
      <c r="B14" t="s" s="90">
        <v>19</v>
      </c>
      <c r="C14" s="85"/>
      <c r="D14" s="12">
        <v>0.01</v>
      </c>
      <c r="E14" s="19"/>
      <c r="F14" s="12">
        <v>0.01</v>
      </c>
      <c r="G14" s="19"/>
      <c r="H14" s="12">
        <v>0.01</v>
      </c>
      <c r="I14" s="19"/>
      <c r="J14" s="39">
        <v>0</v>
      </c>
      <c r="K14" s="19"/>
      <c r="L14" s="12">
        <v>0</v>
      </c>
      <c r="M14" s="19"/>
      <c r="N14" s="12">
        <v>0</v>
      </c>
      <c r="O14" s="19"/>
      <c r="P14" s="91">
        <v>0.01</v>
      </c>
    </row>
    <row r="15" ht="15" customHeight="1">
      <c r="A15" t="s" s="9">
        <v>184</v>
      </c>
      <c r="B15" t="s" s="90">
        <v>17</v>
      </c>
      <c r="C15" s="85"/>
      <c r="D15" s="12">
        <v>30</v>
      </c>
      <c r="E15" s="19"/>
      <c r="F15" s="12">
        <v>30</v>
      </c>
      <c r="G15" s="19"/>
      <c r="H15" s="12">
        <v>30</v>
      </c>
      <c r="I15" s="19"/>
      <c r="J15" s="39">
        <v>0</v>
      </c>
      <c r="K15" s="19"/>
      <c r="L15" s="12">
        <v>0</v>
      </c>
      <c r="M15" s="19"/>
      <c r="N15" s="12">
        <v>0</v>
      </c>
      <c r="O15" s="5"/>
      <c r="P15" s="31"/>
    </row>
    <row r="16" ht="15" customHeight="1">
      <c r="A16" t="s" s="9">
        <v>185</v>
      </c>
      <c r="B16" s="94"/>
      <c r="C16" s="85"/>
      <c r="D16" s="12">
        <v>0.1</v>
      </c>
      <c r="E16" s="19"/>
      <c r="F16" s="12">
        <v>0.1</v>
      </c>
      <c r="G16" s="19"/>
      <c r="H16" s="12">
        <v>0.1</v>
      </c>
      <c r="I16" s="19"/>
      <c r="J16" s="39">
        <v>0</v>
      </c>
      <c r="K16" s="19"/>
      <c r="L16" s="12">
        <v>0</v>
      </c>
      <c r="M16" s="19"/>
      <c r="N16" s="12">
        <v>0</v>
      </c>
      <c r="O16" s="5"/>
      <c r="P16" s="29"/>
    </row>
    <row r="17" ht="15" customHeight="1">
      <c r="A17" s="95"/>
      <c r="B17" s="94"/>
      <c r="C17" s="85"/>
      <c r="D17" s="96"/>
      <c r="E17" s="19"/>
      <c r="F17" s="96"/>
      <c r="G17" s="19"/>
      <c r="H17" s="96"/>
      <c r="I17" s="19"/>
      <c r="J17" s="43"/>
      <c r="K17" s="19"/>
      <c r="L17" s="96"/>
      <c r="M17" s="19"/>
      <c r="N17" s="96"/>
      <c r="O17" s="5"/>
      <c r="P17" s="62"/>
    </row>
    <row r="18" ht="15" customHeight="1">
      <c r="A18" t="s" s="9">
        <v>141</v>
      </c>
      <c r="B18" t="s" s="90">
        <v>17</v>
      </c>
      <c r="C18" s="85"/>
      <c r="D18" s="12">
        <v>0</v>
      </c>
      <c r="E18" s="19"/>
      <c r="F18" s="12">
        <v>0</v>
      </c>
      <c r="G18" s="19"/>
      <c r="H18" s="12">
        <v>0</v>
      </c>
      <c r="I18" s="19"/>
      <c r="J18" s="39">
        <v>2</v>
      </c>
      <c r="K18" s="19"/>
      <c r="L18" s="12">
        <v>0</v>
      </c>
      <c r="M18" s="19"/>
      <c r="N18" s="12">
        <v>0</v>
      </c>
      <c r="O18" s="19"/>
      <c r="P18" s="91">
        <v>10</v>
      </c>
    </row>
    <row r="19" ht="15" customHeight="1">
      <c r="A19" t="s" s="9">
        <v>142</v>
      </c>
      <c r="B19" t="s" s="90">
        <v>17</v>
      </c>
      <c r="C19" s="85"/>
      <c r="D19" s="12">
        <v>15</v>
      </c>
      <c r="E19" s="19"/>
      <c r="F19" s="12">
        <v>15</v>
      </c>
      <c r="G19" s="19"/>
      <c r="H19" s="12">
        <v>15</v>
      </c>
      <c r="I19" s="19"/>
      <c r="J19" s="39">
        <v>14</v>
      </c>
      <c r="K19" s="19"/>
      <c r="L19" s="12">
        <v>0</v>
      </c>
      <c r="M19" s="19"/>
      <c r="N19" s="12">
        <v>0</v>
      </c>
      <c r="O19" s="19"/>
      <c r="P19" s="91">
        <v>25</v>
      </c>
    </row>
    <row r="20" ht="15" customHeight="1">
      <c r="A20" t="s" s="9">
        <v>143</v>
      </c>
      <c r="B20" t="s" s="90">
        <v>17</v>
      </c>
      <c r="C20" s="85"/>
      <c r="D20" s="12">
        <v>22</v>
      </c>
      <c r="E20" s="19"/>
      <c r="F20" s="12">
        <v>22</v>
      </c>
      <c r="G20" s="19"/>
      <c r="H20" s="12">
        <v>22</v>
      </c>
      <c r="I20" s="19"/>
      <c r="J20" s="39">
        <v>30</v>
      </c>
      <c r="K20" s="19"/>
      <c r="L20" s="12">
        <v>0</v>
      </c>
      <c r="M20" s="19"/>
      <c r="N20" s="12">
        <v>0</v>
      </c>
      <c r="O20" s="19"/>
      <c r="P20" s="91">
        <v>35</v>
      </c>
    </row>
    <row r="21" ht="15" customHeight="1">
      <c r="A21" t="s" s="9">
        <v>144</v>
      </c>
      <c r="B21" t="s" s="90">
        <v>17</v>
      </c>
      <c r="C21" s="85"/>
      <c r="D21" s="12">
        <v>35</v>
      </c>
      <c r="E21" s="19"/>
      <c r="F21" s="12">
        <v>35</v>
      </c>
      <c r="G21" s="19"/>
      <c r="H21" s="12">
        <v>35</v>
      </c>
      <c r="I21" s="19"/>
      <c r="J21" s="39">
        <v>38</v>
      </c>
      <c r="K21" s="19"/>
      <c r="L21" s="12">
        <v>0</v>
      </c>
      <c r="M21" s="19"/>
      <c r="N21" s="12">
        <v>0</v>
      </c>
      <c r="O21" s="19"/>
      <c r="P21" s="91">
        <v>45</v>
      </c>
    </row>
    <row r="22" ht="15" customHeight="1">
      <c r="A22" t="s" s="9">
        <v>145</v>
      </c>
      <c r="B22" t="s" s="90">
        <v>9</v>
      </c>
      <c r="C22" s="85"/>
      <c r="D22" s="12">
        <v>0.65</v>
      </c>
      <c r="E22" s="19"/>
      <c r="F22" s="12">
        <v>0.65</v>
      </c>
      <c r="G22" s="19"/>
      <c r="H22" s="12">
        <v>0.65</v>
      </c>
      <c r="I22" s="19"/>
      <c r="J22" s="39">
        <v>0.65</v>
      </c>
      <c r="K22" s="19"/>
      <c r="L22" s="12">
        <v>0</v>
      </c>
      <c r="M22" s="19"/>
      <c r="N22" s="12">
        <v>0</v>
      </c>
      <c r="O22" s="19"/>
      <c r="P22" s="91">
        <v>0.6</v>
      </c>
    </row>
    <row r="23" ht="15" customHeight="1">
      <c r="A23" t="s" s="9">
        <v>146</v>
      </c>
      <c r="B23" t="s" s="90">
        <v>28</v>
      </c>
      <c r="C23" s="85"/>
      <c r="D23" s="12">
        <v>2.2</v>
      </c>
      <c r="E23" s="19"/>
      <c r="F23" s="12">
        <v>2.2</v>
      </c>
      <c r="G23" s="19"/>
      <c r="H23" s="12">
        <v>2.2</v>
      </c>
      <c r="I23" s="19"/>
      <c r="J23" s="39">
        <v>1.8</v>
      </c>
      <c r="K23" s="19"/>
      <c r="L23" s="12">
        <v>0</v>
      </c>
      <c r="M23" s="19"/>
      <c r="N23" s="12">
        <v>0</v>
      </c>
      <c r="O23" s="19"/>
      <c r="P23" s="91">
        <v>3.5</v>
      </c>
    </row>
    <row r="24" ht="15" customHeight="1">
      <c r="A24" t="s" s="9">
        <v>186</v>
      </c>
      <c r="B24" s="94"/>
      <c r="C24" s="85"/>
      <c r="D24" s="12">
        <v>0.8</v>
      </c>
      <c r="E24" s="19"/>
      <c r="F24" s="12">
        <v>0.8</v>
      </c>
      <c r="G24" s="19"/>
      <c r="H24" s="12">
        <v>0.8</v>
      </c>
      <c r="I24" s="19"/>
      <c r="J24" s="39">
        <v>0.8</v>
      </c>
      <c r="K24" s="19"/>
      <c r="L24" s="12">
        <v>0</v>
      </c>
      <c r="M24" s="19"/>
      <c r="N24" s="12">
        <v>0</v>
      </c>
      <c r="O24" s="5"/>
      <c r="P24" s="31"/>
    </row>
    <row r="25" ht="15" customHeight="1">
      <c r="A25" s="95"/>
      <c r="B25" s="94"/>
      <c r="C25" s="85"/>
      <c r="D25" s="96"/>
      <c r="E25" s="19"/>
      <c r="F25" s="96"/>
      <c r="G25" s="19"/>
      <c r="H25" s="96"/>
      <c r="I25" s="19"/>
      <c r="J25" s="43"/>
      <c r="K25" s="19"/>
      <c r="L25" s="96"/>
      <c r="M25" s="19"/>
      <c r="N25" s="96"/>
      <c r="O25" s="5"/>
      <c r="P25" s="62"/>
    </row>
    <row r="26" ht="15" customHeight="1">
      <c r="A26" t="s" s="9">
        <v>147</v>
      </c>
      <c r="B26" t="s" s="90">
        <v>31</v>
      </c>
      <c r="C26" s="85"/>
      <c r="D26" s="12">
        <v>0.6</v>
      </c>
      <c r="E26" s="19"/>
      <c r="F26" s="12">
        <v>0.6</v>
      </c>
      <c r="G26" s="19"/>
      <c r="H26" s="12">
        <v>0.6</v>
      </c>
      <c r="I26" s="19"/>
      <c r="J26" s="39">
        <v>0.53</v>
      </c>
      <c r="K26" s="19"/>
      <c r="L26" s="12">
        <v>0</v>
      </c>
      <c r="M26" s="19"/>
      <c r="N26" s="12">
        <v>0</v>
      </c>
      <c r="O26" s="19"/>
      <c r="P26" s="91">
        <v>0.7</v>
      </c>
    </row>
    <row r="27" ht="15" customHeight="1">
      <c r="A27" t="s" s="9">
        <v>148</v>
      </c>
      <c r="B27" t="s" s="90">
        <v>31</v>
      </c>
      <c r="C27" s="85"/>
      <c r="D27" s="12">
        <v>0.3</v>
      </c>
      <c r="E27" s="19"/>
      <c r="F27" s="12">
        <v>0.3</v>
      </c>
      <c r="G27" s="19"/>
      <c r="H27" s="12">
        <v>0.3</v>
      </c>
      <c r="I27" s="19"/>
      <c r="J27" s="39">
        <v>0.3</v>
      </c>
      <c r="K27" s="19"/>
      <c r="L27" s="12">
        <v>0</v>
      </c>
      <c r="M27" s="19"/>
      <c r="N27" s="12">
        <v>0</v>
      </c>
      <c r="O27" s="19"/>
      <c r="P27" s="91">
        <v>0.15</v>
      </c>
    </row>
    <row r="28" ht="15" customHeight="1">
      <c r="A28" t="s" s="9">
        <v>149</v>
      </c>
      <c r="B28" t="s" s="90">
        <v>34</v>
      </c>
      <c r="C28" s="85"/>
      <c r="D28" s="12">
        <v>160</v>
      </c>
      <c r="E28" s="19"/>
      <c r="F28" s="12">
        <v>160</v>
      </c>
      <c r="G28" s="19"/>
      <c r="H28" s="12">
        <v>160</v>
      </c>
      <c r="I28" s="19"/>
      <c r="J28" s="39">
        <v>180</v>
      </c>
      <c r="K28" s="19"/>
      <c r="L28" s="12">
        <v>0</v>
      </c>
      <c r="M28" s="19"/>
      <c r="N28" s="12">
        <v>0</v>
      </c>
      <c r="O28" s="19"/>
      <c r="P28" s="91">
        <v>210</v>
      </c>
    </row>
    <row r="29" ht="15" customHeight="1">
      <c r="A29" t="s" s="9">
        <v>150</v>
      </c>
      <c r="B29" t="s" s="90">
        <v>36</v>
      </c>
      <c r="C29" s="85"/>
      <c r="D29" s="12">
        <v>0.1</v>
      </c>
      <c r="E29" s="19"/>
      <c r="F29" s="12">
        <v>0.1</v>
      </c>
      <c r="G29" s="19"/>
      <c r="H29" s="12">
        <v>0.1</v>
      </c>
      <c r="I29" s="19"/>
      <c r="J29" s="39">
        <v>0.13</v>
      </c>
      <c r="K29" s="19"/>
      <c r="L29" s="12">
        <v>0</v>
      </c>
      <c r="M29" s="19"/>
      <c r="N29" s="12">
        <v>0</v>
      </c>
      <c r="O29" s="19"/>
      <c r="P29" s="91">
        <v>0.05</v>
      </c>
    </row>
    <row r="30" ht="15" customHeight="1">
      <c r="A30" t="s" s="9">
        <v>151</v>
      </c>
      <c r="B30" t="s" s="90">
        <v>36</v>
      </c>
      <c r="C30" s="85"/>
      <c r="D30" s="12">
        <v>0.22</v>
      </c>
      <c r="E30" s="19"/>
      <c r="F30" s="12">
        <v>0.22</v>
      </c>
      <c r="G30" s="19"/>
      <c r="H30" s="12">
        <v>0.22</v>
      </c>
      <c r="I30" s="19"/>
      <c r="J30" s="39">
        <v>0.22</v>
      </c>
      <c r="K30" s="19"/>
      <c r="L30" s="12">
        <v>0</v>
      </c>
      <c r="M30" s="19"/>
      <c r="N30" s="12">
        <v>0</v>
      </c>
      <c r="O30" s="19"/>
      <c r="P30" s="91">
        <v>0.22</v>
      </c>
    </row>
    <row r="31" ht="15" customHeight="1">
      <c r="A31" t="s" s="9">
        <v>152</v>
      </c>
      <c r="B31" t="s" s="90">
        <v>36</v>
      </c>
      <c r="C31" s="85"/>
      <c r="D31" s="12">
        <v>1</v>
      </c>
      <c r="E31" s="19"/>
      <c r="F31" s="12">
        <v>1</v>
      </c>
      <c r="G31" s="19"/>
      <c r="H31" s="12">
        <v>1</v>
      </c>
      <c r="I31" s="19"/>
      <c r="J31" s="39">
        <v>1</v>
      </c>
      <c r="K31" s="19"/>
      <c r="L31" s="12">
        <v>0</v>
      </c>
      <c r="M31" s="19"/>
      <c r="N31" s="12">
        <v>0</v>
      </c>
      <c r="O31" s="19"/>
      <c r="P31" s="91">
        <v>1</v>
      </c>
    </row>
    <row r="32" ht="15" customHeight="1">
      <c r="A32" t="s" s="9">
        <v>153</v>
      </c>
      <c r="B32" t="s" s="90">
        <v>40</v>
      </c>
      <c r="C32" s="85"/>
      <c r="D32" s="12">
        <v>0.008</v>
      </c>
      <c r="E32" s="19"/>
      <c r="F32" s="12">
        <v>0.01</v>
      </c>
      <c r="G32" s="19"/>
      <c r="H32" s="12">
        <v>0.01</v>
      </c>
      <c r="I32" s="19"/>
      <c r="J32" s="39">
        <v>0.01</v>
      </c>
      <c r="K32" s="19"/>
      <c r="L32" s="12">
        <v>0</v>
      </c>
      <c r="M32" s="19"/>
      <c r="N32" s="12">
        <v>0</v>
      </c>
      <c r="O32" s="19"/>
      <c r="P32" s="91">
        <v>0.015</v>
      </c>
    </row>
    <row r="33" ht="15" customHeight="1">
      <c r="A33" t="s" s="9">
        <v>154</v>
      </c>
      <c r="B33" t="s" s="90">
        <v>42</v>
      </c>
      <c r="C33" s="85"/>
      <c r="D33" s="12">
        <v>0</v>
      </c>
      <c r="E33" s="19"/>
      <c r="F33" s="12">
        <v>0</v>
      </c>
      <c r="G33" s="19"/>
      <c r="H33" s="12">
        <v>0</v>
      </c>
      <c r="I33" s="19"/>
      <c r="J33" s="39">
        <v>0</v>
      </c>
      <c r="K33" s="19"/>
      <c r="L33" s="12">
        <v>0</v>
      </c>
      <c r="M33" s="19"/>
      <c r="N33" s="12">
        <v>0</v>
      </c>
      <c r="O33" s="19"/>
      <c r="P33" s="91">
        <v>0</v>
      </c>
    </row>
    <row r="34" ht="15" customHeight="1">
      <c r="A34" t="s" s="9">
        <v>155</v>
      </c>
      <c r="B34" t="s" s="90">
        <v>42</v>
      </c>
      <c r="C34" s="85"/>
      <c r="D34" s="12">
        <v>600</v>
      </c>
      <c r="E34" s="19"/>
      <c r="F34" s="12">
        <v>600</v>
      </c>
      <c r="G34" s="19"/>
      <c r="H34" s="12">
        <v>600</v>
      </c>
      <c r="I34" s="19"/>
      <c r="J34" s="39">
        <v>0</v>
      </c>
      <c r="K34" s="19"/>
      <c r="L34" s="12">
        <v>0</v>
      </c>
      <c r="M34" s="19"/>
      <c r="N34" s="12">
        <v>0</v>
      </c>
      <c r="O34" s="19"/>
      <c r="P34" s="91">
        <v>0</v>
      </c>
    </row>
    <row r="35" ht="15" customHeight="1">
      <c r="A35" t="s" s="9">
        <v>156</v>
      </c>
      <c r="B35" t="s" s="90">
        <v>42</v>
      </c>
      <c r="C35" s="85"/>
      <c r="D35" s="12">
        <v>1200</v>
      </c>
      <c r="E35" s="19"/>
      <c r="F35" s="12">
        <v>1200</v>
      </c>
      <c r="G35" s="19"/>
      <c r="H35" s="12">
        <v>1200</v>
      </c>
      <c r="I35" s="19"/>
      <c r="J35" s="39">
        <v>9999</v>
      </c>
      <c r="K35" s="19"/>
      <c r="L35" s="12">
        <v>0</v>
      </c>
      <c r="M35" s="19"/>
      <c r="N35" s="12">
        <v>0</v>
      </c>
      <c r="O35" s="19"/>
      <c r="P35" s="91">
        <v>9999</v>
      </c>
    </row>
    <row r="36" ht="15" customHeight="1">
      <c r="A36" t="s" s="9">
        <v>157</v>
      </c>
      <c r="B36" t="s" s="90">
        <v>42</v>
      </c>
      <c r="C36" s="85"/>
      <c r="D36" s="12">
        <v>3200</v>
      </c>
      <c r="E36" s="19"/>
      <c r="F36" s="12">
        <v>3200</v>
      </c>
      <c r="G36" s="19"/>
      <c r="H36" s="12">
        <v>3200</v>
      </c>
      <c r="I36" s="19"/>
      <c r="J36" s="39">
        <v>9999</v>
      </c>
      <c r="K36" s="19"/>
      <c r="L36" s="12">
        <v>0</v>
      </c>
      <c r="M36" s="19"/>
      <c r="N36" s="12">
        <v>0</v>
      </c>
      <c r="O36" s="19"/>
      <c r="P36" s="91">
        <v>9999</v>
      </c>
    </row>
    <row r="37" ht="15" customHeight="1">
      <c r="A37" s="97"/>
      <c r="B37" s="98"/>
      <c r="C37" s="99"/>
      <c r="D37" s="96"/>
      <c r="E37" s="100"/>
      <c r="F37" s="96"/>
      <c r="G37" s="19"/>
      <c r="H37" s="96"/>
      <c r="I37" s="19"/>
      <c r="J37" s="101"/>
      <c r="K37" s="19"/>
      <c r="L37" s="96"/>
      <c r="M37" s="19"/>
      <c r="N37" s="96"/>
      <c r="O37" s="5"/>
      <c r="P37" s="31"/>
    </row>
    <row r="38" ht="15" customHeight="1">
      <c r="A38" s="97"/>
      <c r="B38" s="94"/>
      <c r="C38" s="85"/>
      <c r="D38" s="96"/>
      <c r="E38" s="19"/>
      <c r="F38" s="96"/>
      <c r="G38" s="19"/>
      <c r="H38" s="96"/>
      <c r="I38" s="19"/>
      <c r="J38" s="43"/>
      <c r="K38" s="19"/>
      <c r="L38" s="96"/>
      <c r="M38" s="19"/>
      <c r="N38" s="96"/>
      <c r="O38" s="5"/>
      <c r="P38" s="29"/>
    </row>
    <row r="39" ht="15" customHeight="1">
      <c r="A39" s="97"/>
      <c r="B39" s="94"/>
      <c r="C39" s="85"/>
      <c r="D39" s="96"/>
      <c r="E39" s="19"/>
      <c r="F39" s="96"/>
      <c r="G39" s="19"/>
      <c r="H39" s="96"/>
      <c r="I39" s="19"/>
      <c r="J39" s="43"/>
      <c r="K39" s="19"/>
      <c r="L39" s="96"/>
      <c r="M39" s="19"/>
      <c r="N39" s="96"/>
      <c r="O39" s="5"/>
      <c r="P39" s="29"/>
    </row>
    <row r="40" ht="15" customHeight="1">
      <c r="A40" s="97"/>
      <c r="B40" s="94"/>
      <c r="C40" s="85"/>
      <c r="D40" s="96"/>
      <c r="E40" s="19"/>
      <c r="F40" s="96"/>
      <c r="G40" s="19"/>
      <c r="H40" s="96"/>
      <c r="I40" s="19"/>
      <c r="J40" s="43"/>
      <c r="K40" s="19"/>
      <c r="L40" s="96"/>
      <c r="M40" s="19"/>
      <c r="N40" s="96"/>
      <c r="O40" s="5"/>
      <c r="P40" s="29"/>
    </row>
    <row r="41" ht="15" customHeight="1">
      <c r="A41" s="97"/>
      <c r="B41" s="93"/>
      <c r="C41" s="85"/>
      <c r="D41" s="96"/>
      <c r="E41" s="19"/>
      <c r="F41" s="96"/>
      <c r="G41" s="19"/>
      <c r="H41" s="96"/>
      <c r="I41" s="19"/>
      <c r="J41" s="43"/>
      <c r="K41" s="19"/>
      <c r="L41" s="96"/>
      <c r="M41" s="19"/>
      <c r="N41" s="96"/>
      <c r="O41" s="5"/>
      <c r="P41" s="29"/>
    </row>
    <row r="42" ht="15" customHeight="1">
      <c r="A42" s="97"/>
      <c r="B42" s="94"/>
      <c r="C42" s="85"/>
      <c r="D42" s="96"/>
      <c r="E42" s="19"/>
      <c r="F42" s="96"/>
      <c r="G42" s="19"/>
      <c r="H42" s="96"/>
      <c r="I42" s="19"/>
      <c r="J42" s="43"/>
      <c r="K42" s="19"/>
      <c r="L42" s="96"/>
      <c r="M42" s="19"/>
      <c r="N42" s="96"/>
      <c r="O42" s="5"/>
      <c r="P42" s="29"/>
    </row>
    <row r="43" ht="15" customHeight="1">
      <c r="A43" s="97"/>
      <c r="B43" s="94"/>
      <c r="C43" s="85"/>
      <c r="D43" s="96"/>
      <c r="E43" s="19"/>
      <c r="F43" s="96"/>
      <c r="G43" s="19"/>
      <c r="H43" s="96"/>
      <c r="I43" s="19"/>
      <c r="J43" s="43"/>
      <c r="K43" s="19"/>
      <c r="L43" s="96"/>
      <c r="M43" s="19"/>
      <c r="N43" s="96"/>
      <c r="O43" s="5"/>
      <c r="P43" s="29"/>
    </row>
    <row r="44" ht="15" customHeight="1">
      <c r="A44" s="95"/>
      <c r="B44" s="94"/>
      <c r="C44" s="85"/>
      <c r="D44" s="96"/>
      <c r="E44" s="19"/>
      <c r="F44" s="96"/>
      <c r="G44" s="19"/>
      <c r="H44" s="96"/>
      <c r="I44" s="19"/>
      <c r="J44" s="43"/>
      <c r="K44" s="19"/>
      <c r="L44" s="96"/>
      <c r="M44" s="19"/>
      <c r="N44" s="96"/>
      <c r="O44" s="5"/>
      <c r="P44" s="62"/>
    </row>
    <row r="45" ht="15" customHeight="1">
      <c r="A45" t="s" s="9">
        <v>158</v>
      </c>
      <c r="B45" t="s" s="90">
        <v>47</v>
      </c>
      <c r="C45" s="85"/>
      <c r="D45" s="12">
        <v>200</v>
      </c>
      <c r="E45" s="19"/>
      <c r="F45" s="12">
        <v>200</v>
      </c>
      <c r="G45" s="19"/>
      <c r="H45" s="12">
        <v>200</v>
      </c>
      <c r="I45" s="19"/>
      <c r="J45" s="39">
        <v>200</v>
      </c>
      <c r="K45" s="19"/>
      <c r="L45" s="12">
        <v>0</v>
      </c>
      <c r="M45" s="19"/>
      <c r="N45" s="12">
        <v>0</v>
      </c>
      <c r="O45" s="19"/>
      <c r="P45" s="91">
        <v>150</v>
      </c>
    </row>
    <row r="46" ht="15" customHeight="1">
      <c r="A46" t="s" s="9">
        <v>159</v>
      </c>
      <c r="B46" t="s" s="90">
        <v>47</v>
      </c>
      <c r="C46" s="85"/>
      <c r="D46" s="12">
        <v>1000</v>
      </c>
      <c r="E46" s="19"/>
      <c r="F46" s="12">
        <v>1000</v>
      </c>
      <c r="G46" s="19"/>
      <c r="H46" s="12">
        <v>1000</v>
      </c>
      <c r="I46" s="19"/>
      <c r="J46" s="39">
        <v>1000</v>
      </c>
      <c r="K46" s="19"/>
      <c r="L46" s="12">
        <v>0</v>
      </c>
      <c r="M46" s="19"/>
      <c r="N46" s="12">
        <v>0</v>
      </c>
      <c r="O46" s="19"/>
      <c r="P46" s="91">
        <v>1100</v>
      </c>
    </row>
    <row r="47" ht="15" customHeight="1">
      <c r="A47" t="s" s="9">
        <v>160</v>
      </c>
      <c r="B47" t="s" s="90">
        <v>50</v>
      </c>
      <c r="C47" s="85"/>
      <c r="D47" s="12">
        <v>30</v>
      </c>
      <c r="E47" s="19"/>
      <c r="F47" s="12">
        <v>30</v>
      </c>
      <c r="G47" s="19"/>
      <c r="H47" s="12">
        <v>30</v>
      </c>
      <c r="I47" s="19"/>
      <c r="J47" s="39">
        <v>17</v>
      </c>
      <c r="K47" s="19"/>
      <c r="L47" s="12">
        <v>0</v>
      </c>
      <c r="M47" s="19"/>
      <c r="N47" s="12">
        <v>0</v>
      </c>
      <c r="O47" s="19"/>
      <c r="P47" s="91">
        <v>33</v>
      </c>
    </row>
    <row r="48" ht="15" customHeight="1">
      <c r="A48" t="s" s="41">
        <v>187</v>
      </c>
      <c r="B48" t="s" s="90">
        <v>52</v>
      </c>
      <c r="C48" s="85"/>
      <c r="D48" s="12">
        <v>5.8</v>
      </c>
      <c r="E48" s="19"/>
      <c r="F48" s="12">
        <v>5.8</v>
      </c>
      <c r="G48" s="19"/>
      <c r="H48" s="12">
        <v>5.8</v>
      </c>
      <c r="I48" s="19"/>
      <c r="J48" s="39">
        <v>5</v>
      </c>
      <c r="K48" s="19"/>
      <c r="L48" s="12">
        <v>0</v>
      </c>
      <c r="M48" s="19"/>
      <c r="N48" s="12">
        <v>0</v>
      </c>
      <c r="O48" s="19"/>
      <c r="P48" s="91">
        <v>9</v>
      </c>
    </row>
    <row r="49" ht="15" customHeight="1">
      <c r="A49" t="s" s="41">
        <v>188</v>
      </c>
      <c r="B49" s="94"/>
      <c r="C49" s="85"/>
      <c r="D49" s="12">
        <v>0</v>
      </c>
      <c r="E49" s="19"/>
      <c r="F49" s="12">
        <v>0</v>
      </c>
      <c r="G49" s="19"/>
      <c r="H49" s="12">
        <v>0</v>
      </c>
      <c r="I49" s="19"/>
      <c r="J49" s="39">
        <v>0</v>
      </c>
      <c r="K49" s="19"/>
      <c r="L49" s="12">
        <v>0</v>
      </c>
      <c r="M49" s="19"/>
      <c r="N49" s="12">
        <v>0</v>
      </c>
      <c r="O49" s="5"/>
      <c r="P49" s="102"/>
    </row>
    <row r="50" ht="15" customHeight="1">
      <c r="A50" t="s" s="9">
        <v>162</v>
      </c>
      <c r="B50" t="s" s="90">
        <v>9</v>
      </c>
      <c r="C50" s="85"/>
      <c r="D50" s="12">
        <v>0.3</v>
      </c>
      <c r="E50" s="19"/>
      <c r="F50" s="12">
        <v>0.3</v>
      </c>
      <c r="G50" s="19"/>
      <c r="H50" s="12">
        <v>0.3</v>
      </c>
      <c r="I50" s="19"/>
      <c r="J50" s="39">
        <v>0.3</v>
      </c>
      <c r="K50" s="19"/>
      <c r="L50" s="12">
        <v>0</v>
      </c>
      <c r="M50" s="19"/>
      <c r="N50" s="12">
        <v>0</v>
      </c>
      <c r="O50" s="19"/>
      <c r="P50" s="91">
        <v>0.25</v>
      </c>
    </row>
    <row r="51" ht="15" customHeight="1">
      <c r="A51" t="s" s="9">
        <v>163</v>
      </c>
      <c r="B51" t="s" s="90">
        <v>9</v>
      </c>
      <c r="C51" s="85"/>
      <c r="D51" s="12">
        <v>0.5</v>
      </c>
      <c r="E51" s="19"/>
      <c r="F51" s="12">
        <v>0.4000000000000001</v>
      </c>
      <c r="G51" s="19"/>
      <c r="H51" s="12">
        <v>0.4000000000000001</v>
      </c>
      <c r="I51" s="19"/>
      <c r="J51" s="39">
        <v>0.4</v>
      </c>
      <c r="K51" s="19"/>
      <c r="L51" s="12">
        <v>0</v>
      </c>
      <c r="M51" s="19"/>
      <c r="N51" s="12">
        <v>0</v>
      </c>
      <c r="O51" s="19"/>
      <c r="P51" s="91">
        <v>0.35</v>
      </c>
    </row>
    <row r="52" ht="15" customHeight="1">
      <c r="A52" t="s" s="9">
        <v>164</v>
      </c>
      <c r="B52" t="s" s="90">
        <v>9</v>
      </c>
      <c r="C52" s="85"/>
      <c r="D52" s="12">
        <v>0.4</v>
      </c>
      <c r="E52" s="19"/>
      <c r="F52" s="12">
        <v>0.4000000000000001</v>
      </c>
      <c r="G52" s="19"/>
      <c r="H52" s="12">
        <v>0.4000000000000001</v>
      </c>
      <c r="I52" s="19"/>
      <c r="J52" s="39">
        <v>0</v>
      </c>
      <c r="K52" s="19"/>
      <c r="L52" s="12">
        <v>0</v>
      </c>
      <c r="M52" s="19"/>
      <c r="N52" s="12">
        <v>0</v>
      </c>
      <c r="O52" s="19"/>
      <c r="P52" s="91">
        <v>0</v>
      </c>
    </row>
    <row r="53" ht="15" customHeight="1">
      <c r="A53" t="s" s="9">
        <v>189</v>
      </c>
      <c r="B53" s="94"/>
      <c r="C53" s="85"/>
      <c r="D53" s="12">
        <v>0</v>
      </c>
      <c r="E53" s="19"/>
      <c r="F53" s="12">
        <v>0</v>
      </c>
      <c r="G53" s="19"/>
      <c r="H53" s="12">
        <v>0</v>
      </c>
      <c r="I53" s="19"/>
      <c r="J53" s="39">
        <v>0.5</v>
      </c>
      <c r="K53" s="19"/>
      <c r="L53" s="12">
        <v>0</v>
      </c>
      <c r="M53" s="19"/>
      <c r="N53" s="12">
        <v>0</v>
      </c>
      <c r="O53" s="5"/>
      <c r="P53" s="102"/>
    </row>
    <row r="54" ht="15" customHeight="1">
      <c r="A54" t="s" s="9">
        <v>165</v>
      </c>
      <c r="B54" t="s" s="90">
        <v>59</v>
      </c>
      <c r="C54" s="85"/>
      <c r="D54" s="12">
        <v>20</v>
      </c>
      <c r="E54" s="19"/>
      <c r="F54" s="12">
        <v>20</v>
      </c>
      <c r="G54" s="19"/>
      <c r="H54" s="12">
        <v>20</v>
      </c>
      <c r="I54" s="19"/>
      <c r="J54" s="39">
        <v>20</v>
      </c>
      <c r="K54" s="19"/>
      <c r="L54" s="12">
        <v>0</v>
      </c>
      <c r="M54" s="19"/>
      <c r="N54" s="12">
        <v>0</v>
      </c>
      <c r="O54" s="19"/>
      <c r="P54" s="91">
        <v>40</v>
      </c>
    </row>
    <row r="55" ht="15" customHeight="1">
      <c r="A55" s="103"/>
      <c r="B55" s="94"/>
      <c r="C55" s="85"/>
      <c r="D55" s="96"/>
      <c r="E55" s="19"/>
      <c r="F55" s="96"/>
      <c r="G55" s="19"/>
      <c r="H55" s="96"/>
      <c r="I55" s="19"/>
      <c r="J55" s="43"/>
      <c r="K55" s="19"/>
      <c r="L55" s="96"/>
      <c r="M55" s="19"/>
      <c r="N55" s="96"/>
      <c r="O55" s="5"/>
      <c r="P55" s="31"/>
    </row>
    <row r="56" ht="15" customHeight="1">
      <c r="A56" s="103"/>
      <c r="B56" s="5"/>
      <c r="C56" s="85"/>
      <c r="D56" s="96"/>
      <c r="E56" s="19"/>
      <c r="F56" s="96"/>
      <c r="G56" s="19"/>
      <c r="H56" s="96"/>
      <c r="I56" s="19"/>
      <c r="J56" s="43"/>
      <c r="K56" s="19"/>
      <c r="L56" s="96"/>
      <c r="M56" s="19"/>
      <c r="N56" s="96"/>
      <c r="O56" s="5"/>
      <c r="P56" s="29"/>
    </row>
    <row r="57" ht="15" customHeight="1">
      <c r="A57" s="103"/>
      <c r="B57" s="5"/>
      <c r="C57" s="85"/>
      <c r="D57" s="96"/>
      <c r="E57" s="19"/>
      <c r="F57" s="96"/>
      <c r="G57" s="19"/>
      <c r="H57" s="96"/>
      <c r="I57" s="19"/>
      <c r="J57" s="43"/>
      <c r="K57" s="19"/>
      <c r="L57" s="96"/>
      <c r="M57" s="19"/>
      <c r="N57" s="96"/>
      <c r="O57" s="5"/>
      <c r="P57" s="29"/>
    </row>
    <row r="58" ht="15" customHeight="1">
      <c r="A58" s="103"/>
      <c r="B58" s="5"/>
      <c r="C58" s="85"/>
      <c r="D58" s="96"/>
      <c r="E58" s="19"/>
      <c r="F58" s="96"/>
      <c r="G58" s="19"/>
      <c r="H58" s="96"/>
      <c r="I58" s="19"/>
      <c r="J58" s="43"/>
      <c r="K58" s="19"/>
      <c r="L58" s="96"/>
      <c r="M58" s="19"/>
      <c r="N58" s="96"/>
      <c r="O58" s="5"/>
      <c r="P58" s="29"/>
    </row>
    <row r="59" ht="15" customHeight="1">
      <c r="A59" s="103"/>
      <c r="B59" s="5"/>
      <c r="C59" s="85"/>
      <c r="D59" s="96"/>
      <c r="E59" s="19"/>
      <c r="F59" s="96"/>
      <c r="G59" s="19"/>
      <c r="H59" s="96"/>
      <c r="I59" s="19"/>
      <c r="J59" s="43"/>
      <c r="K59" s="19"/>
      <c r="L59" s="96"/>
      <c r="M59" s="19"/>
      <c r="N59" s="96"/>
      <c r="O59" s="5"/>
      <c r="P59" s="29"/>
    </row>
    <row r="60" ht="15" customHeight="1">
      <c r="A60" s="97"/>
      <c r="B60" s="94"/>
      <c r="C60" s="85"/>
      <c r="D60" s="104"/>
      <c r="E60" s="19"/>
      <c r="F60" s="104"/>
      <c r="G60" s="19"/>
      <c r="H60" s="104"/>
      <c r="I60" s="19"/>
      <c r="J60" s="43"/>
      <c r="K60" s="19"/>
      <c r="L60" s="104"/>
      <c r="M60" s="19"/>
      <c r="N60" s="104"/>
      <c r="O60" s="5"/>
      <c r="P60" s="62"/>
    </row>
    <row r="61" ht="15" customHeight="1">
      <c r="A61" t="s" s="9">
        <v>166</v>
      </c>
      <c r="B61" t="s" s="90">
        <v>61</v>
      </c>
      <c r="C61" s="85"/>
      <c r="D61" s="17">
        <v>1.8</v>
      </c>
      <c r="E61" s="19"/>
      <c r="F61" s="17">
        <v>1.5</v>
      </c>
      <c r="G61" s="19"/>
      <c r="H61" s="17">
        <v>1.5</v>
      </c>
      <c r="I61" s="19"/>
      <c r="J61" s="39">
        <v>2.3</v>
      </c>
      <c r="K61" s="19"/>
      <c r="L61" s="17">
        <v>0</v>
      </c>
      <c r="M61" s="19"/>
      <c r="N61" s="17">
        <v>0</v>
      </c>
      <c r="O61" s="19"/>
      <c r="P61" s="91">
        <v>1.35</v>
      </c>
    </row>
    <row r="62" ht="15" customHeight="1">
      <c r="A62" t="s" s="9">
        <v>167</v>
      </c>
      <c r="B62" t="s" s="90">
        <v>63</v>
      </c>
      <c r="C62" s="85"/>
      <c r="D62" s="17">
        <v>0.4</v>
      </c>
      <c r="E62" s="19"/>
      <c r="F62" s="17">
        <v>0.4</v>
      </c>
      <c r="G62" s="19"/>
      <c r="H62" s="17">
        <v>0.4</v>
      </c>
      <c r="I62" s="19"/>
      <c r="J62" s="39">
        <v>0.68</v>
      </c>
      <c r="K62" s="19"/>
      <c r="L62" s="17">
        <v>0</v>
      </c>
      <c r="M62" s="19"/>
      <c r="N62" s="17">
        <v>0</v>
      </c>
      <c r="O62" s="19"/>
      <c r="P62" s="91">
        <v>0.4</v>
      </c>
    </row>
    <row r="63" ht="15" customHeight="1">
      <c r="A63" t="s" s="9">
        <v>168</v>
      </c>
      <c r="B63" t="s" s="90">
        <v>65</v>
      </c>
      <c r="C63" s="85"/>
      <c r="D63" s="17">
        <v>0.015</v>
      </c>
      <c r="E63" s="19"/>
      <c r="F63" s="17">
        <v>0.015</v>
      </c>
      <c r="G63" s="19"/>
      <c r="H63" s="17">
        <v>0.015</v>
      </c>
      <c r="I63" s="19"/>
      <c r="J63" s="39">
        <v>0.0137</v>
      </c>
      <c r="K63" s="19"/>
      <c r="L63" s="17">
        <v>0</v>
      </c>
      <c r="M63" s="19"/>
      <c r="N63" s="17">
        <v>0</v>
      </c>
      <c r="O63" s="19"/>
      <c r="P63" s="91">
        <v>0.0106</v>
      </c>
    </row>
    <row r="64" ht="15" customHeight="1">
      <c r="A64" t="s" s="9">
        <v>169</v>
      </c>
      <c r="B64" t="s" s="105">
        <v>65</v>
      </c>
      <c r="C64" s="85"/>
      <c r="D64" s="17">
        <v>0.0051</v>
      </c>
      <c r="E64" s="19"/>
      <c r="F64" s="17">
        <v>0.005</v>
      </c>
      <c r="G64" s="19"/>
      <c r="H64" s="17">
        <v>0.005</v>
      </c>
      <c r="I64" s="19"/>
      <c r="J64" s="39">
        <v>0.0039</v>
      </c>
      <c r="K64" s="19"/>
      <c r="L64" s="17">
        <v>0</v>
      </c>
      <c r="M64" s="19"/>
      <c r="N64" s="17">
        <v>0</v>
      </c>
      <c r="O64" s="19"/>
      <c r="P64" s="91">
        <v>0.0025</v>
      </c>
    </row>
    <row r="65" ht="15" customHeight="1">
      <c r="A65" t="s" s="9">
        <v>190</v>
      </c>
      <c r="B65" t="s" s="106">
        <v>65</v>
      </c>
      <c r="C65" s="85"/>
      <c r="D65" s="17">
        <v>0.0209</v>
      </c>
      <c r="E65" s="19"/>
      <c r="F65" s="17">
        <v>0.0213</v>
      </c>
      <c r="G65" s="19"/>
      <c r="H65" s="17">
        <v>0.0213</v>
      </c>
      <c r="I65" s="19"/>
      <c r="J65" s="39">
        <v>0.0337</v>
      </c>
      <c r="K65" s="19"/>
      <c r="L65" s="17">
        <v>0</v>
      </c>
      <c r="M65" s="19"/>
      <c r="N65" s="17">
        <v>0</v>
      </c>
      <c r="O65" s="19"/>
      <c r="P65" s="91">
        <v>0.011</v>
      </c>
    </row>
    <row r="66" ht="15" customHeight="1">
      <c r="A66" t="s" s="9">
        <v>191</v>
      </c>
      <c r="B66" s="5"/>
      <c r="C66" s="85"/>
      <c r="D66" s="17">
        <v>0.0209</v>
      </c>
      <c r="E66" s="19"/>
      <c r="F66" s="17">
        <v>0.0213</v>
      </c>
      <c r="G66" s="19"/>
      <c r="H66" s="17">
        <v>0.0213</v>
      </c>
      <c r="I66" s="19"/>
      <c r="J66" s="39">
        <v>0.0337</v>
      </c>
      <c r="K66" s="19"/>
      <c r="L66" s="17">
        <v>0</v>
      </c>
      <c r="M66" s="19"/>
      <c r="N66" s="17">
        <v>0</v>
      </c>
      <c r="O66" s="19"/>
      <c r="P66" s="91">
        <v>0.6</v>
      </c>
    </row>
    <row r="67" ht="15" customHeight="1">
      <c r="A67" t="s" s="9">
        <v>171</v>
      </c>
      <c r="B67" t="s" s="90">
        <v>70</v>
      </c>
      <c r="C67" s="85"/>
      <c r="D67" s="17">
        <v>0.25</v>
      </c>
      <c r="E67" s="19"/>
      <c r="F67" s="17">
        <v>0.25</v>
      </c>
      <c r="G67" s="19"/>
      <c r="H67" s="17">
        <v>0.25</v>
      </c>
      <c r="I67" s="19"/>
      <c r="J67" s="39">
        <v>0.45</v>
      </c>
      <c r="K67" s="19"/>
      <c r="L67" s="17">
        <v>0</v>
      </c>
      <c r="M67" s="19"/>
      <c r="N67" s="17">
        <v>0</v>
      </c>
      <c r="O67" s="5"/>
      <c r="P67" s="31"/>
    </row>
    <row r="68" ht="15" customHeight="1">
      <c r="A68" s="95"/>
      <c r="B68" s="94"/>
      <c r="C68" s="85"/>
      <c r="D68" s="96"/>
      <c r="E68" s="19"/>
      <c r="F68" s="96"/>
      <c r="G68" s="19"/>
      <c r="H68" s="96"/>
      <c r="I68" s="19"/>
      <c r="J68" s="107"/>
      <c r="K68" s="19"/>
      <c r="L68" s="96"/>
      <c r="M68" s="19"/>
      <c r="N68" s="96"/>
      <c r="O68" s="5"/>
      <c r="P68" s="62"/>
    </row>
    <row r="69" ht="15" customHeight="1">
      <c r="A69" t="s" s="9">
        <v>127</v>
      </c>
      <c r="B69" t="s" s="90">
        <v>17</v>
      </c>
      <c r="C69" s="85"/>
      <c r="D69" s="12">
        <v>0</v>
      </c>
      <c r="E69" s="19"/>
      <c r="F69" s="12">
        <v>0</v>
      </c>
      <c r="G69" s="19"/>
      <c r="H69" s="12">
        <v>0</v>
      </c>
      <c r="I69" s="19"/>
      <c r="J69" s="39">
        <v>2</v>
      </c>
      <c r="K69" s="19"/>
      <c r="L69" s="12">
        <v>0</v>
      </c>
      <c r="M69" s="19"/>
      <c r="N69" s="12">
        <v>0</v>
      </c>
      <c r="O69" s="19"/>
      <c r="P69" s="91">
        <v>8</v>
      </c>
    </row>
    <row r="70" ht="15" customHeight="1">
      <c r="A70" t="s" s="9">
        <v>128</v>
      </c>
      <c r="B70" t="s" s="90">
        <v>17</v>
      </c>
      <c r="C70" s="85"/>
      <c r="D70" s="12">
        <v>27.5</v>
      </c>
      <c r="E70" s="19"/>
      <c r="F70" s="12">
        <v>27.5</v>
      </c>
      <c r="G70" s="19"/>
      <c r="H70" s="12">
        <v>27.5</v>
      </c>
      <c r="I70" s="19"/>
      <c r="J70" s="39">
        <v>21</v>
      </c>
      <c r="K70" s="19"/>
      <c r="L70" s="12">
        <v>0</v>
      </c>
      <c r="M70" s="19"/>
      <c r="N70" s="12">
        <v>0</v>
      </c>
      <c r="O70" s="19"/>
      <c r="P70" s="91">
        <v>34</v>
      </c>
    </row>
    <row r="71" ht="15" customHeight="1">
      <c r="A71" t="s" s="9">
        <v>129</v>
      </c>
      <c r="B71" t="s" s="90">
        <v>17</v>
      </c>
      <c r="C71" s="85"/>
      <c r="D71" s="12">
        <v>27.5</v>
      </c>
      <c r="E71" s="19"/>
      <c r="F71" s="12">
        <v>27.5</v>
      </c>
      <c r="G71" s="19"/>
      <c r="H71" s="12">
        <v>27.5</v>
      </c>
      <c r="I71" s="19"/>
      <c r="J71" s="39">
        <v>30</v>
      </c>
      <c r="K71" s="19"/>
      <c r="L71" s="12">
        <v>0</v>
      </c>
      <c r="M71" s="19"/>
      <c r="N71" s="12">
        <v>0</v>
      </c>
      <c r="O71" s="19"/>
      <c r="P71" s="91">
        <v>37</v>
      </c>
    </row>
    <row r="72" ht="15" customHeight="1">
      <c r="A72" t="s" s="9">
        <v>130</v>
      </c>
      <c r="B72" t="s" s="90">
        <v>17</v>
      </c>
      <c r="C72" s="85"/>
      <c r="D72" s="12">
        <v>40</v>
      </c>
      <c r="E72" s="19"/>
      <c r="F72" s="12">
        <v>40</v>
      </c>
      <c r="G72" s="19"/>
      <c r="H72" s="12">
        <v>40</v>
      </c>
      <c r="I72" s="19"/>
      <c r="J72" s="39">
        <v>40</v>
      </c>
      <c r="K72" s="19"/>
      <c r="L72" s="12">
        <v>0</v>
      </c>
      <c r="M72" s="19"/>
      <c r="N72" s="12">
        <v>0</v>
      </c>
      <c r="O72" s="19"/>
      <c r="P72" s="91">
        <v>45</v>
      </c>
    </row>
    <row r="73" ht="15" customHeight="1">
      <c r="A73" s="108"/>
      <c r="B73" s="94"/>
      <c r="C73" s="85"/>
      <c r="D73" s="104"/>
      <c r="E73" s="19"/>
      <c r="F73" s="104"/>
      <c r="G73" s="19"/>
      <c r="H73" s="104"/>
      <c r="I73" s="19"/>
      <c r="J73" s="43"/>
      <c r="K73" s="19"/>
      <c r="L73" s="104"/>
      <c r="M73" s="19"/>
      <c r="N73" s="104"/>
      <c r="O73" s="5"/>
      <c r="P73" s="31"/>
    </row>
    <row r="74" ht="15" customHeight="1">
      <c r="A74" t="s" s="9">
        <v>192</v>
      </c>
      <c r="B74" t="s" s="90">
        <v>9</v>
      </c>
      <c r="C74" s="85"/>
      <c r="D74" s="12">
        <v>0.002</v>
      </c>
      <c r="E74" s="19"/>
      <c r="F74" s="12">
        <v>0.008</v>
      </c>
      <c r="G74" s="19"/>
      <c r="H74" s="12">
        <v>0.008</v>
      </c>
      <c r="I74" s="19"/>
      <c r="J74" t="s" s="109">
        <v>9</v>
      </c>
      <c r="K74" s="19"/>
      <c r="L74" s="12">
        <v>0</v>
      </c>
      <c r="M74" s="19"/>
      <c r="N74" s="12">
        <v>0</v>
      </c>
      <c r="O74" s="5"/>
      <c r="P74" s="29"/>
    </row>
    <row r="75" ht="15" customHeight="1">
      <c r="A75" s="95"/>
      <c r="B75" s="94"/>
      <c r="C75" s="85"/>
      <c r="D75" s="96"/>
      <c r="E75" s="19"/>
      <c r="F75" s="96"/>
      <c r="G75" s="19"/>
      <c r="H75" s="96"/>
      <c r="I75" s="19"/>
      <c r="J75" s="43"/>
      <c r="K75" s="19"/>
      <c r="L75" s="96"/>
      <c r="M75" s="19"/>
      <c r="N75" s="96"/>
      <c r="O75" s="5"/>
      <c r="P75" s="62"/>
    </row>
    <row r="76" ht="15" customHeight="1">
      <c r="A76" t="s" s="9">
        <v>131</v>
      </c>
      <c r="B76" t="s" s="90">
        <v>82</v>
      </c>
      <c r="C76" s="85"/>
      <c r="D76" s="12">
        <v>14</v>
      </c>
      <c r="E76" s="19"/>
      <c r="F76" s="12">
        <v>21</v>
      </c>
      <c r="G76" s="19"/>
      <c r="H76" s="12">
        <v>21</v>
      </c>
      <c r="I76" s="19"/>
      <c r="J76" s="39">
        <v>0</v>
      </c>
      <c r="K76" s="19"/>
      <c r="L76" s="12">
        <v>0</v>
      </c>
      <c r="M76" s="19"/>
      <c r="N76" s="12">
        <v>0</v>
      </c>
      <c r="O76" s="19"/>
      <c r="P76" s="91">
        <v>12.5</v>
      </c>
    </row>
    <row r="77" ht="15" customHeight="1">
      <c r="A77" t="s" s="9">
        <v>132</v>
      </c>
      <c r="B77" t="s" s="90">
        <v>9</v>
      </c>
      <c r="C77" s="85"/>
      <c r="D77" s="12">
        <v>0.17</v>
      </c>
      <c r="E77" s="19"/>
      <c r="F77" s="12">
        <v>0</v>
      </c>
      <c r="G77" s="19"/>
      <c r="H77" s="12">
        <v>0</v>
      </c>
      <c r="I77" s="19"/>
      <c r="J77" s="39">
        <v>0.05</v>
      </c>
      <c r="K77" s="19"/>
      <c r="L77" s="12">
        <v>0</v>
      </c>
      <c r="M77" s="19"/>
      <c r="N77" s="12">
        <v>0</v>
      </c>
      <c r="O77" s="19"/>
      <c r="P77" s="110">
        <v>0.52</v>
      </c>
    </row>
    <row r="78" ht="15" customHeight="1">
      <c r="A78" s="95"/>
      <c r="B78" s="5"/>
      <c r="C78" s="85"/>
      <c r="D78" s="96"/>
      <c r="E78" s="19"/>
      <c r="F78" s="96"/>
      <c r="G78" s="19"/>
      <c r="H78" s="96"/>
      <c r="I78" s="19"/>
      <c r="J78" s="111"/>
      <c r="K78" s="19"/>
      <c r="L78" s="96"/>
      <c r="M78" s="19"/>
      <c r="N78" s="96"/>
      <c r="O78" s="5"/>
      <c r="P78" s="102"/>
    </row>
    <row r="79" ht="15" customHeight="1">
      <c r="A79" t="s" s="44">
        <v>84</v>
      </c>
      <c r="B79" t="s" s="90">
        <v>85</v>
      </c>
      <c r="C79" s="85"/>
      <c r="D79" s="12">
        <v>6</v>
      </c>
      <c r="E79" s="19"/>
      <c r="F79" s="12">
        <v>4</v>
      </c>
      <c r="G79" s="19"/>
      <c r="H79" s="12">
        <v>4</v>
      </c>
      <c r="I79" s="19"/>
      <c r="J79" s="39">
        <v>8.5</v>
      </c>
      <c r="K79" s="19"/>
      <c r="L79" s="12">
        <v>0</v>
      </c>
      <c r="M79" s="19"/>
      <c r="N79" s="12">
        <v>6</v>
      </c>
      <c r="O79" s="19"/>
      <c r="P79" s="91">
        <v>3</v>
      </c>
    </row>
    <row r="80" ht="15" customHeight="1">
      <c r="A80" t="s" s="46">
        <v>86</v>
      </c>
      <c r="B80" t="s" s="90">
        <v>85</v>
      </c>
      <c r="C80" s="85"/>
      <c r="D80" s="12">
        <v>5</v>
      </c>
      <c r="E80" s="19"/>
      <c r="F80" s="12">
        <v>9.492546583750</v>
      </c>
      <c r="G80" s="19"/>
      <c r="H80" s="12">
        <v>11.6</v>
      </c>
      <c r="I80" s="19"/>
      <c r="J80" s="39">
        <v>36</v>
      </c>
      <c r="K80" s="19"/>
      <c r="L80" s="12">
        <v>0</v>
      </c>
      <c r="M80" s="19"/>
      <c r="N80" s="12">
        <v>5</v>
      </c>
      <c r="O80" s="19"/>
      <c r="P80" s="110">
        <v>8.5</v>
      </c>
    </row>
    <row r="81" ht="15" customHeight="1">
      <c r="A81" t="s" s="46">
        <v>87</v>
      </c>
      <c r="B81" t="s" s="90">
        <v>85</v>
      </c>
      <c r="C81" s="85"/>
      <c r="D81" s="12">
        <v>8</v>
      </c>
      <c r="E81" s="19"/>
      <c r="F81" s="12">
        <v>7.774068324350</v>
      </c>
      <c r="G81" s="19"/>
      <c r="H81" s="12">
        <v>9.5</v>
      </c>
      <c r="I81" s="19"/>
      <c r="J81" s="39">
        <v>5.7</v>
      </c>
      <c r="K81" s="19"/>
      <c r="L81" s="12">
        <v>0</v>
      </c>
      <c r="M81" s="19"/>
      <c r="N81" s="12">
        <v>8</v>
      </c>
      <c r="O81" s="19"/>
      <c r="P81" s="110">
        <v>33.8</v>
      </c>
    </row>
    <row r="82" ht="15" customHeight="1">
      <c r="A82" t="s" s="46">
        <v>88</v>
      </c>
      <c r="B82" t="s" s="90">
        <v>85</v>
      </c>
      <c r="C82" s="85"/>
      <c r="D82" s="12">
        <v>6</v>
      </c>
      <c r="E82" s="19"/>
      <c r="F82" s="12">
        <v>2.582264655555555</v>
      </c>
      <c r="G82" s="19"/>
      <c r="H82" s="12">
        <v>3.155555555555555</v>
      </c>
      <c r="I82" s="19"/>
      <c r="J82" s="39">
        <v>4.3</v>
      </c>
      <c r="K82" s="19"/>
      <c r="L82" s="12">
        <v>0</v>
      </c>
      <c r="M82" s="19"/>
      <c r="N82" s="12">
        <v>6</v>
      </c>
      <c r="O82" s="5"/>
      <c r="P82" s="31"/>
    </row>
    <row r="83" ht="15" customHeight="1">
      <c r="A83" t="s" s="46">
        <v>89</v>
      </c>
      <c r="B83" t="s" s="90">
        <v>85</v>
      </c>
      <c r="C83" s="85"/>
      <c r="D83" s="12">
        <v>6</v>
      </c>
      <c r="E83" s="19"/>
      <c r="F83" s="12">
        <v>0.6455684388888887</v>
      </c>
      <c r="G83" s="19"/>
      <c r="H83" s="12">
        <v>0.7888888888888888</v>
      </c>
      <c r="I83" s="19"/>
      <c r="J83" s="39">
        <v>22</v>
      </c>
      <c r="K83" s="19"/>
      <c r="L83" s="12">
        <v>0</v>
      </c>
      <c r="M83" s="19"/>
      <c r="N83" s="12">
        <v>6</v>
      </c>
      <c r="O83" s="5"/>
      <c r="P83" s="29"/>
    </row>
    <row r="84" ht="15" customHeight="1">
      <c r="A84" t="s" s="46">
        <v>90</v>
      </c>
      <c r="B84" t="s" s="90">
        <v>85</v>
      </c>
      <c r="C84" s="85"/>
      <c r="D84" s="12">
        <v>15</v>
      </c>
      <c r="E84" s="19"/>
      <c r="F84" s="12">
        <v>3.155555555555555</v>
      </c>
      <c r="G84" s="19"/>
      <c r="H84" s="12">
        <v>3.155555555555555</v>
      </c>
      <c r="I84" s="19"/>
      <c r="J84" s="39">
        <v>7</v>
      </c>
      <c r="K84" s="19"/>
      <c r="L84" s="12">
        <v>0</v>
      </c>
      <c r="M84" s="19"/>
      <c r="N84" s="12">
        <v>15</v>
      </c>
      <c r="O84" s="5"/>
      <c r="P84" s="29"/>
    </row>
    <row r="85" ht="15" customHeight="1">
      <c r="A85" t="s" s="46">
        <v>91</v>
      </c>
      <c r="B85" t="s" s="90">
        <v>85</v>
      </c>
      <c r="C85" s="85"/>
      <c r="D85" s="12">
        <v>43</v>
      </c>
      <c r="E85" s="19"/>
      <c r="F85" s="12">
        <v>40.4</v>
      </c>
      <c r="G85" s="19"/>
      <c r="H85" s="12">
        <v>37.6</v>
      </c>
      <c r="I85" s="5"/>
      <c r="J85" s="112">
        <v>0</v>
      </c>
      <c r="K85" s="85"/>
      <c r="L85" s="12">
        <v>0</v>
      </c>
      <c r="M85" s="19"/>
      <c r="N85" s="12">
        <v>43</v>
      </c>
      <c r="O85" s="5"/>
      <c r="P85" s="29"/>
    </row>
    <row r="86" ht="15" customHeight="1">
      <c r="A86" t="s" s="46">
        <v>92</v>
      </c>
      <c r="B86" t="s" s="90">
        <v>85</v>
      </c>
      <c r="C86" s="85"/>
      <c r="D86" s="12">
        <v>8</v>
      </c>
      <c r="E86" s="19"/>
      <c r="F86" s="12">
        <v>8</v>
      </c>
      <c r="G86" s="19"/>
      <c r="H86" s="12">
        <v>8</v>
      </c>
      <c r="I86" s="5"/>
      <c r="J86" s="113">
        <v>0</v>
      </c>
      <c r="K86" s="85"/>
      <c r="L86" s="12">
        <v>0</v>
      </c>
      <c r="M86" s="19"/>
      <c r="N86" s="12">
        <v>8</v>
      </c>
      <c r="O86" s="5"/>
      <c r="P86" s="29"/>
    </row>
    <row r="87" ht="15" customHeight="1">
      <c r="A87" s="102"/>
      <c r="B87" s="29"/>
      <c r="C87" s="29"/>
      <c r="D87" s="102"/>
      <c r="E87" s="29"/>
      <c r="F87" s="114"/>
      <c r="G87" s="29"/>
      <c r="H87" s="114"/>
      <c r="I87" s="29"/>
      <c r="J87" s="115"/>
      <c r="K87" s="29"/>
      <c r="L87" s="114"/>
      <c r="M87" s="29"/>
      <c r="N87" s="114"/>
      <c r="O87" s="29"/>
      <c r="P87" s="29"/>
    </row>
    <row r="88" ht="15" customHeight="1">
      <c r="A88" t="s" s="50">
        <v>193</v>
      </c>
      <c r="B88" t="s" s="116">
        <v>85</v>
      </c>
      <c r="C88" s="117"/>
      <c r="D88" s="55">
        <v>0</v>
      </c>
      <c r="E88" s="118"/>
      <c r="F88" s="55">
        <v>0</v>
      </c>
      <c r="G88" s="19"/>
      <c r="H88" s="55">
        <v>0</v>
      </c>
      <c r="I88" s="19"/>
      <c r="J88" s="52">
        <v>8.5</v>
      </c>
      <c r="K88" s="19"/>
      <c r="L88" s="55">
        <v>0</v>
      </c>
      <c r="M88" s="19"/>
      <c r="N88" s="55">
        <v>0</v>
      </c>
      <c r="O88" s="5"/>
      <c r="P88" s="29"/>
    </row>
    <row r="89" ht="15" customHeight="1">
      <c r="A89" t="s" s="50">
        <v>194</v>
      </c>
      <c r="B89" t="s" s="116">
        <v>85</v>
      </c>
      <c r="C89" s="117"/>
      <c r="D89" s="55">
        <v>0</v>
      </c>
      <c r="E89" s="118"/>
      <c r="F89" s="55">
        <v>0</v>
      </c>
      <c r="G89" s="19"/>
      <c r="H89" s="55">
        <v>0</v>
      </c>
      <c r="I89" s="19"/>
      <c r="J89" s="52">
        <v>76.5</v>
      </c>
      <c r="K89" s="19"/>
      <c r="L89" s="55">
        <v>0</v>
      </c>
      <c r="M89" s="19"/>
      <c r="N89" s="55">
        <v>0</v>
      </c>
      <c r="O89" s="5"/>
      <c r="P89" s="29"/>
    </row>
    <row r="90" ht="15" customHeight="1">
      <c r="A90" t="s" s="53">
        <v>195</v>
      </c>
      <c r="B90" t="s" s="90">
        <v>85</v>
      </c>
      <c r="C90" s="85"/>
      <c r="D90" s="55">
        <v>0</v>
      </c>
      <c r="E90" s="19"/>
      <c r="F90" s="55">
        <v>0</v>
      </c>
      <c r="G90" s="19"/>
      <c r="H90" s="55">
        <v>0</v>
      </c>
      <c r="I90" s="19"/>
      <c r="J90" s="55">
        <v>54.5</v>
      </c>
      <c r="K90" s="19"/>
      <c r="L90" s="55">
        <v>0</v>
      </c>
      <c r="M90" s="19"/>
      <c r="N90" s="55">
        <v>0</v>
      </c>
      <c r="O90" s="5"/>
      <c r="P90" s="29"/>
    </row>
    <row r="91" ht="15" customHeight="1">
      <c r="A91" t="s" s="53">
        <v>196</v>
      </c>
      <c r="B91" t="s" s="90">
        <v>85</v>
      </c>
      <c r="C91" s="85"/>
      <c r="D91" s="55">
        <v>0</v>
      </c>
      <c r="E91" s="19"/>
      <c r="F91" s="55">
        <v>0</v>
      </c>
      <c r="G91" s="19"/>
      <c r="H91" s="55">
        <v>0</v>
      </c>
      <c r="I91" s="19"/>
      <c r="J91" s="55">
        <v>76.5</v>
      </c>
      <c r="K91" s="19"/>
      <c r="L91" s="55">
        <v>0</v>
      </c>
      <c r="M91" s="19"/>
      <c r="N91" s="55">
        <v>0</v>
      </c>
      <c r="O91" s="5"/>
      <c r="P91" s="29"/>
    </row>
    <row r="92" ht="15" customHeight="1">
      <c r="A92" t="s" s="50">
        <v>197</v>
      </c>
      <c r="B92" t="s" s="116">
        <v>85</v>
      </c>
      <c r="C92" s="117"/>
      <c r="D92" s="55">
        <v>0</v>
      </c>
      <c r="E92" s="118"/>
      <c r="F92" s="55">
        <v>0</v>
      </c>
      <c r="G92" s="19"/>
      <c r="H92" s="55">
        <v>0</v>
      </c>
      <c r="I92" s="19"/>
      <c r="J92" s="52">
        <v>52.5</v>
      </c>
      <c r="K92" s="19"/>
      <c r="L92" s="55">
        <v>0</v>
      </c>
      <c r="M92" s="19"/>
      <c r="N92" s="55">
        <v>0</v>
      </c>
      <c r="O92" s="5"/>
      <c r="P92" s="29"/>
    </row>
    <row r="93" ht="15" customHeight="1">
      <c r="A93" t="s" s="50">
        <v>198</v>
      </c>
      <c r="B93" t="s" s="116">
        <v>85</v>
      </c>
      <c r="C93" s="117"/>
      <c r="D93" s="55">
        <v>0</v>
      </c>
      <c r="E93" s="118"/>
      <c r="F93" s="55">
        <v>0</v>
      </c>
      <c r="G93" s="19"/>
      <c r="H93" s="55">
        <v>0</v>
      </c>
      <c r="I93" s="19"/>
      <c r="J93" s="52">
        <v>60.1</v>
      </c>
      <c r="K93" s="19"/>
      <c r="L93" s="55">
        <v>0</v>
      </c>
      <c r="M93" s="19"/>
      <c r="N93" s="55">
        <v>0</v>
      </c>
      <c r="O93" s="5"/>
      <c r="P93" s="29"/>
    </row>
    <row r="94" ht="15" customHeight="1">
      <c r="A94" t="s" s="50">
        <v>199</v>
      </c>
      <c r="B94" t="s" s="116">
        <v>85</v>
      </c>
      <c r="C94" s="117"/>
      <c r="D94" s="55">
        <v>0</v>
      </c>
      <c r="E94" s="118"/>
      <c r="F94" s="55">
        <v>0</v>
      </c>
      <c r="G94" s="19"/>
      <c r="H94" s="55">
        <v>0</v>
      </c>
      <c r="I94" s="19"/>
      <c r="J94" s="52">
        <v>54.5</v>
      </c>
      <c r="K94" s="19"/>
      <c r="L94" s="55">
        <v>0</v>
      </c>
      <c r="M94" s="19"/>
      <c r="N94" s="55">
        <v>0</v>
      </c>
      <c r="O94" s="5"/>
      <c r="P94" s="62"/>
    </row>
    <row r="95" ht="15" customHeight="1">
      <c r="A95" t="s" s="56">
        <v>200</v>
      </c>
      <c r="B95" t="s" s="90">
        <v>85</v>
      </c>
      <c r="C95" s="85"/>
      <c r="D95" s="55">
        <v>999</v>
      </c>
      <c r="E95" s="19"/>
      <c r="F95" s="55">
        <v>999</v>
      </c>
      <c r="G95" s="119"/>
      <c r="H95" s="55">
        <v>999</v>
      </c>
      <c r="I95" s="119"/>
      <c r="J95" s="55">
        <v>12</v>
      </c>
      <c r="K95" s="119"/>
      <c r="L95" s="55">
        <v>999</v>
      </c>
      <c r="M95" s="119"/>
      <c r="N95" s="55">
        <v>999</v>
      </c>
      <c r="O95" s="19"/>
      <c r="P95" s="120">
        <v>999</v>
      </c>
    </row>
    <row r="96" ht="15" customHeight="1">
      <c r="A96" t="s" s="21">
        <v>93</v>
      </c>
      <c r="B96" t="s" s="90">
        <v>85</v>
      </c>
      <c r="C96" s="29"/>
      <c r="D96" t="s" s="27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201</v>
      </c>
      <c r="E96" s="85"/>
      <c r="F96" t="s" s="23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202</v>
      </c>
      <c r="G96" s="121"/>
      <c r="H96" t="s" s="23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203</v>
      </c>
      <c r="I96" s="121"/>
      <c r="J96" t="s" s="23">
        <f>"c(SOW="&amp;J79&amp;" ,EMR="&amp;J80&amp;", R1="&amp;J81&amp;", R3="&amp;J82&amp;", R5="&amp;J83&amp;", R7="&amp;J84&amp;", R8=Inf)"</f>
        <v>204</v>
      </c>
      <c r="K96" s="121"/>
      <c r="L96" t="s" s="23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205</v>
      </c>
      <c r="M96" s="121"/>
      <c r="N96" t="s" s="122">
        <f>"c(SOW="&amp;N79&amp;",EMR="&amp;N80&amp;",TIL="&amp;N81&amp;",SEL="&amp;N82&amp;",BOT="&amp;N83&amp;",EAR="&amp;N84&amp;",ANT="&amp;N85&amp;", PM="&amp;N86&amp;", MAT=Inf)"</f>
        <v>206</v>
      </c>
      <c r="O96" s="29"/>
      <c r="P96" t="s" s="27">
        <f>"c(SOW="&amp;P79&amp;", EMR="&amp;P80&amp;", EJU=4, TSI=NA, SIL=33.8,PM=4,MAT=Inf)"</f>
        <v>207</v>
      </c>
    </row>
    <row r="97" ht="15" customHeight="1">
      <c r="A97" t="s" s="21">
        <v>208</v>
      </c>
      <c r="B97" t="s" s="90">
        <v>209</v>
      </c>
      <c r="C97" s="29"/>
      <c r="D97" t="s" s="59">
        <v>122</v>
      </c>
      <c r="E97" s="29"/>
      <c r="F97" t="s" s="123">
        <v>122</v>
      </c>
      <c r="G97" s="121"/>
      <c r="H97" t="s" s="124">
        <v>122</v>
      </c>
      <c r="I97" s="121"/>
      <c r="J97" t="s" s="124">
        <v>122</v>
      </c>
      <c r="K97" s="121"/>
      <c r="L97" t="s" s="124">
        <v>122</v>
      </c>
      <c r="M97" s="121"/>
      <c r="N97" t="s" s="106">
        <v>122</v>
      </c>
      <c r="O97" s="29"/>
      <c r="P97" t="s" s="59">
        <v>122</v>
      </c>
    </row>
    <row r="98" ht="15" customHeight="1">
      <c r="A98" t="s" s="21">
        <v>210</v>
      </c>
      <c r="B98" t="s" s="90">
        <v>209</v>
      </c>
      <c r="C98" s="29"/>
      <c r="D98" t="s" s="59">
        <v>122</v>
      </c>
      <c r="E98" s="29"/>
      <c r="F98" t="s" s="125">
        <v>122</v>
      </c>
      <c r="G98" s="121"/>
      <c r="H98" t="s" s="126">
        <v>122</v>
      </c>
      <c r="I98" s="121"/>
      <c r="J98" t="s" s="126">
        <v>122</v>
      </c>
      <c r="K98" s="121"/>
      <c r="L98" t="s" s="126">
        <v>122</v>
      </c>
      <c r="M98" s="121"/>
      <c r="N98" t="s" s="106">
        <v>122</v>
      </c>
      <c r="O98" s="29"/>
      <c r="P98" t="s" s="59">
        <v>211</v>
      </c>
    </row>
    <row r="99" ht="15" customHeight="1">
      <c r="A99" t="s" s="24">
        <v>212</v>
      </c>
      <c r="B99" t="s" s="90">
        <v>209</v>
      </c>
      <c r="C99" s="127"/>
      <c r="D99" t="s" s="59">
        <v>213</v>
      </c>
      <c r="E99" s="128"/>
      <c r="F99" t="s" s="23">
        <v>213</v>
      </c>
      <c r="G99" s="129"/>
      <c r="H99" t="s" s="23">
        <v>213</v>
      </c>
      <c r="I99" s="129"/>
      <c r="J99" t="s" s="23">
        <v>98</v>
      </c>
      <c r="K99" s="129"/>
      <c r="L99" t="s" s="23">
        <v>213</v>
      </c>
      <c r="M99" s="130"/>
      <c r="N99" t="s" s="59">
        <v>214</v>
      </c>
      <c r="O99" s="29"/>
      <c r="P99" t="s" s="59">
        <v>98</v>
      </c>
    </row>
    <row r="100" ht="15" customHeight="1">
      <c r="A100" t="s" s="24">
        <v>215</v>
      </c>
      <c r="B100" t="s" s="90">
        <v>209</v>
      </c>
      <c r="C100" s="127"/>
      <c r="D100" t="s" s="59">
        <v>213</v>
      </c>
      <c r="E100" s="128"/>
      <c r="F100" t="s" s="23">
        <v>213</v>
      </c>
      <c r="G100" s="88"/>
      <c r="H100" t="s" s="23">
        <v>213</v>
      </c>
      <c r="I100" s="88"/>
      <c r="J100" t="s" s="23">
        <v>98</v>
      </c>
      <c r="K100" s="88"/>
      <c r="L100" t="s" s="23">
        <v>213</v>
      </c>
      <c r="M100" s="131"/>
      <c r="N100" t="s" s="59">
        <v>214</v>
      </c>
      <c r="O100" s="29"/>
      <c r="P100" t="s" s="59">
        <v>98</v>
      </c>
    </row>
    <row r="101" ht="15" customHeight="1">
      <c r="A101" t="s" s="25">
        <v>216</v>
      </c>
      <c r="B101" t="s" s="90">
        <v>209</v>
      </c>
      <c r="C101" s="127"/>
      <c r="D101" t="s" s="59">
        <v>213</v>
      </c>
      <c r="E101" s="132"/>
      <c r="F101" t="s" s="23">
        <v>213</v>
      </c>
      <c r="G101" s="133"/>
      <c r="H101" t="s" s="23">
        <v>213</v>
      </c>
      <c r="I101" s="133"/>
      <c r="J101" t="s" s="23">
        <v>98</v>
      </c>
      <c r="K101" s="133"/>
      <c r="L101" t="s" s="23">
        <v>213</v>
      </c>
      <c r="M101" s="134"/>
      <c r="N101" t="s" s="59">
        <v>98</v>
      </c>
      <c r="O101" s="29"/>
      <c r="P101" t="s" s="59">
        <v>98</v>
      </c>
    </row>
    <row r="102" ht="15" customHeight="1">
      <c r="A102" t="s" s="25">
        <v>217</v>
      </c>
      <c r="B102" t="s" s="90">
        <v>209</v>
      </c>
      <c r="C102" s="127"/>
      <c r="D102" t="s" s="59">
        <v>213</v>
      </c>
      <c r="E102" s="132"/>
      <c r="F102" t="s" s="23">
        <v>213</v>
      </c>
      <c r="G102" s="133"/>
      <c r="H102" t="s" s="23">
        <v>213</v>
      </c>
      <c r="I102" s="133"/>
      <c r="J102" t="s" s="23">
        <v>218</v>
      </c>
      <c r="K102" s="133"/>
      <c r="L102" t="s" s="23">
        <v>213</v>
      </c>
      <c r="M102" s="134"/>
      <c r="N102" t="s" s="89">
        <v>98</v>
      </c>
      <c r="O102" s="29"/>
      <c r="P102" t="s" s="59">
        <v>219</v>
      </c>
    </row>
    <row r="103" ht="15" customHeight="1">
      <c r="A103" t="s" s="21">
        <v>220</v>
      </c>
      <c r="B103" t="s" s="90">
        <v>209</v>
      </c>
      <c r="C103" s="29"/>
      <c r="D103" t="s" s="59">
        <v>221</v>
      </c>
      <c r="E103" s="128"/>
      <c r="F103" t="s" s="23">
        <v>221</v>
      </c>
      <c r="G103" s="88"/>
      <c r="H103" t="s" s="23">
        <v>221</v>
      </c>
      <c r="I103" s="88"/>
      <c r="J103" t="s" s="23">
        <v>222</v>
      </c>
      <c r="K103" s="88"/>
      <c r="L103" t="s" s="23">
        <v>221</v>
      </c>
      <c r="M103" s="88"/>
      <c r="N103" t="s" s="23">
        <v>222</v>
      </c>
      <c r="O103" s="5"/>
      <c r="P103" t="s" s="59">
        <f>"is.after('SIL', "&amp;170/(P70-P69)&amp;")"</f>
        <v>223</v>
      </c>
    </row>
    <row r="104" ht="15" customHeight="1">
      <c r="A104" t="s" s="21">
        <v>224</v>
      </c>
      <c r="B104" t="s" s="90">
        <v>209</v>
      </c>
      <c r="C104" s="29"/>
      <c r="D104" t="s" s="59">
        <v>221</v>
      </c>
      <c r="E104" s="128"/>
      <c r="F104" t="s" s="23">
        <v>221</v>
      </c>
      <c r="G104" s="88"/>
      <c r="H104" t="s" s="23">
        <v>221</v>
      </c>
      <c r="I104" s="88"/>
      <c r="J104" t="s" s="23">
        <v>222</v>
      </c>
      <c r="K104" s="88"/>
      <c r="L104" t="s" s="23">
        <v>221</v>
      </c>
      <c r="M104" s="88"/>
      <c r="N104" t="s" s="23">
        <v>222</v>
      </c>
      <c r="O104" s="5"/>
      <c r="P104" t="s" s="59">
        <f>"is.after('SIL', "&amp;170/(P70-P69)&amp;")"</f>
        <v>223</v>
      </c>
    </row>
    <row r="105" ht="15" customHeight="1">
      <c r="A105" t="s" s="21">
        <v>225</v>
      </c>
      <c r="B105" t="s" s="90">
        <v>209</v>
      </c>
      <c r="C105" s="29"/>
      <c r="D105" t="s" s="59">
        <v>98</v>
      </c>
      <c r="E105" s="128"/>
      <c r="F105" t="s" s="23">
        <v>98</v>
      </c>
      <c r="G105" s="88"/>
      <c r="H105" t="s" s="23">
        <v>98</v>
      </c>
      <c r="I105" s="88"/>
      <c r="J105" t="s" s="23">
        <v>98</v>
      </c>
      <c r="K105" s="88"/>
      <c r="L105" t="s" s="23">
        <v>98</v>
      </c>
      <c r="M105" s="88"/>
      <c r="N105" t="s" s="23">
        <v>98</v>
      </c>
      <c r="O105" s="5"/>
      <c r="P105" t="s" s="59">
        <v>98</v>
      </c>
    </row>
    <row r="106" ht="15" customHeight="1">
      <c r="A106" t="s" s="21">
        <v>226</v>
      </c>
      <c r="B106" t="s" s="90">
        <v>209</v>
      </c>
      <c r="C106" s="29"/>
      <c r="D106" t="s" s="59">
        <v>227</v>
      </c>
      <c r="E106" s="30"/>
      <c r="F106" t="s" s="135">
        <v>227</v>
      </c>
      <c r="G106" s="30"/>
      <c r="H106" t="s" s="135">
        <v>227</v>
      </c>
      <c r="I106" s="30"/>
      <c r="J106" t="s" s="135">
        <v>228</v>
      </c>
      <c r="K106" s="30"/>
      <c r="L106" t="s" s="135">
        <v>227</v>
      </c>
      <c r="M106" s="30"/>
      <c r="N106" t="s" s="27">
        <v>228</v>
      </c>
      <c r="O106" s="29"/>
      <c r="P106" t="s" s="59">
        <v>98</v>
      </c>
    </row>
    <row r="107" ht="15" customHeight="1">
      <c r="A107" t="s" s="21">
        <v>101</v>
      </c>
      <c r="B107" t="s" s="90">
        <v>209</v>
      </c>
      <c r="C107" s="29"/>
      <c r="D107" t="s" s="59">
        <v>229</v>
      </c>
      <c r="E107" s="128"/>
      <c r="F107" t="s" s="23">
        <v>229</v>
      </c>
      <c r="G107" s="88"/>
      <c r="H107" t="s" s="23">
        <v>229</v>
      </c>
      <c r="I107" s="88"/>
      <c r="J107" t="s" s="23">
        <v>230</v>
      </c>
      <c r="K107" s="88"/>
      <c r="L107" t="s" s="23">
        <v>229</v>
      </c>
      <c r="M107" s="131"/>
      <c r="N107" t="s" s="59">
        <v>231</v>
      </c>
      <c r="O107" s="29"/>
      <c r="P107" t="s" s="59">
        <v>232</v>
      </c>
    </row>
    <row r="108" ht="15" customHeight="1">
      <c r="A108" t="s" s="21">
        <v>103</v>
      </c>
      <c r="B108" t="s" s="90">
        <v>209</v>
      </c>
      <c r="C108" s="127"/>
      <c r="D108" t="s" s="59">
        <v>233</v>
      </c>
      <c r="E108" s="85"/>
      <c r="F108" t="s" s="23">
        <v>233</v>
      </c>
      <c r="G108" s="19"/>
      <c r="H108" t="s" s="23">
        <v>233</v>
      </c>
      <c r="I108" s="19"/>
      <c r="J108" t="s" s="23">
        <v>234</v>
      </c>
      <c r="K108" s="19"/>
      <c r="L108" t="s" s="23">
        <v>233</v>
      </c>
      <c r="M108" s="5"/>
      <c r="N108" t="s" s="59">
        <v>235</v>
      </c>
      <c r="O108" s="29"/>
      <c r="P108" t="s" s="59">
        <v>98</v>
      </c>
    </row>
    <row r="109" ht="15" customHeight="1">
      <c r="A109" t="s" s="21">
        <v>236</v>
      </c>
      <c r="B109" t="s" s="90">
        <v>209</v>
      </c>
      <c r="C109" s="127"/>
      <c r="D109" t="s" s="59">
        <v>237</v>
      </c>
      <c r="E109" s="29"/>
      <c r="F109" t="s" s="135">
        <v>237</v>
      </c>
      <c r="G109" s="29"/>
      <c r="H109" t="s" s="135">
        <v>237</v>
      </c>
      <c r="I109" s="85"/>
      <c r="J109" t="s" s="23">
        <v>238</v>
      </c>
      <c r="K109" s="5"/>
      <c r="L109" t="s" s="135">
        <v>237</v>
      </c>
      <c r="M109" s="29"/>
      <c r="N109" t="s" s="59">
        <v>239</v>
      </c>
      <c r="O109" s="29"/>
      <c r="P109" t="s" s="59">
        <f>"is.after('SIL', "&amp;170/(P70-P69)&amp;")"</f>
        <v>223</v>
      </c>
    </row>
    <row r="110" ht="15" customHeight="1">
      <c r="A110" t="s" s="21">
        <v>105</v>
      </c>
      <c r="B110" t="s" s="90">
        <v>209</v>
      </c>
      <c r="C110" s="127"/>
      <c r="D110" t="s" s="59">
        <f>"is.after('grainFilling', 0) &amp; is.before('maturation')"</f>
        <v>240</v>
      </c>
      <c r="E110" s="85"/>
      <c r="F110" t="s" s="23">
        <f>"is.after('grainFilling', 0) &amp; is.before('maturation')"</f>
        <v>240</v>
      </c>
      <c r="G110" s="19"/>
      <c r="H110" t="s" s="23">
        <f>"is.after('grainFilling', 0) &amp; is.before('maturation')"</f>
        <v>240</v>
      </c>
      <c r="I110" s="19"/>
      <c r="J110" t="s" s="23">
        <v>241</v>
      </c>
      <c r="K110" s="19"/>
      <c r="L110" t="s" s="23">
        <f>"is.after('grainFilling', 0) &amp; is.before('maturation')"</f>
        <v>240</v>
      </c>
      <c r="M110" s="5"/>
      <c r="N110" t="s" s="59">
        <f>"is.after('ANT', 5) &amp; is.before('ANT', "&amp;N85-1.5&amp;")"</f>
        <v>242</v>
      </c>
      <c r="O110" s="29"/>
      <c r="P110" t="s" s="59">
        <f>"is.after('SIL', "&amp;170/(P70-P69)&amp;") &amp; is.before('SIL', "&amp;0.95*P81&amp;")"</f>
        <v>243</v>
      </c>
    </row>
    <row r="111" ht="15" customHeight="1">
      <c r="A111" t="s" s="25">
        <v>107</v>
      </c>
      <c r="B111" t="s" s="90">
        <v>209</v>
      </c>
      <c r="C111" s="127"/>
      <c r="D111" t="s" s="59">
        <v>244</v>
      </c>
      <c r="E111" s="29"/>
      <c r="F111" t="s" s="27">
        <v>244</v>
      </c>
      <c r="G111" s="29"/>
      <c r="H111" t="s" s="27">
        <v>244</v>
      </c>
      <c r="I111" s="85"/>
      <c r="J111" t="s" s="23">
        <v>218</v>
      </c>
      <c r="K111" s="5"/>
      <c r="L111" t="s" s="27">
        <v>244</v>
      </c>
      <c r="M111" s="29"/>
      <c r="N111" t="s" s="59">
        <f>"is.after('EMR',  0) &amp; is.before('ANT', "&amp;N85-1.5&amp;")"</f>
        <v>245</v>
      </c>
      <c r="O111" s="29"/>
      <c r="P111" t="s" s="59">
        <f>"is.after('EMR',0) &amp; is.before('SIL', "&amp;0.95*P81&amp;")"</f>
        <v>246</v>
      </c>
    </row>
    <row r="112" ht="15" customHeight="1">
      <c r="A112" t="s" s="135">
        <v>109</v>
      </c>
      <c r="B112" t="s" s="136">
        <v>209</v>
      </c>
      <c r="C112" s="29"/>
      <c r="D112" t="s" s="89">
        <v>247</v>
      </c>
      <c r="E112" s="29"/>
      <c r="F112" t="s" s="89">
        <v>247</v>
      </c>
      <c r="G112" s="29"/>
      <c r="H112" t="s" s="89">
        <v>247</v>
      </c>
      <c r="I112" s="85"/>
      <c r="J112" t="s" s="23">
        <v>248</v>
      </c>
      <c r="K112" s="5"/>
      <c r="L112" t="s" s="89">
        <v>247</v>
      </c>
      <c r="M112" s="29"/>
      <c r="N112" t="s" s="89">
        <v>249</v>
      </c>
      <c r="O112" s="29"/>
      <c r="P112" t="s" s="59">
        <f>"is.after('EMR', 0) &amp; is.before('SIL', "&amp;170/(P70-P69)&amp;")"</f>
        <v>250</v>
      </c>
    </row>
    <row r="113" ht="15" customHeight="1">
      <c r="A113" t="s" s="137">
        <v>75</v>
      </c>
      <c r="B113" s="94"/>
      <c r="C113" s="85"/>
      <c r="D113" s="12">
        <v>-1</v>
      </c>
      <c r="E113" s="19"/>
      <c r="F113" s="12">
        <v>-1</v>
      </c>
      <c r="G113" s="19"/>
      <c r="H113" s="12">
        <v>-1</v>
      </c>
      <c r="I113" s="19"/>
      <c r="J113" s="43"/>
      <c r="K113" s="19"/>
      <c r="L113" s="12">
        <v>-1</v>
      </c>
      <c r="M113" s="19"/>
      <c r="N113" s="12">
        <v>-1</v>
      </c>
      <c r="O113" s="5"/>
      <c r="P113" s="29"/>
    </row>
    <row r="114" ht="15" customHeight="1">
      <c r="A114" t="s" s="137">
        <v>76</v>
      </c>
      <c r="B114" s="5"/>
      <c r="C114" s="85"/>
      <c r="D114" s="12">
        <v>0</v>
      </c>
      <c r="E114" s="19"/>
      <c r="F114" s="12">
        <v>0</v>
      </c>
      <c r="G114" s="19"/>
      <c r="H114" s="12">
        <v>0</v>
      </c>
      <c r="I114" s="19"/>
      <c r="J114" s="43"/>
      <c r="K114" s="19"/>
      <c r="L114" s="12">
        <v>0</v>
      </c>
      <c r="M114" s="19"/>
      <c r="N114" s="12">
        <v>0</v>
      </c>
      <c r="O114" s="5"/>
      <c r="P114" s="29"/>
    </row>
    <row r="115" ht="15" customHeight="1">
      <c r="A115" t="s" s="137">
        <v>77</v>
      </c>
      <c r="B115" s="5"/>
      <c r="C115" s="85"/>
      <c r="D115" s="12">
        <v>8</v>
      </c>
      <c r="E115" s="19"/>
      <c r="F115" s="12">
        <v>8</v>
      </c>
      <c r="G115" s="19"/>
      <c r="H115" s="12">
        <v>8</v>
      </c>
      <c r="I115" s="19"/>
      <c r="J115" s="43"/>
      <c r="K115" s="19"/>
      <c r="L115" s="12">
        <v>8</v>
      </c>
      <c r="M115" s="19"/>
      <c r="N115" s="12">
        <v>8</v>
      </c>
      <c r="O115" s="5"/>
      <c r="P115" s="29"/>
    </row>
    <row r="116" ht="15" customHeight="1">
      <c r="A116" t="s" s="137">
        <v>78</v>
      </c>
      <c r="B116" s="5"/>
      <c r="C116" s="85"/>
      <c r="D116" s="12">
        <v>12</v>
      </c>
      <c r="E116" s="19"/>
      <c r="F116" s="12">
        <v>12</v>
      </c>
      <c r="G116" s="19"/>
      <c r="H116" s="12">
        <v>12</v>
      </c>
      <c r="I116" s="19"/>
      <c r="J116" s="43"/>
      <c r="K116" s="19"/>
      <c r="L116" s="12">
        <v>12</v>
      </c>
      <c r="M116" s="19"/>
      <c r="N116" s="12">
        <v>12</v>
      </c>
      <c r="O116" s="5"/>
      <c r="P116" s="29"/>
    </row>
    <row r="117" ht="15" customHeight="1">
      <c r="A117" t="s" s="137">
        <v>79</v>
      </c>
      <c r="B117" s="5"/>
      <c r="C117" s="85"/>
      <c r="D117" s="12">
        <v>50</v>
      </c>
      <c r="E117" s="19"/>
      <c r="F117" s="12">
        <v>50</v>
      </c>
      <c r="G117" s="19"/>
      <c r="H117" s="12">
        <v>50</v>
      </c>
      <c r="I117" s="19"/>
      <c r="J117" s="43"/>
      <c r="K117" s="19"/>
      <c r="L117" s="12">
        <v>50</v>
      </c>
      <c r="M117" s="19"/>
      <c r="N117" s="12">
        <v>50</v>
      </c>
      <c r="O117" s="5"/>
      <c r="P117" s="29"/>
    </row>
    <row r="118" ht="15" customHeight="1">
      <c r="A118" t="s" s="27">
        <v>251</v>
      </c>
      <c r="B118" s="29"/>
      <c r="C118" s="29"/>
      <c r="D118" t="s" s="27">
        <v>252</v>
      </c>
      <c r="E118" s="29"/>
      <c r="F118" t="s" s="27">
        <v>252</v>
      </c>
      <c r="G118" s="29"/>
      <c r="H118" t="s" s="27">
        <v>252</v>
      </c>
      <c r="I118" s="29"/>
      <c r="J118" t="s" s="27">
        <v>253</v>
      </c>
      <c r="K118" s="29"/>
      <c r="L118" t="s" s="27">
        <v>252</v>
      </c>
      <c r="M118" s="29"/>
      <c r="N118" t="s" s="27">
        <v>252</v>
      </c>
      <c r="O118" s="29"/>
      <c r="P118" t="s" s="59">
        <v>254</v>
      </c>
    </row>
    <row r="119" ht="15" customHeight="1">
      <c r="A119" t="s" s="138">
        <v>255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t="s" s="59">
        <v>256</v>
      </c>
    </row>
    <row r="120" ht="15" customHeight="1">
      <c r="A120" t="s" s="138">
        <v>257</v>
      </c>
      <c r="B120" s="29"/>
      <c r="C120" s="29"/>
      <c r="D120" t="s" s="59">
        <v>258</v>
      </c>
      <c r="E120" s="29"/>
      <c r="F120" t="s" s="59">
        <v>258</v>
      </c>
      <c r="G120" s="29"/>
      <c r="H120" t="s" s="59">
        <v>258</v>
      </c>
      <c r="I120" s="29"/>
      <c r="J120" t="s" s="59">
        <v>259</v>
      </c>
      <c r="K120" s="29"/>
      <c r="L120" t="s" s="59">
        <v>258</v>
      </c>
      <c r="M120" s="29"/>
      <c r="N120" t="s" s="59">
        <f>"is.before('ANT', "&amp;N85-1.5&amp;")"</f>
        <v>260</v>
      </c>
      <c r="O120" s="29"/>
      <c r="P120" t="s" s="59">
        <f>"is.before('SIL', "&amp;0.95*P81&amp;")"</f>
        <v>261</v>
      </c>
    </row>
    <row r="121" ht="15" customHeight="1">
      <c r="A121" t="s" s="138">
        <v>262</v>
      </c>
      <c r="B121" s="29"/>
      <c r="C121" s="29"/>
      <c r="D121" t="s" s="59">
        <v>122</v>
      </c>
      <c r="E121" s="29"/>
      <c r="F121" t="s" s="59">
        <v>122</v>
      </c>
      <c r="G121" s="29"/>
      <c r="H121" t="s" s="59">
        <v>122</v>
      </c>
      <c r="I121" s="29"/>
      <c r="J121" t="s" s="59">
        <v>263</v>
      </c>
      <c r="K121" s="29"/>
      <c r="L121" t="s" s="59">
        <v>122</v>
      </c>
      <c r="M121" s="29"/>
      <c r="N121" t="s" s="59">
        <v>122</v>
      </c>
      <c r="O121" s="29"/>
      <c r="P121" t="s" s="59">
        <v>122</v>
      </c>
    </row>
    <row r="122" ht="15" customHeight="1">
      <c r="A122" t="s" s="138">
        <v>264</v>
      </c>
      <c r="B122" s="29"/>
      <c r="C122" s="29"/>
      <c r="D122" t="s" s="59">
        <v>265</v>
      </c>
      <c r="E122" s="29"/>
      <c r="F122" t="s" s="59">
        <v>265</v>
      </c>
      <c r="G122" s="29"/>
      <c r="H122" t="s" s="59">
        <v>266</v>
      </c>
      <c r="I122" s="29"/>
      <c r="J122" t="s" s="59">
        <v>267</v>
      </c>
      <c r="K122" s="29"/>
      <c r="L122" t="s" s="59">
        <v>266</v>
      </c>
      <c r="M122" s="29"/>
      <c r="N122" t="s" s="59">
        <v>266</v>
      </c>
      <c r="O122" s="29"/>
      <c r="P122" s="29"/>
    </row>
    <row r="123" ht="15" customHeight="1">
      <c r="A123" t="s" s="138">
        <v>268</v>
      </c>
      <c r="B123" s="29"/>
      <c r="C123" s="29"/>
      <c r="D123" t="s" s="59">
        <v>266</v>
      </c>
      <c r="E123" s="29"/>
      <c r="F123" t="s" s="59">
        <v>266</v>
      </c>
      <c r="G123" s="29"/>
      <c r="H123" t="s" s="59">
        <v>266</v>
      </c>
      <c r="I123" s="29"/>
      <c r="J123" t="s" s="59">
        <v>269</v>
      </c>
      <c r="K123" s="29"/>
      <c r="L123" t="s" s="59">
        <v>266</v>
      </c>
      <c r="M123" s="29"/>
      <c r="N123" t="s" s="59">
        <v>266</v>
      </c>
      <c r="O123" s="29"/>
      <c r="P123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