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917BD3FF-D7AF-734C-8FA3-09F7645F85D6}" xr6:coauthVersionLast="47" xr6:coauthVersionMax="47" xr10:uidLastSave="{00000000-0000-0000-0000-000000000000}"/>
  <bookViews>
    <workbookView xWindow="0" yWindow="500" windowWidth="21140" windowHeight="16480" activeTab="6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Resource_Category" sheetId="7" r:id="rId6"/>
    <sheet name="Resource_List" sheetId="8" r:id="rId7"/>
    <sheet name="Terrestrial group" sheetId="6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3" i="1"/>
  <c r="E26" i="1"/>
  <c r="E27" i="1"/>
  <c r="E28" i="1"/>
  <c r="E29" i="1"/>
  <c r="E30" i="1"/>
  <c r="E32" i="1"/>
  <c r="E33" i="1"/>
  <c r="E31" i="1"/>
  <c r="E34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62" i="6"/>
  <c r="F14" i="6"/>
  <c r="F44" i="6"/>
  <c r="F56" i="6"/>
</calcChain>
</file>

<file path=xl/sharedStrings.xml><?xml version="1.0" encoding="utf-8"?>
<sst xmlns="http://schemas.openxmlformats.org/spreadsheetml/2006/main" count="864" uniqueCount="110">
  <si>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</si>
  <si>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</si>
  <si>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</si>
  <si>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</si>
  <si>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</si>
  <si>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</si>
  <si>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</si>
  <si>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</si>
  <si>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</si>
  <si>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</si>
  <si>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</si>
  <si>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</si>
  <si>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</si>
  <si>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</si>
  <si>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</si>
  <si>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</si>
  <si>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</si>
  <si>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</si>
  <si>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</si>
  <si>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</si>
  <si>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</si>
  <si>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</si>
  <si>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</si>
  <si>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</si>
  <si>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</si>
  <si>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</si>
  <si>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</si>
  <si>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</si>
  <si>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</si>
  <si>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</si>
  <si>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</si>
  <si>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</si>
  <si>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</si>
  <si>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</si>
  <si>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</si>
  <si>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</si>
  <si>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</si>
  <si>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</si>
  <si>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</si>
  <si>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</si>
  <si>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</si>
  <si>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</si>
  <si>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</si>
  <si>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</si>
  <si>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</si>
  <si>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</si>
  <si>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</si>
  <si>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</si>
  <si>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</si>
  <si>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</si>
  <si>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</si>
  <si>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</si>
  <si>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</si>
  <si>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</si>
  <si>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</si>
  <si>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</si>
  <si>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</si>
  <si>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</si>
  <si>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</si>
  <si>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</si>
  <si>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</si>
  <si>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</si>
  <si>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</si>
  <si>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</si>
  <si>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</si>
  <si>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</si>
  <si>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</si>
  <si>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</si>
  <si>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</si>
  <si>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</si>
  <si>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</si>
  <si>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</si>
  <si>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</si>
  <si>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</si>
  <si>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</si>
  <si>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</si>
  <si>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</si>
  <si>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</si>
  <si>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</si>
  <si>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</si>
  <si>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</si>
  <si>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</si>
  <si>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</si>
  <si>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</si>
  <si>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</si>
  <si>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</si>
  <si>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</si>
  <si>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</si>
  <si>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</si>
  <si>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</si>
  <si>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</si>
  <si>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</si>
  <si>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</si>
  <si>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</si>
  <si>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</si>
  <si>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</si>
  <si>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</si>
  <si>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</si>
  <si>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</si>
  <si>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</si>
  <si>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</si>
  <si>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Resource_Group</t>
  </si>
  <si>
    <t>Resource_Name</t>
  </si>
  <si>
    <t>Herring Roe</t>
  </si>
  <si>
    <t>Mollusc</t>
  </si>
  <si>
    <t>Crab</t>
  </si>
  <si>
    <t>Seaweed</t>
  </si>
  <si>
    <t>Other</t>
  </si>
  <si>
    <t>Non-halibut fish</t>
  </si>
  <si>
    <t>Marine Invertebrates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</si>
</sst>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4" fillId="0" borderId="0" xfId="3" applyFill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  <c r="H1" s="6" t="s">
        <v>38</v>
      </c>
      <c r="I1" s="7"/>
    </row>
    <row r="2" spans="1:9" x14ac:dyDescent="0.2">
      <c r="A2" s="2" t="s">
        <v>33</v>
      </c>
      <c r="B2">
        <v>2012</v>
      </c>
      <c r="C2" s="3">
        <v>37.799999999999997</v>
      </c>
      <c r="D2" s="9">
        <v>340</v>
      </c>
      <c r="E2">
        <f t="shared" ref="E2:E34" si="0">D2*C2</f>
        <v>12851.999999999998</v>
      </c>
    </row>
    <row r="3" spans="1:9" x14ac:dyDescent="0.2">
      <c r="A3" s="2" t="s">
        <v>32</v>
      </c>
      <c r="B3">
        <v>1998</v>
      </c>
      <c r="C3" s="3">
        <v>75.97</v>
      </c>
      <c r="D3">
        <v>201</v>
      </c>
      <c r="E3">
        <f t="shared" si="0"/>
        <v>15269.97</v>
      </c>
    </row>
    <row r="4" spans="1:9" x14ac:dyDescent="0.2">
      <c r="A4" s="2" t="s">
        <v>31</v>
      </c>
      <c r="B4">
        <v>1997</v>
      </c>
      <c r="C4" s="3">
        <v>71.27</v>
      </c>
      <c r="D4">
        <v>970</v>
      </c>
      <c r="E4">
        <f t="shared" si="0"/>
        <v>69131.899999999994</v>
      </c>
    </row>
    <row r="5" spans="1:9" x14ac:dyDescent="0.2">
      <c r="A5" s="2" t="s">
        <v>30</v>
      </c>
      <c r="B5">
        <v>1998</v>
      </c>
      <c r="C5" s="3">
        <v>60.449999999999996</v>
      </c>
      <c r="D5">
        <v>42</v>
      </c>
      <c r="E5">
        <f t="shared" si="0"/>
        <v>2538.8999999999996</v>
      </c>
    </row>
    <row r="6" spans="1:9" x14ac:dyDescent="0.2">
      <c r="A6" s="2" t="s">
        <v>29</v>
      </c>
      <c r="B6">
        <v>1987</v>
      </c>
      <c r="C6" s="3">
        <v>91.17</v>
      </c>
      <c r="D6" s="9">
        <v>38</v>
      </c>
      <c r="E6">
        <f t="shared" si="0"/>
        <v>3464.46</v>
      </c>
    </row>
    <row r="7" spans="1:9" x14ac:dyDescent="0.2">
      <c r="A7" s="2" t="s">
        <v>28</v>
      </c>
      <c r="B7">
        <v>1996</v>
      </c>
      <c r="C7" s="3">
        <v>43.91</v>
      </c>
      <c r="D7" s="9">
        <v>18</v>
      </c>
      <c r="E7">
        <f t="shared" si="0"/>
        <v>790.37999999999988</v>
      </c>
    </row>
    <row r="8" spans="1:9" x14ac:dyDescent="0.2">
      <c r="A8" s="2" t="s">
        <v>27</v>
      </c>
      <c r="B8">
        <v>1987</v>
      </c>
      <c r="C8" s="3">
        <v>68.66</v>
      </c>
      <c r="D8" s="9">
        <v>657</v>
      </c>
      <c r="E8">
        <f t="shared" si="0"/>
        <v>45109.619999999995</v>
      </c>
    </row>
    <row r="9" spans="1:9" x14ac:dyDescent="0.2">
      <c r="A9" s="2" t="s">
        <v>25</v>
      </c>
      <c r="B9">
        <v>2012</v>
      </c>
      <c r="C9" s="3">
        <v>64.600000000000009</v>
      </c>
      <c r="D9" s="9">
        <v>1974</v>
      </c>
      <c r="E9">
        <f t="shared" si="0"/>
        <v>127520.40000000002</v>
      </c>
    </row>
    <row r="10" spans="1:9" x14ac:dyDescent="0.2">
      <c r="A10" s="2" t="s">
        <v>26</v>
      </c>
      <c r="B10">
        <v>1998</v>
      </c>
      <c r="C10" s="3">
        <v>43.29</v>
      </c>
      <c r="D10" s="9">
        <v>139</v>
      </c>
      <c r="E10">
        <f t="shared" si="0"/>
        <v>6017.3099999999995</v>
      </c>
      <c r="H10" s="8"/>
      <c r="I10" s="9"/>
    </row>
    <row r="11" spans="1:9" x14ac:dyDescent="0.2">
      <c r="A11" s="2" t="s">
        <v>24</v>
      </c>
      <c r="B11">
        <v>2012</v>
      </c>
      <c r="C11" s="3">
        <v>76.100000000000009</v>
      </c>
      <c r="D11" s="9">
        <v>906</v>
      </c>
      <c r="E11">
        <f t="shared" si="0"/>
        <v>68946.600000000006</v>
      </c>
      <c r="H11" s="8"/>
      <c r="I11" s="9"/>
    </row>
    <row r="12" spans="1:9" x14ac:dyDescent="0.2">
      <c r="A12" s="2" t="s">
        <v>23</v>
      </c>
      <c r="B12">
        <v>2012</v>
      </c>
      <c r="C12" s="3">
        <v>218.4</v>
      </c>
      <c r="D12" s="9">
        <v>347</v>
      </c>
      <c r="E12">
        <f t="shared" si="0"/>
        <v>75784.800000000003</v>
      </c>
      <c r="H12" s="8"/>
      <c r="I12" s="9"/>
    </row>
    <row r="13" spans="1:9" x14ac:dyDescent="0.2">
      <c r="A13" s="2" t="s">
        <v>22</v>
      </c>
      <c r="B13">
        <v>1987</v>
      </c>
      <c r="C13" s="3">
        <v>145.03</v>
      </c>
      <c r="D13" s="9">
        <v>46</v>
      </c>
      <c r="E13">
        <f t="shared" si="0"/>
        <v>6671.38</v>
      </c>
      <c r="H13" s="8"/>
      <c r="I13" s="9"/>
    </row>
    <row r="14" spans="1:9" x14ac:dyDescent="0.2">
      <c r="A14" s="2" t="s">
        <v>21</v>
      </c>
      <c r="B14">
        <v>1996</v>
      </c>
      <c r="C14" s="3">
        <v>45.870000000000005</v>
      </c>
      <c r="D14" s="9">
        <v>530</v>
      </c>
      <c r="E14">
        <f t="shared" si="0"/>
        <v>24311.100000000002</v>
      </c>
      <c r="H14" s="8"/>
      <c r="I14" s="9"/>
    </row>
    <row r="15" spans="1:9" x14ac:dyDescent="0.2">
      <c r="A15" s="2" t="s">
        <v>37</v>
      </c>
      <c r="B15" s="2">
        <v>1998</v>
      </c>
      <c r="C15" s="2">
        <v>97.42</v>
      </c>
      <c r="D15" s="2">
        <v>49</v>
      </c>
      <c r="E15">
        <f t="shared" si="0"/>
        <v>4773.58</v>
      </c>
      <c r="H15" s="8"/>
      <c r="I15" s="9"/>
    </row>
    <row r="16" spans="1:9" x14ac:dyDescent="0.2">
      <c r="A16" s="2" t="s">
        <v>20</v>
      </c>
      <c r="B16">
        <v>1997</v>
      </c>
      <c r="C16" s="3">
        <v>112.14999999999999</v>
      </c>
      <c r="D16" s="9">
        <v>691</v>
      </c>
      <c r="E16">
        <f t="shared" si="0"/>
        <v>77495.649999999994</v>
      </c>
      <c r="H16" s="8"/>
      <c r="I16" s="9"/>
    </row>
    <row r="17" spans="1:9" x14ac:dyDescent="0.2">
      <c r="A17" s="2" t="s">
        <v>19</v>
      </c>
      <c r="B17">
        <v>2014</v>
      </c>
      <c r="C17" s="3">
        <v>393.13151000000005</v>
      </c>
      <c r="D17">
        <v>86</v>
      </c>
      <c r="E17">
        <f t="shared" si="0"/>
        <v>33809.309860000001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18</v>
      </c>
      <c r="B19">
        <v>1987</v>
      </c>
      <c r="C19" s="3">
        <v>146.22999999999999</v>
      </c>
      <c r="D19" s="9">
        <v>0</v>
      </c>
      <c r="E19">
        <f t="shared" si="0"/>
        <v>0</v>
      </c>
      <c r="H19" s="8"/>
      <c r="I19" s="9"/>
    </row>
    <row r="20" spans="1:9" x14ac:dyDescent="0.2">
      <c r="A20" s="2" t="s">
        <v>17</v>
      </c>
      <c r="B20">
        <v>1998</v>
      </c>
      <c r="C20" s="3">
        <v>57.690000000000005</v>
      </c>
      <c r="D20">
        <v>131</v>
      </c>
      <c r="E20">
        <f t="shared" si="0"/>
        <v>7557.39</v>
      </c>
      <c r="H20" s="8"/>
      <c r="I20" s="9"/>
    </row>
    <row r="21" spans="1:9" s="2" customFormat="1" x14ac:dyDescent="0.2">
      <c r="A21" s="2" t="s">
        <v>16</v>
      </c>
      <c r="B21">
        <v>1987</v>
      </c>
      <c r="C21" s="3">
        <v>85.95</v>
      </c>
      <c r="D21">
        <v>71</v>
      </c>
      <c r="E21">
        <f t="shared" si="0"/>
        <v>6102.45</v>
      </c>
    </row>
    <row r="22" spans="1:9" x14ac:dyDescent="0.2">
      <c r="A22" s="2" t="s">
        <v>15</v>
      </c>
      <c r="B22">
        <v>2000</v>
      </c>
      <c r="C22" s="3">
        <v>63.89171726</v>
      </c>
      <c r="D22" s="9">
        <v>2822</v>
      </c>
      <c r="E22">
        <f t="shared" si="0"/>
        <v>180302.42610772001</v>
      </c>
      <c r="H22" s="8"/>
      <c r="I22" s="9"/>
    </row>
    <row r="23" spans="1:9" x14ac:dyDescent="0.2">
      <c r="A23" s="2" t="s">
        <v>12</v>
      </c>
      <c r="B23">
        <v>1996</v>
      </c>
      <c r="C23" s="3">
        <v>98.91</v>
      </c>
      <c r="D23" s="9">
        <v>10</v>
      </c>
      <c r="E23">
        <f t="shared" si="0"/>
        <v>989.09999999999991</v>
      </c>
      <c r="H23" s="8"/>
      <c r="I23" s="9"/>
    </row>
    <row r="24" spans="1:9" x14ac:dyDescent="0.2">
      <c r="A24" s="2" t="s">
        <v>14</v>
      </c>
      <c r="B24">
        <v>1987</v>
      </c>
      <c r="C24" s="3">
        <v>77.84</v>
      </c>
      <c r="D24" s="9">
        <v>57</v>
      </c>
      <c r="E24">
        <f t="shared" si="0"/>
        <v>4436.88</v>
      </c>
      <c r="H24" s="8"/>
      <c r="I24" s="9"/>
    </row>
    <row r="25" spans="1:9" x14ac:dyDescent="0.2">
      <c r="A25" s="2" t="s">
        <v>13</v>
      </c>
      <c r="B25">
        <v>1996</v>
      </c>
      <c r="C25" s="3">
        <v>78.54000000000002</v>
      </c>
      <c r="D25" s="9">
        <v>33</v>
      </c>
      <c r="E25">
        <f t="shared" si="0"/>
        <v>2591.8200000000006</v>
      </c>
    </row>
    <row r="26" spans="1:9" x14ac:dyDescent="0.2">
      <c r="A26" s="2" t="s">
        <v>11</v>
      </c>
      <c r="B26">
        <v>1999</v>
      </c>
      <c r="C26" s="3">
        <v>85.926483599999997</v>
      </c>
      <c r="D26" s="9">
        <v>356</v>
      </c>
      <c r="E26">
        <f t="shared" si="0"/>
        <v>30589.828161599999</v>
      </c>
      <c r="H26" s="8"/>
      <c r="I26" s="9"/>
    </row>
    <row r="27" spans="1:9" x14ac:dyDescent="0.2">
      <c r="A27" s="2" t="s">
        <v>10</v>
      </c>
      <c r="B27">
        <v>2013</v>
      </c>
      <c r="C27" s="3">
        <v>47.245506229999997</v>
      </c>
      <c r="D27" s="9">
        <v>7971</v>
      </c>
      <c r="E27">
        <f t="shared" si="0"/>
        <v>376593.93015932996</v>
      </c>
      <c r="H27" s="8"/>
      <c r="I27" s="9"/>
    </row>
    <row r="28" spans="1:9" x14ac:dyDescent="0.2">
      <c r="A28" s="2" t="s">
        <v>9</v>
      </c>
      <c r="B28">
        <v>1987</v>
      </c>
      <c r="C28" s="3">
        <v>23.240000000000002</v>
      </c>
      <c r="D28" s="9">
        <v>1042</v>
      </c>
      <c r="E28">
        <f t="shared" si="0"/>
        <v>24216.080000000002</v>
      </c>
      <c r="H28" s="8"/>
      <c r="I28" s="9"/>
    </row>
    <row r="29" spans="1:9" x14ac:dyDescent="0.2">
      <c r="A29" s="2" t="s">
        <v>8</v>
      </c>
      <c r="B29">
        <v>1987</v>
      </c>
      <c r="C29" s="3">
        <v>62.78</v>
      </c>
      <c r="D29" s="9">
        <v>126</v>
      </c>
      <c r="E29">
        <f t="shared" si="0"/>
        <v>7910.28</v>
      </c>
      <c r="H29" s="8"/>
      <c r="I29" s="9"/>
    </row>
    <row r="30" spans="1:9" x14ac:dyDescent="0.2">
      <c r="A30" s="2" t="s">
        <v>7</v>
      </c>
      <c r="B30">
        <v>1998</v>
      </c>
      <c r="C30" s="3">
        <v>69.39</v>
      </c>
      <c r="D30" s="9">
        <v>449</v>
      </c>
      <c r="E30">
        <f t="shared" si="0"/>
        <v>31156.11</v>
      </c>
      <c r="H30" s="8"/>
      <c r="I30" s="9"/>
    </row>
    <row r="31" spans="1:9" x14ac:dyDescent="0.2">
      <c r="A31" t="s">
        <v>3</v>
      </c>
      <c r="B31">
        <v>2000</v>
      </c>
      <c r="C31" s="3">
        <v>32.480214500000002</v>
      </c>
      <c r="D31" s="9">
        <v>2059</v>
      </c>
      <c r="E31">
        <f t="shared" si="0"/>
        <v>66876.761655499999</v>
      </c>
      <c r="H31" s="8"/>
      <c r="I31" s="9"/>
    </row>
    <row r="32" spans="1:9" x14ac:dyDescent="0.2">
      <c r="A32" s="2" t="s">
        <v>6</v>
      </c>
      <c r="B32">
        <v>2012</v>
      </c>
      <c r="C32" s="3">
        <v>58.9</v>
      </c>
      <c r="D32" s="9">
        <v>84</v>
      </c>
      <c r="E32">
        <f t="shared" si="0"/>
        <v>4947.5999999999995</v>
      </c>
      <c r="H32" s="8"/>
      <c r="I32" s="9"/>
    </row>
    <row r="33" spans="1:9" x14ac:dyDescent="0.2">
      <c r="A33" s="2" t="s">
        <v>5</v>
      </c>
      <c r="B33">
        <v>1996</v>
      </c>
      <c r="C33" s="3">
        <v>29.13</v>
      </c>
      <c r="D33" s="9">
        <v>2</v>
      </c>
      <c r="E33">
        <f t="shared" si="0"/>
        <v>58.26</v>
      </c>
      <c r="H33" s="8"/>
      <c r="I33" s="9"/>
    </row>
    <row r="34" spans="1:9" x14ac:dyDescent="0.2">
      <c r="A34" s="2" t="s">
        <v>4</v>
      </c>
      <c r="B34">
        <v>2015</v>
      </c>
      <c r="C34" s="3">
        <v>98.811927400000016</v>
      </c>
      <c r="D34">
        <v>629</v>
      </c>
      <c r="E34">
        <f t="shared" si="0"/>
        <v>62152.702334600013</v>
      </c>
    </row>
    <row r="35" spans="1:9" x14ac:dyDescent="0.2">
      <c r="A35" s="2"/>
    </row>
  </sheetData>
  <sortState xmlns:xlrd2="http://schemas.microsoft.com/office/spreadsheetml/2017/richdata2" ref="A2:E34">
    <sortCondition ref="A1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3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32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18"/>
  <sheetViews>
    <sheetView workbookViewId="0">
      <selection activeCell="J2" sqref="J2:J17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3.16406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39</v>
      </c>
      <c r="B1" t="s">
        <v>42</v>
      </c>
      <c r="F1" t="s">
        <v>40</v>
      </c>
      <c r="H1" t="s">
        <v>92</v>
      </c>
      <c r="J1" t="s">
        <v>93</v>
      </c>
      <c r="L1" t="s">
        <v>2</v>
      </c>
    </row>
    <row r="2" spans="1:12" x14ac:dyDescent="0.2">
      <c r="A2" t="s">
        <v>40</v>
      </c>
      <c r="B2" s="10">
        <f>Anadromous!E35</f>
        <v>0</v>
      </c>
      <c r="F2" s="11" t="s">
        <v>43</v>
      </c>
      <c r="H2" t="s">
        <v>47</v>
      </c>
      <c r="J2" t="s">
        <v>62</v>
      </c>
      <c r="L2" t="s">
        <v>78</v>
      </c>
    </row>
    <row r="3" spans="1:12" x14ac:dyDescent="0.2">
      <c r="A3" t="s">
        <v>0</v>
      </c>
      <c r="B3" s="10">
        <f>Nearshore!E35</f>
        <v>0</v>
      </c>
      <c r="F3" s="11" t="s">
        <v>45</v>
      </c>
      <c r="H3" t="s">
        <v>48</v>
      </c>
      <c r="J3" t="s">
        <v>63</v>
      </c>
      <c r="L3" t="s">
        <v>79</v>
      </c>
    </row>
    <row r="4" spans="1:12" x14ac:dyDescent="0.2">
      <c r="A4" t="s">
        <v>1</v>
      </c>
      <c r="B4" s="10">
        <f>Marine!E35</f>
        <v>0</v>
      </c>
      <c r="F4" s="11" t="s">
        <v>46</v>
      </c>
      <c r="H4" t="s">
        <v>49</v>
      </c>
      <c r="J4" t="s">
        <v>64</v>
      </c>
      <c r="L4" t="s">
        <v>80</v>
      </c>
    </row>
    <row r="5" spans="1:12" x14ac:dyDescent="0.2">
      <c r="A5" t="s">
        <v>2</v>
      </c>
      <c r="B5" s="10">
        <f>Terrestrial!E35</f>
        <v>0</v>
      </c>
      <c r="F5" s="11" t="s">
        <v>44</v>
      </c>
      <c r="H5" t="s">
        <v>50</v>
      </c>
      <c r="J5" t="s">
        <v>65</v>
      </c>
      <c r="L5" t="s">
        <v>81</v>
      </c>
    </row>
    <row r="6" spans="1:12" x14ac:dyDescent="0.2">
      <c r="A6" t="s">
        <v>41</v>
      </c>
      <c r="B6" s="10">
        <f>SUM(B2:B5)</f>
        <v>0</v>
      </c>
      <c r="H6" t="s">
        <v>51</v>
      </c>
      <c r="J6" t="s">
        <v>66</v>
      </c>
      <c r="L6" t="s">
        <v>82</v>
      </c>
    </row>
    <row r="7" spans="1:12" x14ac:dyDescent="0.2">
      <c r="A7" s="5" t="s">
        <v>96</v>
      </c>
      <c r="B7" s="16">
        <f>B6*0.454</f>
        <v>0</v>
      </c>
      <c r="H7" t="s">
        <v>52</v>
      </c>
      <c r="J7" t="s">
        <v>67</v>
      </c>
    </row>
    <row r="8" spans="1:12" x14ac:dyDescent="0.2">
      <c r="B8">
        <v>30000</v>
      </c>
      <c r="H8" t="s">
        <v>53</v>
      </c>
      <c r="J8" t="s">
        <v>68</v>
      </c>
    </row>
    <row r="9" spans="1:12" x14ac:dyDescent="0.2">
      <c r="B9" s="15">
        <f>B7/B8</f>
        <v>0</v>
      </c>
      <c r="H9" t="s">
        <v>54</v>
      </c>
      <c r="J9" t="s">
        <v>69</v>
      </c>
    </row>
    <row r="10" spans="1:12" x14ac:dyDescent="0.2">
      <c r="H10" t="s">
        <v>55</v>
      </c>
      <c r="J10" t="s">
        <v>70</v>
      </c>
    </row>
    <row r="11" spans="1:12" x14ac:dyDescent="0.2">
      <c r="A11" t="s">
        <v>90</v>
      </c>
      <c r="H11" t="s">
        <v>56</v>
      </c>
      <c r="J11" t="s">
        <v>71</v>
      </c>
    </row>
    <row r="12" spans="1:12" x14ac:dyDescent="0.2">
      <c r="A12" s="13" t="s">
        <v>81</v>
      </c>
      <c r="B12">
        <v>212011.37049799997</v>
      </c>
      <c r="H12" t="s">
        <v>57</v>
      </c>
      <c r="J12" t="s">
        <v>72</v>
      </c>
    </row>
    <row r="13" spans="1:12" x14ac:dyDescent="0.2">
      <c r="A13" s="13" t="s">
        <v>80</v>
      </c>
      <c r="B13">
        <v>23020.094800620001</v>
      </c>
      <c r="H13" t="s">
        <v>58</v>
      </c>
      <c r="J13" t="s">
        <v>73</v>
      </c>
    </row>
    <row r="14" spans="1:12" x14ac:dyDescent="0.2">
      <c r="A14" s="13" t="s">
        <v>78</v>
      </c>
      <c r="B14">
        <v>786488.15449599992</v>
      </c>
      <c r="H14" t="s">
        <v>59</v>
      </c>
      <c r="J14" t="s">
        <v>74</v>
      </c>
    </row>
    <row r="15" spans="1:12" x14ac:dyDescent="0.2">
      <c r="A15" s="13" t="s">
        <v>82</v>
      </c>
      <c r="B15">
        <v>26866.51547893</v>
      </c>
      <c r="H15" t="s">
        <v>60</v>
      </c>
      <c r="J15" t="s">
        <v>75</v>
      </c>
    </row>
    <row r="16" spans="1:12" x14ac:dyDescent="0.2">
      <c r="A16" s="13" t="s">
        <v>79</v>
      </c>
      <c r="B16">
        <v>3097.4030322240001</v>
      </c>
      <c r="H16" t="s">
        <v>61</v>
      </c>
      <c r="J16" t="s">
        <v>76</v>
      </c>
    </row>
    <row r="17" spans="1:10" x14ac:dyDescent="0.2">
      <c r="A17" s="14" t="s">
        <v>94</v>
      </c>
      <c r="B17" s="5">
        <v>1051483.5383057741</v>
      </c>
      <c r="J17" t="s">
        <v>77</v>
      </c>
    </row>
    <row r="18" spans="1:10" x14ac:dyDescent="0.2">
      <c r="A18" s="14" t="s">
        <v>95</v>
      </c>
      <c r="B18">
        <f>B17*0.454</f>
        <v>477373.52639082144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sqref="A1:B41"/>
    </sheetView>
  </sheetViews>
  <sheetFormatPr baseColWidth="10" defaultRowHeight="15" x14ac:dyDescent="0.2"/>
  <cols>
    <col min="2" max="2" width="26.33203125" customWidth="1"/>
    <col min="3" max="3" width="23.5" customWidth="1"/>
  </cols>
  <sheetData>
    <row r="1" spans="1:3" x14ac:dyDescent="0.2">
      <c r="A1" t="s">
        <v>86</v>
      </c>
      <c r="B1" t="s">
        <v>101</v>
      </c>
      <c r="C1" t="s">
        <v>100</v>
      </c>
    </row>
    <row r="2" spans="1:3" x14ac:dyDescent="0.2">
      <c r="A2" t="s">
        <v>2</v>
      </c>
      <c r="B2" s="13" t="s">
        <v>81</v>
      </c>
      <c r="C2">
        <v>212011.37049799997</v>
      </c>
    </row>
    <row r="3" spans="1:3" x14ac:dyDescent="0.2">
      <c r="A3" t="s">
        <v>2</v>
      </c>
      <c r="B3" s="13" t="s">
        <v>80</v>
      </c>
      <c r="C3">
        <v>23020.094800620001</v>
      </c>
    </row>
    <row r="4" spans="1:3" x14ac:dyDescent="0.2">
      <c r="A4" t="s">
        <v>2</v>
      </c>
      <c r="B4" s="13" t="s">
        <v>78</v>
      </c>
      <c r="C4">
        <v>786488.15449599992</v>
      </c>
    </row>
    <row r="5" spans="1:3" x14ac:dyDescent="0.2">
      <c r="A5" t="s">
        <v>2</v>
      </c>
      <c r="B5" s="13" t="s">
        <v>82</v>
      </c>
      <c r="C5">
        <v>26866.51547893</v>
      </c>
    </row>
    <row r="6" spans="1:3" x14ac:dyDescent="0.2">
      <c r="A6" t="s">
        <v>2</v>
      </c>
      <c r="B6" s="13" t="s">
        <v>79</v>
      </c>
      <c r="C6">
        <v>3097.4030322240001</v>
      </c>
    </row>
    <row r="7" spans="1:3" x14ac:dyDescent="0.2">
      <c r="A7" t="s">
        <v>40</v>
      </c>
      <c r="B7" s="11" t="s">
        <v>43</v>
      </c>
    </row>
    <row r="8" spans="1:3" x14ac:dyDescent="0.2">
      <c r="A8" t="s">
        <v>40</v>
      </c>
      <c r="B8" s="11" t="s">
        <v>45</v>
      </c>
    </row>
    <row r="9" spans="1:3" x14ac:dyDescent="0.2">
      <c r="A9" t="s">
        <v>40</v>
      </c>
      <c r="B9" s="11" t="s">
        <v>46</v>
      </c>
    </row>
    <row r="10" spans="1:3" x14ac:dyDescent="0.2">
      <c r="A10" t="s">
        <v>40</v>
      </c>
      <c r="B10" s="11" t="s">
        <v>44</v>
      </c>
    </row>
    <row r="11" spans="1:3" x14ac:dyDescent="0.2">
      <c r="A11" t="s">
        <v>0</v>
      </c>
      <c r="B11" t="s">
        <v>47</v>
      </c>
    </row>
    <row r="12" spans="1:3" x14ac:dyDescent="0.2">
      <c r="A12" t="s">
        <v>0</v>
      </c>
      <c r="B12" t="s">
        <v>48</v>
      </c>
    </row>
    <row r="13" spans="1:3" x14ac:dyDescent="0.2">
      <c r="A13" t="s">
        <v>0</v>
      </c>
      <c r="B13" t="s">
        <v>49</v>
      </c>
    </row>
    <row r="14" spans="1:3" x14ac:dyDescent="0.2">
      <c r="A14" t="s">
        <v>0</v>
      </c>
      <c r="B14" t="s">
        <v>50</v>
      </c>
    </row>
    <row r="15" spans="1:3" x14ac:dyDescent="0.2">
      <c r="A15" t="s">
        <v>0</v>
      </c>
      <c r="B15" t="s">
        <v>51</v>
      </c>
    </row>
    <row r="16" spans="1:3" x14ac:dyDescent="0.2">
      <c r="A16" t="s">
        <v>0</v>
      </c>
      <c r="B16" t="s">
        <v>52</v>
      </c>
    </row>
    <row r="17" spans="1:2" x14ac:dyDescent="0.2">
      <c r="A17" t="s">
        <v>0</v>
      </c>
      <c r="B17" t="s">
        <v>53</v>
      </c>
    </row>
    <row r="18" spans="1:2" x14ac:dyDescent="0.2">
      <c r="A18" t="s">
        <v>0</v>
      </c>
      <c r="B18" t="s">
        <v>54</v>
      </c>
    </row>
    <row r="19" spans="1:2" x14ac:dyDescent="0.2">
      <c r="A19" t="s">
        <v>0</v>
      </c>
      <c r="B19" t="s">
        <v>55</v>
      </c>
    </row>
    <row r="20" spans="1:2" x14ac:dyDescent="0.2">
      <c r="A20" t="s">
        <v>0</v>
      </c>
      <c r="B20" t="s">
        <v>56</v>
      </c>
    </row>
    <row r="21" spans="1:2" x14ac:dyDescent="0.2">
      <c r="A21" t="s">
        <v>0</v>
      </c>
      <c r="B21" t="s">
        <v>57</v>
      </c>
    </row>
    <row r="22" spans="1:2" x14ac:dyDescent="0.2">
      <c r="A22" t="s">
        <v>0</v>
      </c>
      <c r="B22" t="s">
        <v>58</v>
      </c>
    </row>
    <row r="23" spans="1:2" x14ac:dyDescent="0.2">
      <c r="A23" t="s">
        <v>0</v>
      </c>
      <c r="B23" t="s">
        <v>59</v>
      </c>
    </row>
    <row r="24" spans="1:2" x14ac:dyDescent="0.2">
      <c r="A24" t="s">
        <v>0</v>
      </c>
      <c r="B24" t="s">
        <v>60</v>
      </c>
    </row>
    <row r="25" spans="1:2" x14ac:dyDescent="0.2">
      <c r="A25" t="s">
        <v>0</v>
      </c>
      <c r="B25" t="s">
        <v>61</v>
      </c>
    </row>
    <row r="26" spans="1:2" x14ac:dyDescent="0.2">
      <c r="A26" t="s">
        <v>1</v>
      </c>
      <c r="B26" t="s">
        <v>62</v>
      </c>
    </row>
    <row r="27" spans="1:2" x14ac:dyDescent="0.2">
      <c r="A27" t="s">
        <v>1</v>
      </c>
      <c r="B27" t="s">
        <v>63</v>
      </c>
    </row>
    <row r="28" spans="1:2" x14ac:dyDescent="0.2">
      <c r="A28" t="s">
        <v>1</v>
      </c>
      <c r="B28" t="s">
        <v>64</v>
      </c>
    </row>
    <row r="29" spans="1:2" x14ac:dyDescent="0.2">
      <c r="A29" t="s">
        <v>1</v>
      </c>
      <c r="B29" t="s">
        <v>65</v>
      </c>
    </row>
    <row r="30" spans="1:2" x14ac:dyDescent="0.2">
      <c r="A30" t="s">
        <v>1</v>
      </c>
      <c r="B30" t="s">
        <v>66</v>
      </c>
    </row>
    <row r="31" spans="1:2" x14ac:dyDescent="0.2">
      <c r="A31" t="s">
        <v>1</v>
      </c>
      <c r="B31" t="s">
        <v>67</v>
      </c>
    </row>
    <row r="32" spans="1:2" x14ac:dyDescent="0.2">
      <c r="A32" t="s">
        <v>1</v>
      </c>
      <c r="B32" t="s">
        <v>68</v>
      </c>
    </row>
    <row r="33" spans="1:2" x14ac:dyDescent="0.2">
      <c r="A33" t="s">
        <v>1</v>
      </c>
      <c r="B33" t="s">
        <v>69</v>
      </c>
    </row>
    <row r="34" spans="1:2" x14ac:dyDescent="0.2">
      <c r="A34" t="s">
        <v>1</v>
      </c>
      <c r="B34" t="s">
        <v>70</v>
      </c>
    </row>
    <row r="35" spans="1:2" x14ac:dyDescent="0.2">
      <c r="A35" t="s">
        <v>1</v>
      </c>
      <c r="B35" t="s">
        <v>71</v>
      </c>
    </row>
    <row r="36" spans="1:2" x14ac:dyDescent="0.2">
      <c r="A36" t="s">
        <v>1</v>
      </c>
      <c r="B36" t="s">
        <v>72</v>
      </c>
    </row>
    <row r="37" spans="1:2" x14ac:dyDescent="0.2">
      <c r="A37" t="s">
        <v>1</v>
      </c>
      <c r="B37" t="s">
        <v>73</v>
      </c>
    </row>
    <row r="38" spans="1:2" x14ac:dyDescent="0.2">
      <c r="A38" t="s">
        <v>1</v>
      </c>
      <c r="B38" t="s">
        <v>74</v>
      </c>
    </row>
    <row r="39" spans="1:2" x14ac:dyDescent="0.2">
      <c r="A39" t="s">
        <v>1</v>
      </c>
      <c r="B39" t="s">
        <v>75</v>
      </c>
    </row>
    <row r="40" spans="1:2" x14ac:dyDescent="0.2">
      <c r="A40" t="s">
        <v>1</v>
      </c>
      <c r="B40" t="s">
        <v>76</v>
      </c>
    </row>
    <row r="41" spans="1:2" x14ac:dyDescent="0.2">
      <c r="A41" t="s">
        <v>1</v>
      </c>
      <c r="B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8E8-8A1F-7B41-A4C8-235CE5DB550D}">
  <dimension ref="A1:C41"/>
  <sheetViews>
    <sheetView tabSelected="1" workbookViewId="0">
      <selection activeCell="B2" sqref="B2"/>
    </sheetView>
  </sheetViews>
  <sheetFormatPr baseColWidth="10" defaultRowHeight="15" x14ac:dyDescent="0.2"/>
  <sheetData>
    <row r="1" spans="1:3" x14ac:dyDescent="0.2">
      <c r="A1" t="s">
        <v>86</v>
      </c>
      <c r="B1" t="s">
        <v>101</v>
      </c>
      <c r="C1" t="s">
        <v>102</v>
      </c>
    </row>
    <row r="2" spans="1:3" x14ac:dyDescent="0.2">
      <c r="A2" t="s">
        <v>2</v>
      </c>
      <c r="B2" s="13" t="s">
        <v>81</v>
      </c>
      <c r="C2" s="13" t="s">
        <v>81</v>
      </c>
    </row>
    <row r="3" spans="1:3" x14ac:dyDescent="0.2">
      <c r="A3" t="s">
        <v>2</v>
      </c>
      <c r="B3" s="13" t="s">
        <v>80</v>
      </c>
      <c r="C3" s="13" t="s">
        <v>80</v>
      </c>
    </row>
    <row r="4" spans="1:3" x14ac:dyDescent="0.2">
      <c r="A4" t="s">
        <v>2</v>
      </c>
      <c r="B4" s="13" t="s">
        <v>78</v>
      </c>
      <c r="C4" s="13" t="s">
        <v>78</v>
      </c>
    </row>
    <row r="5" spans="1:3" x14ac:dyDescent="0.2">
      <c r="A5" t="s">
        <v>2</v>
      </c>
      <c r="B5" s="13" t="s">
        <v>82</v>
      </c>
      <c r="C5" s="13" t="s">
        <v>82</v>
      </c>
    </row>
    <row r="6" spans="1:3" x14ac:dyDescent="0.2">
      <c r="A6" t="s">
        <v>2</v>
      </c>
      <c r="B6" s="13" t="s">
        <v>79</v>
      </c>
      <c r="C6" s="13" t="s">
        <v>79</v>
      </c>
    </row>
    <row r="7" spans="1:3" x14ac:dyDescent="0.2">
      <c r="A7" t="s">
        <v>40</v>
      </c>
      <c r="B7" s="11" t="s">
        <v>43</v>
      </c>
      <c r="C7" s="11" t="s">
        <v>43</v>
      </c>
    </row>
    <row r="8" spans="1:3" x14ac:dyDescent="0.2">
      <c r="A8" t="s">
        <v>40</v>
      </c>
      <c r="B8" s="11" t="s">
        <v>45</v>
      </c>
      <c r="C8" s="11" t="s">
        <v>45</v>
      </c>
    </row>
    <row r="9" spans="1:3" x14ac:dyDescent="0.2">
      <c r="A9" t="s">
        <v>40</v>
      </c>
      <c r="B9" s="11" t="s">
        <v>46</v>
      </c>
      <c r="C9" s="11" t="s">
        <v>46</v>
      </c>
    </row>
    <row r="10" spans="1:3" x14ac:dyDescent="0.2">
      <c r="A10" t="s">
        <v>40</v>
      </c>
      <c r="B10" s="11" t="s">
        <v>44</v>
      </c>
      <c r="C10" s="11" t="s">
        <v>44</v>
      </c>
    </row>
    <row r="11" spans="1:3" x14ac:dyDescent="0.2">
      <c r="A11" t="s">
        <v>0</v>
      </c>
      <c r="B11" s="17" t="s">
        <v>103</v>
      </c>
      <c r="C11" t="s">
        <v>47</v>
      </c>
    </row>
    <row r="12" spans="1:3" x14ac:dyDescent="0.2">
      <c r="A12" t="s">
        <v>0</v>
      </c>
      <c r="B12" s="17" t="s">
        <v>103</v>
      </c>
      <c r="C12" t="s">
        <v>48</v>
      </c>
    </row>
    <row r="13" spans="1:3" x14ac:dyDescent="0.2">
      <c r="A13" t="s">
        <v>0</v>
      </c>
      <c r="B13" s="17" t="s">
        <v>103</v>
      </c>
      <c r="C13" t="s">
        <v>49</v>
      </c>
    </row>
    <row r="14" spans="1:3" x14ac:dyDescent="0.2">
      <c r="A14" t="s">
        <v>0</v>
      </c>
      <c r="B14" s="17" t="s">
        <v>103</v>
      </c>
      <c r="C14" t="s">
        <v>50</v>
      </c>
    </row>
    <row r="15" spans="1:3" x14ac:dyDescent="0.2">
      <c r="A15" t="s">
        <v>0</v>
      </c>
      <c r="B15" s="17" t="s">
        <v>104</v>
      </c>
      <c r="C15" t="s">
        <v>51</v>
      </c>
    </row>
    <row r="16" spans="1:3" x14ac:dyDescent="0.2">
      <c r="A16" t="s">
        <v>0</v>
      </c>
      <c r="B16" s="17" t="s">
        <v>104</v>
      </c>
      <c r="C16" t="s">
        <v>52</v>
      </c>
    </row>
    <row r="17" spans="1:3" x14ac:dyDescent="0.2">
      <c r="A17" t="s">
        <v>0</v>
      </c>
      <c r="B17" s="17" t="s">
        <v>104</v>
      </c>
      <c r="C17" t="s">
        <v>53</v>
      </c>
    </row>
    <row r="18" spans="1:3" x14ac:dyDescent="0.2">
      <c r="A18" t="s">
        <v>0</v>
      </c>
      <c r="B18" s="17" t="s">
        <v>104</v>
      </c>
      <c r="C18" t="s">
        <v>54</v>
      </c>
    </row>
    <row r="19" spans="1:3" x14ac:dyDescent="0.2">
      <c r="A19" t="s">
        <v>0</v>
      </c>
      <c r="B19" s="17" t="s">
        <v>105</v>
      </c>
      <c r="C19" t="s">
        <v>55</v>
      </c>
    </row>
    <row r="20" spans="1:3" x14ac:dyDescent="0.2">
      <c r="A20" t="s">
        <v>0</v>
      </c>
      <c r="B20" s="17" t="s">
        <v>104</v>
      </c>
      <c r="C20" t="s">
        <v>56</v>
      </c>
    </row>
    <row r="21" spans="1:3" x14ac:dyDescent="0.2">
      <c r="A21" t="s">
        <v>0</v>
      </c>
      <c r="B21" s="17" t="s">
        <v>104</v>
      </c>
      <c r="C21" t="s">
        <v>57</v>
      </c>
    </row>
    <row r="22" spans="1:3" x14ac:dyDescent="0.2">
      <c r="A22" t="s">
        <v>0</v>
      </c>
      <c r="B22" s="17" t="s">
        <v>104</v>
      </c>
      <c r="C22" t="s">
        <v>58</v>
      </c>
    </row>
    <row r="23" spans="1:3" x14ac:dyDescent="0.2">
      <c r="A23" t="s">
        <v>0</v>
      </c>
      <c r="B23" s="17" t="s">
        <v>107</v>
      </c>
      <c r="C23" t="s">
        <v>59</v>
      </c>
    </row>
    <row r="24" spans="1:3" x14ac:dyDescent="0.2">
      <c r="A24" t="s">
        <v>0</v>
      </c>
      <c r="B24" s="17" t="s">
        <v>107</v>
      </c>
      <c r="C24" t="s">
        <v>60</v>
      </c>
    </row>
    <row r="25" spans="1:3" x14ac:dyDescent="0.2">
      <c r="A25" t="s">
        <v>0</v>
      </c>
      <c r="B25" s="17" t="s">
        <v>106</v>
      </c>
      <c r="C25" t="s">
        <v>61</v>
      </c>
    </row>
    <row r="26" spans="1:3" x14ac:dyDescent="0.2">
      <c r="A26" t="s">
        <v>1</v>
      </c>
      <c r="B26" s="17" t="s">
        <v>108</v>
      </c>
      <c r="C26" t="s">
        <v>62</v>
      </c>
    </row>
    <row r="27" spans="1:3" x14ac:dyDescent="0.2">
      <c r="A27" t="s">
        <v>1</v>
      </c>
      <c r="B27" s="17" t="s">
        <v>108</v>
      </c>
      <c r="C27" t="s">
        <v>63</v>
      </c>
    </row>
    <row r="28" spans="1:3" x14ac:dyDescent="0.2">
      <c r="A28" t="s">
        <v>1</v>
      </c>
      <c r="B28" s="17" t="s">
        <v>108</v>
      </c>
      <c r="C28" t="s">
        <v>64</v>
      </c>
    </row>
    <row r="29" spans="1:3" x14ac:dyDescent="0.2">
      <c r="A29" t="s">
        <v>1</v>
      </c>
      <c r="B29" s="17" t="s">
        <v>108</v>
      </c>
      <c r="C29" t="s">
        <v>65</v>
      </c>
    </row>
    <row r="30" spans="1:3" x14ac:dyDescent="0.2">
      <c r="A30" t="s">
        <v>1</v>
      </c>
      <c r="B30" s="17" t="s">
        <v>108</v>
      </c>
      <c r="C30" t="s">
        <v>66</v>
      </c>
    </row>
    <row r="31" spans="1:3" x14ac:dyDescent="0.2">
      <c r="A31" t="s">
        <v>1</v>
      </c>
      <c r="B31" t="s">
        <v>67</v>
      </c>
      <c r="C31" t="s">
        <v>67</v>
      </c>
    </row>
    <row r="32" spans="1:3" x14ac:dyDescent="0.2">
      <c r="A32" t="s">
        <v>1</v>
      </c>
      <c r="B32" s="17" t="s">
        <v>108</v>
      </c>
      <c r="C32" t="s">
        <v>68</v>
      </c>
    </row>
    <row r="33" spans="1:3" x14ac:dyDescent="0.2">
      <c r="A33" t="s">
        <v>1</v>
      </c>
      <c r="B33" s="17" t="s">
        <v>108</v>
      </c>
      <c r="C33" t="s">
        <v>69</v>
      </c>
    </row>
    <row r="34" spans="1:3" x14ac:dyDescent="0.2">
      <c r="A34" t="s">
        <v>1</v>
      </c>
      <c r="B34" s="17" t="s">
        <v>108</v>
      </c>
      <c r="C34" t="s">
        <v>70</v>
      </c>
    </row>
    <row r="35" spans="1:3" x14ac:dyDescent="0.2">
      <c r="A35" t="s">
        <v>1</v>
      </c>
      <c r="B35" s="17" t="s">
        <v>108</v>
      </c>
      <c r="C35" t="s">
        <v>71</v>
      </c>
    </row>
    <row r="36" spans="1:3" x14ac:dyDescent="0.2">
      <c r="A36" t="s">
        <v>1</v>
      </c>
      <c r="B36" t="s">
        <v>72</v>
      </c>
      <c r="C36" t="s">
        <v>72</v>
      </c>
    </row>
    <row r="37" spans="1:3" x14ac:dyDescent="0.2">
      <c r="A37" t="s">
        <v>1</v>
      </c>
      <c r="B37" t="s">
        <v>109</v>
      </c>
      <c r="C37" t="s">
        <v>73</v>
      </c>
    </row>
    <row r="38" spans="1:3" x14ac:dyDescent="0.2">
      <c r="A38" t="s">
        <v>1</v>
      </c>
      <c r="B38" t="s">
        <v>109</v>
      </c>
      <c r="C38" t="s">
        <v>74</v>
      </c>
    </row>
    <row r="39" spans="1:3" x14ac:dyDescent="0.2">
      <c r="A39" t="s">
        <v>1</v>
      </c>
      <c r="B39" t="s">
        <v>109</v>
      </c>
      <c r="C39" t="s">
        <v>75</v>
      </c>
    </row>
    <row r="40" spans="1:3" x14ac:dyDescent="0.2">
      <c r="A40" t="s">
        <v>1</v>
      </c>
      <c r="B40" t="s">
        <v>109</v>
      </c>
      <c r="C40" t="s">
        <v>76</v>
      </c>
    </row>
    <row r="41" spans="1:3" x14ac:dyDescent="0.2">
      <c r="A41" t="s">
        <v>1</v>
      </c>
      <c r="B41" t="s">
        <v>109</v>
      </c>
      <c r="C4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91</v>
      </c>
      <c r="C1" t="s">
        <v>35</v>
      </c>
      <c r="D1" t="s">
        <v>86</v>
      </c>
      <c r="E1" t="s">
        <v>84</v>
      </c>
      <c r="F1" t="s">
        <v>85</v>
      </c>
      <c r="G1" t="s">
        <v>86</v>
      </c>
    </row>
    <row r="2" spans="1:7" x14ac:dyDescent="0.2">
      <c r="A2" s="2" t="s">
        <v>4</v>
      </c>
      <c r="C2">
        <v>629</v>
      </c>
      <c r="D2" t="s">
        <v>41</v>
      </c>
      <c r="F2" s="5">
        <f>SUM(F3:F7)</f>
        <v>43063.963244500002</v>
      </c>
      <c r="G2" t="s">
        <v>41</v>
      </c>
    </row>
    <row r="3" spans="1:7" ht="12.75" customHeight="1" x14ac:dyDescent="0.2">
      <c r="B3">
        <v>2015</v>
      </c>
      <c r="D3" t="s">
        <v>78</v>
      </c>
      <c r="E3">
        <v>47.999195</v>
      </c>
      <c r="F3">
        <f>E3*$C$2</f>
        <v>30191.493654999998</v>
      </c>
      <c r="G3" t="s">
        <v>78</v>
      </c>
    </row>
    <row r="4" spans="1:7" ht="12.75" customHeight="1" x14ac:dyDescent="0.2">
      <c r="B4">
        <v>2015</v>
      </c>
      <c r="D4" t="s">
        <v>79</v>
      </c>
      <c r="E4">
        <v>1.4462649999999999</v>
      </c>
      <c r="F4">
        <f>E4*$C$2</f>
        <v>909.70068499999991</v>
      </c>
      <c r="G4" t="s">
        <v>79</v>
      </c>
    </row>
    <row r="5" spans="1:7" ht="12.75" customHeight="1" x14ac:dyDescent="0.2">
      <c r="B5">
        <v>2015</v>
      </c>
      <c r="D5" t="s">
        <v>80</v>
      </c>
      <c r="E5">
        <v>3.9842281000000002</v>
      </c>
      <c r="F5">
        <f>E5*$C$2</f>
        <v>2506.0794749000002</v>
      </c>
      <c r="G5" t="s">
        <v>80</v>
      </c>
    </row>
    <row r="6" spans="1:7" ht="12.75" customHeight="1" x14ac:dyDescent="0.2">
      <c r="B6">
        <v>2015</v>
      </c>
      <c r="D6" t="s">
        <v>81</v>
      </c>
      <c r="E6">
        <v>14.165345</v>
      </c>
      <c r="F6">
        <f>E6*$C$2</f>
        <v>8910.0020050000003</v>
      </c>
      <c r="G6" t="s">
        <v>81</v>
      </c>
    </row>
    <row r="7" spans="1:7" ht="12.75" customHeight="1" x14ac:dyDescent="0.2">
      <c r="B7">
        <v>2015</v>
      </c>
      <c r="D7" t="s">
        <v>82</v>
      </c>
      <c r="E7">
        <v>0.86913739999999995</v>
      </c>
      <c r="F7">
        <f>E7*$C$2</f>
        <v>546.68742459999999</v>
      </c>
      <c r="G7" t="s">
        <v>82</v>
      </c>
    </row>
    <row r="8" spans="1:7" x14ac:dyDescent="0.2">
      <c r="A8" t="s">
        <v>3</v>
      </c>
      <c r="C8" s="9">
        <v>2059</v>
      </c>
      <c r="D8" t="s">
        <v>41</v>
      </c>
      <c r="F8" s="5">
        <f>SUM(F9:F13)</f>
        <v>99117.45883345</v>
      </c>
      <c r="G8" t="s">
        <v>41</v>
      </c>
    </row>
    <row r="9" spans="1:7" ht="12.75" customHeight="1" x14ac:dyDescent="0.2">
      <c r="B9">
        <v>2000</v>
      </c>
      <c r="D9" t="s">
        <v>78</v>
      </c>
      <c r="E9">
        <v>38.902724999999997</v>
      </c>
      <c r="F9">
        <f>E9*$C$8</f>
        <v>80100.710775</v>
      </c>
      <c r="G9" t="s">
        <v>78</v>
      </c>
    </row>
    <row r="10" spans="1:7" ht="12.75" customHeight="1" x14ac:dyDescent="0.2">
      <c r="B10">
        <v>2000</v>
      </c>
      <c r="D10" t="s">
        <v>79</v>
      </c>
      <c r="E10">
        <v>0</v>
      </c>
      <c r="F10">
        <f>E10*$C$8</f>
        <v>0</v>
      </c>
      <c r="G10" t="s">
        <v>79</v>
      </c>
    </row>
    <row r="11" spans="1:7" ht="12.75" customHeight="1" x14ac:dyDescent="0.2">
      <c r="B11">
        <v>2000</v>
      </c>
      <c r="D11" t="s">
        <v>80</v>
      </c>
      <c r="E11">
        <v>1.4362645999999999</v>
      </c>
      <c r="F11">
        <f>E11*$C$8</f>
        <v>2957.2688113999998</v>
      </c>
      <c r="G11" t="s">
        <v>80</v>
      </c>
    </row>
    <row r="12" spans="1:7" ht="12.75" customHeight="1" x14ac:dyDescent="0.2">
      <c r="B12">
        <v>2000</v>
      </c>
      <c r="D12" t="s">
        <v>81</v>
      </c>
      <c r="E12">
        <v>7.3054475999999999</v>
      </c>
      <c r="F12">
        <f>E12*$C$8</f>
        <v>15041.916608399999</v>
      </c>
      <c r="G12" t="s">
        <v>81</v>
      </c>
    </row>
    <row r="13" spans="1:7" ht="12.75" customHeight="1" x14ac:dyDescent="0.2">
      <c r="B13">
        <v>2000</v>
      </c>
      <c r="D13" t="s">
        <v>82</v>
      </c>
      <c r="E13">
        <v>0.49420235000000001</v>
      </c>
      <c r="F13">
        <f>E13*$C$8</f>
        <v>1017.5626386500001</v>
      </c>
      <c r="G13" t="s">
        <v>82</v>
      </c>
    </row>
    <row r="14" spans="1:7" x14ac:dyDescent="0.2">
      <c r="A14" s="2" t="s">
        <v>5</v>
      </c>
      <c r="C14" s="9">
        <v>2</v>
      </c>
      <c r="D14" t="s">
        <v>41</v>
      </c>
      <c r="F14" s="5">
        <f>SUM(F15:F19)</f>
        <v>127.27999999999999</v>
      </c>
      <c r="G14" t="s">
        <v>41</v>
      </c>
    </row>
    <row r="15" spans="1:7" ht="12.75" customHeight="1" x14ac:dyDescent="0.2">
      <c r="B15">
        <v>1996</v>
      </c>
      <c r="D15" t="s">
        <v>78</v>
      </c>
      <c r="E15">
        <v>56.87</v>
      </c>
      <c r="F15">
        <f>E15*$C$14</f>
        <v>113.74</v>
      </c>
      <c r="G15" t="s">
        <v>78</v>
      </c>
    </row>
    <row r="16" spans="1:7" ht="12.75" customHeight="1" x14ac:dyDescent="0.2">
      <c r="B16">
        <v>1996</v>
      </c>
      <c r="D16" t="s">
        <v>79</v>
      </c>
      <c r="E16">
        <v>0</v>
      </c>
      <c r="F16">
        <f>E16*$C$14</f>
        <v>0</v>
      </c>
      <c r="G16" t="s">
        <v>79</v>
      </c>
    </row>
    <row r="17" spans="1:11" ht="12.75" customHeight="1" x14ac:dyDescent="0.2">
      <c r="B17">
        <v>1996</v>
      </c>
      <c r="D17" t="s">
        <v>80</v>
      </c>
      <c r="E17">
        <v>1.37</v>
      </c>
      <c r="F17">
        <f>E17*$C$14</f>
        <v>2.74</v>
      </c>
      <c r="G17" t="s">
        <v>80</v>
      </c>
    </row>
    <row r="18" spans="1:11" ht="12.75" customHeight="1" x14ac:dyDescent="0.2">
      <c r="B18">
        <v>1996</v>
      </c>
      <c r="D18" t="s">
        <v>81</v>
      </c>
      <c r="E18">
        <v>4.76</v>
      </c>
      <c r="F18">
        <f>E18*$C$14</f>
        <v>9.52</v>
      </c>
      <c r="G18" t="s">
        <v>81</v>
      </c>
    </row>
    <row r="19" spans="1:11" ht="12.75" customHeight="1" x14ac:dyDescent="0.2">
      <c r="B19">
        <v>1996</v>
      </c>
      <c r="D19" t="s">
        <v>82</v>
      </c>
      <c r="E19">
        <v>0.64</v>
      </c>
      <c r="F19">
        <f>E19*$C$14</f>
        <v>1.28</v>
      </c>
      <c r="G19" t="s">
        <v>82</v>
      </c>
    </row>
    <row r="20" spans="1:11" x14ac:dyDescent="0.2">
      <c r="A20" s="2" t="s">
        <v>6</v>
      </c>
      <c r="C20" s="9">
        <v>84</v>
      </c>
      <c r="D20" t="s">
        <v>41</v>
      </c>
      <c r="F20" s="5">
        <f>SUM(F21:F25)</f>
        <v>8047.2</v>
      </c>
      <c r="G20" t="s">
        <v>41</v>
      </c>
    </row>
    <row r="21" spans="1:11" ht="12.75" customHeight="1" x14ac:dyDescent="0.2">
      <c r="B21">
        <v>2012</v>
      </c>
      <c r="D21" t="s">
        <v>78</v>
      </c>
      <c r="E21">
        <v>79.7</v>
      </c>
      <c r="F21">
        <f>E21*$C$20</f>
        <v>6694.8</v>
      </c>
      <c r="G21" t="s">
        <v>78</v>
      </c>
    </row>
    <row r="22" spans="1:11" ht="12.75" customHeight="1" x14ac:dyDescent="0.2">
      <c r="B22">
        <v>2012</v>
      </c>
      <c r="D22" t="s">
        <v>79</v>
      </c>
      <c r="E22">
        <v>0.1</v>
      </c>
      <c r="F22">
        <f>E22*$C$20</f>
        <v>8.4</v>
      </c>
      <c r="G22" t="s">
        <v>79</v>
      </c>
      <c r="J22" s="12" t="s">
        <v>87</v>
      </c>
      <c r="K22" t="s">
        <v>89</v>
      </c>
    </row>
    <row r="23" spans="1:11" ht="12.75" customHeight="1" x14ac:dyDescent="0.2">
      <c r="B23">
        <v>2012</v>
      </c>
      <c r="D23" t="s">
        <v>80</v>
      </c>
      <c r="E23">
        <v>13</v>
      </c>
      <c r="F23">
        <f>E23*$C$20</f>
        <v>1092</v>
      </c>
      <c r="G23" t="s">
        <v>80</v>
      </c>
      <c r="J23" s="13" t="s">
        <v>81</v>
      </c>
      <c r="K23">
        <v>212011.37049799997</v>
      </c>
    </row>
    <row r="24" spans="1:11" ht="12.75" customHeight="1" x14ac:dyDescent="0.2">
      <c r="B24">
        <v>2012</v>
      </c>
      <c r="D24" t="s">
        <v>81</v>
      </c>
      <c r="E24">
        <v>1.6</v>
      </c>
      <c r="F24">
        <f>E24*$C$20</f>
        <v>134.4</v>
      </c>
      <c r="G24" t="s">
        <v>81</v>
      </c>
      <c r="J24" s="13" t="s">
        <v>80</v>
      </c>
      <c r="K24">
        <v>23020.094800620001</v>
      </c>
    </row>
    <row r="25" spans="1:11" ht="12.75" customHeight="1" x14ac:dyDescent="0.2">
      <c r="B25">
        <v>2012</v>
      </c>
      <c r="D25" t="s">
        <v>82</v>
      </c>
      <c r="E25">
        <v>1.4</v>
      </c>
      <c r="F25">
        <f>E25*$C$20</f>
        <v>117.6</v>
      </c>
      <c r="G25" t="s">
        <v>82</v>
      </c>
      <c r="J25" s="13" t="s">
        <v>78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41</v>
      </c>
      <c r="F26" s="5">
        <f>SUM(F27:F31)</f>
        <v>19055.560000000001</v>
      </c>
      <c r="G26" t="s">
        <v>41</v>
      </c>
      <c r="J26" s="13" t="s">
        <v>82</v>
      </c>
      <c r="K26">
        <v>26866.51547893</v>
      </c>
    </row>
    <row r="27" spans="1:11" ht="12.75" customHeight="1" x14ac:dyDescent="0.2">
      <c r="B27">
        <v>1998</v>
      </c>
      <c r="D27" t="s">
        <v>78</v>
      </c>
      <c r="E27">
        <v>36.090000000000003</v>
      </c>
      <c r="F27">
        <f>E27*$C$26</f>
        <v>16204.410000000002</v>
      </c>
      <c r="G27" t="s">
        <v>78</v>
      </c>
      <c r="J27" s="13" t="s">
        <v>79</v>
      </c>
      <c r="K27">
        <v>3097.4030322240001</v>
      </c>
    </row>
    <row r="28" spans="1:11" ht="12.75" customHeight="1" x14ac:dyDescent="0.2">
      <c r="B28">
        <v>1998</v>
      </c>
      <c r="D28" t="s">
        <v>79</v>
      </c>
      <c r="E28">
        <v>0</v>
      </c>
      <c r="F28">
        <f>E28*$C$26</f>
        <v>0</v>
      </c>
      <c r="G28" t="s">
        <v>79</v>
      </c>
      <c r="J28" s="13" t="s">
        <v>41</v>
      </c>
      <c r="K28">
        <v>1051483.5383057741</v>
      </c>
    </row>
    <row r="29" spans="1:11" ht="12.75" customHeight="1" x14ac:dyDescent="0.2">
      <c r="B29">
        <v>1998</v>
      </c>
      <c r="D29" t="s">
        <v>80</v>
      </c>
      <c r="E29">
        <v>0.69</v>
      </c>
      <c r="F29">
        <f>E29*$C$26</f>
        <v>309.81</v>
      </c>
      <c r="G29" t="s">
        <v>80</v>
      </c>
      <c r="J29" s="13" t="s">
        <v>88</v>
      </c>
      <c r="K29">
        <v>2102967.0766115477</v>
      </c>
    </row>
    <row r="30" spans="1:11" ht="12.75" customHeight="1" x14ac:dyDescent="0.2">
      <c r="B30">
        <v>1998</v>
      </c>
      <c r="D30" t="s">
        <v>81</v>
      </c>
      <c r="E30">
        <v>4.68</v>
      </c>
      <c r="F30">
        <f>E30*$C$26</f>
        <v>2101.3199999999997</v>
      </c>
      <c r="G30" t="s">
        <v>81</v>
      </c>
    </row>
    <row r="31" spans="1:11" ht="12.75" customHeight="1" x14ac:dyDescent="0.2">
      <c r="B31">
        <v>1998</v>
      </c>
      <c r="D31" t="s">
        <v>82</v>
      </c>
      <c r="E31">
        <v>0.98</v>
      </c>
      <c r="F31">
        <f>E31*$C$26</f>
        <v>440.02</v>
      </c>
      <c r="G31" t="s">
        <v>82</v>
      </c>
    </row>
    <row r="32" spans="1:11" x14ac:dyDescent="0.2">
      <c r="A32" s="2" t="s">
        <v>8</v>
      </c>
      <c r="C32" s="9">
        <v>126</v>
      </c>
      <c r="D32" t="s">
        <v>41</v>
      </c>
      <c r="F32" s="5">
        <f>SUM(F33:F37)</f>
        <v>18437.580000000002</v>
      </c>
      <c r="G32" t="s">
        <v>41</v>
      </c>
    </row>
    <row r="33" spans="1:7" ht="12.75" customHeight="1" x14ac:dyDescent="0.2">
      <c r="B33">
        <v>1987</v>
      </c>
      <c r="D33" t="s">
        <v>78</v>
      </c>
      <c r="E33">
        <v>135.47999999999999</v>
      </c>
      <c r="F33">
        <f>E33*$C$32</f>
        <v>17070.48</v>
      </c>
      <c r="G33" t="s">
        <v>78</v>
      </c>
    </row>
    <row r="34" spans="1:7" ht="12.75" customHeight="1" x14ac:dyDescent="0.2">
      <c r="B34">
        <v>1987</v>
      </c>
      <c r="D34" t="s">
        <v>79</v>
      </c>
      <c r="E34">
        <v>0</v>
      </c>
      <c r="F34">
        <f>E34*$C$32</f>
        <v>0</v>
      </c>
      <c r="G34" t="s">
        <v>79</v>
      </c>
    </row>
    <row r="35" spans="1:7" ht="12.75" customHeight="1" x14ac:dyDescent="0.2">
      <c r="B35">
        <v>1987</v>
      </c>
      <c r="D35" t="s">
        <v>80</v>
      </c>
      <c r="E35">
        <v>2.08</v>
      </c>
      <c r="F35">
        <f>E35*$C$32</f>
        <v>262.08</v>
      </c>
      <c r="G35" t="s">
        <v>80</v>
      </c>
    </row>
    <row r="36" spans="1:7" ht="12.75" customHeight="1" x14ac:dyDescent="0.2">
      <c r="B36">
        <v>1987</v>
      </c>
      <c r="D36" t="s">
        <v>81</v>
      </c>
      <c r="E36">
        <v>7.58</v>
      </c>
      <c r="F36">
        <f>E36*$C$32</f>
        <v>955.08</v>
      </c>
      <c r="G36" t="s">
        <v>81</v>
      </c>
    </row>
    <row r="37" spans="1:7" ht="12.75" customHeight="1" x14ac:dyDescent="0.2">
      <c r="B37">
        <v>1987</v>
      </c>
      <c r="D37" t="s">
        <v>82</v>
      </c>
      <c r="E37">
        <v>1.19</v>
      </c>
      <c r="F37">
        <f>E37*$C$32</f>
        <v>149.94</v>
      </c>
      <c r="G37" t="s">
        <v>82</v>
      </c>
    </row>
    <row r="38" spans="1:7" x14ac:dyDescent="0.2">
      <c r="A38" s="2" t="s">
        <v>9</v>
      </c>
      <c r="C38" s="9">
        <v>1042</v>
      </c>
      <c r="D38" t="s">
        <v>41</v>
      </c>
      <c r="F38" s="5">
        <f>SUM(F39:F43)</f>
        <v>5668.48</v>
      </c>
      <c r="G38" t="s">
        <v>41</v>
      </c>
    </row>
    <row r="39" spans="1:7" ht="12.75" customHeight="1" x14ac:dyDescent="0.2">
      <c r="B39">
        <v>1987</v>
      </c>
      <c r="D39" t="s">
        <v>78</v>
      </c>
      <c r="E39">
        <v>3.64</v>
      </c>
      <c r="F39">
        <f>E39*$C$38</f>
        <v>3792.88</v>
      </c>
      <c r="G39" t="s">
        <v>78</v>
      </c>
    </row>
    <row r="40" spans="1:7" ht="12.75" customHeight="1" x14ac:dyDescent="0.2">
      <c r="B40">
        <v>1987</v>
      </c>
      <c r="D40" t="s">
        <v>79</v>
      </c>
      <c r="E40">
        <v>0</v>
      </c>
      <c r="F40">
        <f>E40*$C$38</f>
        <v>0</v>
      </c>
      <c r="G40" t="s">
        <v>79</v>
      </c>
    </row>
    <row r="41" spans="1:7" ht="12.75" customHeight="1" x14ac:dyDescent="0.2">
      <c r="B41">
        <v>1987</v>
      </c>
      <c r="D41" t="s">
        <v>80</v>
      </c>
      <c r="E41">
        <v>0.36</v>
      </c>
      <c r="F41">
        <f>E41*$C$38</f>
        <v>375.12</v>
      </c>
      <c r="G41" t="s">
        <v>80</v>
      </c>
    </row>
    <row r="42" spans="1:7" ht="12.75" customHeight="1" x14ac:dyDescent="0.2">
      <c r="B42">
        <v>1987</v>
      </c>
      <c r="D42" t="s">
        <v>81</v>
      </c>
      <c r="E42">
        <v>1.42</v>
      </c>
      <c r="F42">
        <f>E42*$C$38</f>
        <v>1479.6399999999999</v>
      </c>
      <c r="G42" t="s">
        <v>81</v>
      </c>
    </row>
    <row r="43" spans="1:7" ht="12.75" customHeight="1" x14ac:dyDescent="0.2">
      <c r="B43">
        <v>1987</v>
      </c>
      <c r="D43" t="s">
        <v>82</v>
      </c>
      <c r="E43">
        <v>0.02</v>
      </c>
      <c r="F43">
        <f>E43*$C$38</f>
        <v>20.84</v>
      </c>
      <c r="G43" t="s">
        <v>82</v>
      </c>
    </row>
    <row r="44" spans="1:7" x14ac:dyDescent="0.2">
      <c r="A44" s="2" t="s">
        <v>10</v>
      </c>
      <c r="C44" s="9">
        <v>7971</v>
      </c>
      <c r="D44" t="s">
        <v>41</v>
      </c>
      <c r="F44" s="5">
        <f>SUM(F45:F49)</f>
        <v>291127.72360344004</v>
      </c>
      <c r="G44" t="s">
        <v>41</v>
      </c>
    </row>
    <row r="45" spans="1:7" ht="12.75" customHeight="1" x14ac:dyDescent="0.2">
      <c r="B45">
        <v>2013</v>
      </c>
      <c r="D45" t="s">
        <v>78</v>
      </c>
      <c r="E45">
        <v>25.822120000000002</v>
      </c>
      <c r="F45">
        <f>E45*$C$44</f>
        <v>205828.11852000002</v>
      </c>
      <c r="G45" t="s">
        <v>78</v>
      </c>
    </row>
    <row r="46" spans="1:7" ht="12.75" customHeight="1" x14ac:dyDescent="0.2">
      <c r="B46">
        <v>2013</v>
      </c>
      <c r="D46" t="s">
        <v>79</v>
      </c>
      <c r="E46">
        <v>0.13423280000000001</v>
      </c>
      <c r="F46">
        <f>E46*$C$44</f>
        <v>1069.9696488000002</v>
      </c>
      <c r="G46" t="s">
        <v>79</v>
      </c>
    </row>
    <row r="47" spans="1:7" ht="12.75" customHeight="1" x14ac:dyDescent="0.2">
      <c r="B47">
        <v>2013</v>
      </c>
      <c r="D47" t="s">
        <v>80</v>
      </c>
      <c r="E47">
        <v>0.46928283999999998</v>
      </c>
      <c r="F47">
        <f>E47*$C$44</f>
        <v>3740.6535176399998</v>
      </c>
      <c r="G47" t="s">
        <v>80</v>
      </c>
    </row>
    <row r="48" spans="1:7" ht="12.75" customHeight="1" x14ac:dyDescent="0.2">
      <c r="B48">
        <v>2013</v>
      </c>
      <c r="D48" t="s">
        <v>81</v>
      </c>
      <c r="E48">
        <v>9.3775700000000004</v>
      </c>
      <c r="F48">
        <f>E48*$C$44</f>
        <v>74748.61047</v>
      </c>
      <c r="G48" t="s">
        <v>81</v>
      </c>
    </row>
    <row r="49" spans="1:7" ht="12.75" customHeight="1" x14ac:dyDescent="0.2">
      <c r="B49">
        <v>2013</v>
      </c>
      <c r="D49" t="s">
        <v>82</v>
      </c>
      <c r="E49">
        <v>0.72015700000000005</v>
      </c>
      <c r="F49">
        <f>E49*$C$44</f>
        <v>5740.3714470000004</v>
      </c>
      <c r="G49" t="s">
        <v>82</v>
      </c>
    </row>
    <row r="50" spans="1:7" x14ac:dyDescent="0.2">
      <c r="A50" s="2" t="s">
        <v>11</v>
      </c>
      <c r="C50" s="9">
        <v>356</v>
      </c>
      <c r="D50" t="s">
        <v>41</v>
      </c>
      <c r="F50" s="5">
        <f>SUM(F51:F55)</f>
        <v>16833.116945583999</v>
      </c>
      <c r="G50" t="s">
        <v>41</v>
      </c>
    </row>
    <row r="51" spans="1:7" ht="12.75" customHeight="1" x14ac:dyDescent="0.2">
      <c r="B51">
        <v>1999</v>
      </c>
      <c r="D51" t="s">
        <v>78</v>
      </c>
      <c r="E51">
        <v>28.972221000000001</v>
      </c>
      <c r="F51">
        <f>E51*$C$50</f>
        <v>10314.110676</v>
      </c>
      <c r="G51" t="s">
        <v>78</v>
      </c>
    </row>
    <row r="52" spans="1:7" ht="12.75" customHeight="1" x14ac:dyDescent="0.2">
      <c r="B52">
        <v>1999</v>
      </c>
      <c r="D52" t="s">
        <v>79</v>
      </c>
      <c r="E52">
        <v>3.9682540000000001E-3</v>
      </c>
      <c r="F52">
        <f>E52*$C$50</f>
        <v>1.412698424</v>
      </c>
      <c r="G52" t="s">
        <v>79</v>
      </c>
    </row>
    <row r="53" spans="1:7" ht="12.75" customHeight="1" x14ac:dyDescent="0.2">
      <c r="B53">
        <v>1999</v>
      </c>
      <c r="D53" t="s">
        <v>80</v>
      </c>
      <c r="E53">
        <v>0.13519840999999999</v>
      </c>
      <c r="F53">
        <f>E53*$C$50</f>
        <v>48.130633959999997</v>
      </c>
      <c r="G53" t="s">
        <v>80</v>
      </c>
    </row>
    <row r="54" spans="1:7" ht="12.75" customHeight="1" x14ac:dyDescent="0.2">
      <c r="B54">
        <v>1999</v>
      </c>
      <c r="D54" t="s">
        <v>81</v>
      </c>
      <c r="E54">
        <v>13.952133</v>
      </c>
      <c r="F54">
        <f>E54*$C$50</f>
        <v>4966.9593480000003</v>
      </c>
      <c r="G54" t="s">
        <v>81</v>
      </c>
    </row>
    <row r="55" spans="1:7" ht="12.75" customHeight="1" x14ac:dyDescent="0.2">
      <c r="B55">
        <v>1999</v>
      </c>
      <c r="D55" t="s">
        <v>82</v>
      </c>
      <c r="E55">
        <v>4.2205157</v>
      </c>
      <c r="F55">
        <f>E55*$C$50</f>
        <v>1502.5035892000001</v>
      </c>
      <c r="G55" t="s">
        <v>82</v>
      </c>
    </row>
    <row r="56" spans="1:7" x14ac:dyDescent="0.2">
      <c r="A56" s="2" t="s">
        <v>12</v>
      </c>
      <c r="C56" s="9">
        <v>10</v>
      </c>
      <c r="D56" t="s">
        <v>41</v>
      </c>
      <c r="F56" s="5">
        <f>SUM(F57:F61)</f>
        <v>592.1</v>
      </c>
      <c r="G56" t="s">
        <v>41</v>
      </c>
    </row>
    <row r="57" spans="1:7" ht="12.75" customHeight="1" x14ac:dyDescent="0.2">
      <c r="B57">
        <v>1996</v>
      </c>
      <c r="D57" t="s">
        <v>78</v>
      </c>
      <c r="E57">
        <v>47.45</v>
      </c>
      <c r="F57">
        <f>E57*$C$56</f>
        <v>474.5</v>
      </c>
      <c r="G57" t="s">
        <v>78</v>
      </c>
    </row>
    <row r="58" spans="1:7" ht="12.75" customHeight="1" x14ac:dyDescent="0.2">
      <c r="B58">
        <v>1996</v>
      </c>
      <c r="D58" t="s">
        <v>79</v>
      </c>
      <c r="E58">
        <v>0</v>
      </c>
      <c r="F58">
        <f>E58*$C$56</f>
        <v>0</v>
      </c>
      <c r="G58" t="s">
        <v>79</v>
      </c>
    </row>
    <row r="59" spans="1:7" ht="12.75" customHeight="1" x14ac:dyDescent="0.2">
      <c r="B59">
        <v>1996</v>
      </c>
      <c r="D59" t="s">
        <v>80</v>
      </c>
      <c r="E59">
        <v>0</v>
      </c>
      <c r="F59">
        <f>E59*$C$56</f>
        <v>0</v>
      </c>
      <c r="G59" t="s">
        <v>80</v>
      </c>
    </row>
    <row r="60" spans="1:7" ht="12.75" customHeight="1" x14ac:dyDescent="0.2">
      <c r="B60">
        <v>1996</v>
      </c>
      <c r="D60" t="s">
        <v>81</v>
      </c>
      <c r="E60">
        <v>10.5</v>
      </c>
      <c r="F60">
        <f>E60*$C$56</f>
        <v>105</v>
      </c>
      <c r="G60" t="s">
        <v>81</v>
      </c>
    </row>
    <row r="61" spans="1:7" ht="12.75" customHeight="1" x14ac:dyDescent="0.2">
      <c r="B61">
        <v>1996</v>
      </c>
      <c r="D61" t="s">
        <v>82</v>
      </c>
      <c r="E61">
        <v>1.26</v>
      </c>
      <c r="F61">
        <f>E61*$C$56</f>
        <v>12.6</v>
      </c>
      <c r="G61" t="s">
        <v>82</v>
      </c>
    </row>
    <row r="62" spans="1:7" x14ac:dyDescent="0.2">
      <c r="A62" s="2" t="s">
        <v>13</v>
      </c>
      <c r="C62" s="9">
        <v>33</v>
      </c>
      <c r="D62" t="s">
        <v>41</v>
      </c>
      <c r="F62" s="5">
        <f>SUM(F63:F67)</f>
        <v>4263.6000000000004</v>
      </c>
      <c r="G62" t="s">
        <v>41</v>
      </c>
    </row>
    <row r="63" spans="1:7" ht="12.75" customHeight="1" x14ac:dyDescent="0.2">
      <c r="B63">
        <v>1996</v>
      </c>
      <c r="D63" t="s">
        <v>78</v>
      </c>
      <c r="E63">
        <v>101.08</v>
      </c>
      <c r="F63">
        <f>E63*$C$62</f>
        <v>3335.64</v>
      </c>
      <c r="G63" t="s">
        <v>78</v>
      </c>
    </row>
    <row r="64" spans="1:7" ht="12.75" customHeight="1" x14ac:dyDescent="0.2">
      <c r="B64">
        <v>1996</v>
      </c>
      <c r="D64" t="s">
        <v>79</v>
      </c>
      <c r="E64">
        <v>0</v>
      </c>
      <c r="F64">
        <f>E64*$C$62</f>
        <v>0</v>
      </c>
      <c r="G64" t="s">
        <v>79</v>
      </c>
    </row>
    <row r="65" spans="1:7" ht="12.75" customHeight="1" x14ac:dyDescent="0.2">
      <c r="B65">
        <v>1996</v>
      </c>
      <c r="D65" t="s">
        <v>80</v>
      </c>
      <c r="E65">
        <v>1.78</v>
      </c>
      <c r="F65">
        <f>E65*$C$62</f>
        <v>58.74</v>
      </c>
      <c r="G65" t="s">
        <v>80</v>
      </c>
    </row>
    <row r="66" spans="1:7" ht="12.75" customHeight="1" x14ac:dyDescent="0.2">
      <c r="B66">
        <v>1996</v>
      </c>
      <c r="D66" t="s">
        <v>81</v>
      </c>
      <c r="E66">
        <v>21.4</v>
      </c>
      <c r="F66">
        <f>E66*$C$62</f>
        <v>706.19999999999993</v>
      </c>
      <c r="G66" t="s">
        <v>81</v>
      </c>
    </row>
    <row r="67" spans="1:7" ht="12.75" customHeight="1" x14ac:dyDescent="0.2">
      <c r="B67">
        <v>1996</v>
      </c>
      <c r="D67" t="s">
        <v>82</v>
      </c>
      <c r="E67">
        <v>4.9400000000000004</v>
      </c>
      <c r="F67">
        <f>E67*$C$62</f>
        <v>163.02000000000001</v>
      </c>
      <c r="G67" t="s">
        <v>82</v>
      </c>
    </row>
    <row r="68" spans="1:7" x14ac:dyDescent="0.2">
      <c r="A68" s="2" t="s">
        <v>14</v>
      </c>
      <c r="C68" s="9">
        <v>57</v>
      </c>
      <c r="D68" t="s">
        <v>41</v>
      </c>
      <c r="F68" s="5">
        <f>SUM(F69:F73)</f>
        <v>7656.2400000000007</v>
      </c>
      <c r="G68" t="s">
        <v>41</v>
      </c>
    </row>
    <row r="69" spans="1:7" ht="12.75" customHeight="1" x14ac:dyDescent="0.2">
      <c r="B69">
        <v>1987</v>
      </c>
      <c r="D69" t="s">
        <v>78</v>
      </c>
      <c r="E69">
        <v>108.43</v>
      </c>
      <c r="F69">
        <f>E69*$C$68</f>
        <v>6180.51</v>
      </c>
      <c r="G69" t="s">
        <v>78</v>
      </c>
    </row>
    <row r="70" spans="1:7" ht="12.75" customHeight="1" x14ac:dyDescent="0.2">
      <c r="B70">
        <v>1987</v>
      </c>
      <c r="D70" t="s">
        <v>79</v>
      </c>
      <c r="E70">
        <v>0</v>
      </c>
      <c r="F70">
        <f>E70*$C$68</f>
        <v>0</v>
      </c>
      <c r="G70" t="s">
        <v>79</v>
      </c>
    </row>
    <row r="71" spans="1:7" ht="12.75" customHeight="1" x14ac:dyDescent="0.2">
      <c r="B71">
        <v>1987</v>
      </c>
      <c r="D71" t="s">
        <v>80</v>
      </c>
      <c r="E71">
        <v>1.27</v>
      </c>
      <c r="F71">
        <f>E71*$C$68</f>
        <v>72.39</v>
      </c>
      <c r="G71" t="s">
        <v>80</v>
      </c>
    </row>
    <row r="72" spans="1:7" ht="12.75" customHeight="1" x14ac:dyDescent="0.2">
      <c r="B72">
        <v>1987</v>
      </c>
      <c r="D72" t="s">
        <v>81</v>
      </c>
      <c r="E72">
        <v>15.94</v>
      </c>
      <c r="F72">
        <f>E72*$C$68</f>
        <v>908.57999999999993</v>
      </c>
      <c r="G72" t="s">
        <v>81</v>
      </c>
    </row>
    <row r="73" spans="1:7" ht="12.75" customHeight="1" x14ac:dyDescent="0.2">
      <c r="B73">
        <v>1987</v>
      </c>
      <c r="D73" t="s">
        <v>82</v>
      </c>
      <c r="E73">
        <v>8.68</v>
      </c>
      <c r="F73">
        <f>E73*$C$68</f>
        <v>494.76</v>
      </c>
      <c r="G73" t="s">
        <v>82</v>
      </c>
    </row>
    <row r="74" spans="1:7" x14ac:dyDescent="0.2">
      <c r="A74" s="2" t="s">
        <v>15</v>
      </c>
      <c r="C74" s="9">
        <v>2822</v>
      </c>
      <c r="D74" t="s">
        <v>41</v>
      </c>
      <c r="F74" s="5">
        <f>SUM(F75:F79)</f>
        <v>61429.610653000003</v>
      </c>
      <c r="G74" t="s">
        <v>41</v>
      </c>
    </row>
    <row r="75" spans="1:7" ht="12.75" customHeight="1" x14ac:dyDescent="0.2">
      <c r="B75">
        <v>2000</v>
      </c>
      <c r="D75" t="s">
        <v>78</v>
      </c>
      <c r="E75">
        <v>17.267443</v>
      </c>
      <c r="F75">
        <f>E75*$C$74</f>
        <v>48728.724146</v>
      </c>
      <c r="G75" t="s">
        <v>78</v>
      </c>
    </row>
    <row r="76" spans="1:7" ht="12.75" customHeight="1" x14ac:dyDescent="0.2">
      <c r="B76">
        <v>2000</v>
      </c>
      <c r="D76" t="s">
        <v>79</v>
      </c>
      <c r="E76">
        <v>0</v>
      </c>
      <c r="F76">
        <f>E76*$C$74</f>
        <v>0</v>
      </c>
      <c r="G76" t="s">
        <v>79</v>
      </c>
    </row>
    <row r="77" spans="1:7" ht="12.75" customHeight="1" x14ac:dyDescent="0.2">
      <c r="B77">
        <v>2000</v>
      </c>
      <c r="D77" t="s">
        <v>80</v>
      </c>
      <c r="E77">
        <v>0.67406975999999996</v>
      </c>
      <c r="F77">
        <f>E77*$C$74</f>
        <v>1902.2248627199999</v>
      </c>
      <c r="G77" t="s">
        <v>80</v>
      </c>
    </row>
    <row r="78" spans="1:7" ht="12.75" customHeight="1" x14ac:dyDescent="0.2">
      <c r="B78">
        <v>2000</v>
      </c>
      <c r="D78" t="s">
        <v>81</v>
      </c>
      <c r="E78">
        <v>3.6693313000000001</v>
      </c>
      <c r="F78">
        <f>E78*$C$74</f>
        <v>10354.852928599999</v>
      </c>
      <c r="G78" t="s">
        <v>81</v>
      </c>
    </row>
    <row r="79" spans="1:7" ht="12.75" customHeight="1" x14ac:dyDescent="0.2">
      <c r="B79">
        <v>2000</v>
      </c>
      <c r="D79" t="s">
        <v>82</v>
      </c>
      <c r="E79">
        <v>0.15726744000000001</v>
      </c>
      <c r="F79">
        <f>E79*$C$74</f>
        <v>443.80871568000003</v>
      </c>
      <c r="G79" t="s">
        <v>82</v>
      </c>
    </row>
    <row r="80" spans="1:7" x14ac:dyDescent="0.2">
      <c r="A80" s="2" t="s">
        <v>16</v>
      </c>
      <c r="C80">
        <v>71</v>
      </c>
      <c r="D80" t="s">
        <v>41</v>
      </c>
      <c r="F80" s="5">
        <f>SUM(F81:F85)</f>
        <v>8506.51</v>
      </c>
      <c r="G80" t="s">
        <v>41</v>
      </c>
    </row>
    <row r="81" spans="1:7" ht="12.75" customHeight="1" x14ac:dyDescent="0.2">
      <c r="B81">
        <v>1987</v>
      </c>
      <c r="D81" t="s">
        <v>78</v>
      </c>
      <c r="E81">
        <v>110.94</v>
      </c>
      <c r="F81">
        <f>E81*$C$80</f>
        <v>7876.74</v>
      </c>
      <c r="G81" t="s">
        <v>78</v>
      </c>
    </row>
    <row r="82" spans="1:7" ht="12.75" customHeight="1" x14ac:dyDescent="0.2">
      <c r="B82">
        <v>1987</v>
      </c>
      <c r="D82" t="s">
        <v>79</v>
      </c>
      <c r="E82">
        <v>0</v>
      </c>
      <c r="F82">
        <f>E82*$C$80</f>
        <v>0</v>
      </c>
      <c r="G82" t="s">
        <v>79</v>
      </c>
    </row>
    <row r="83" spans="1:7" ht="12.75" customHeight="1" x14ac:dyDescent="0.2">
      <c r="B83">
        <v>1987</v>
      </c>
      <c r="D83" t="s">
        <v>80</v>
      </c>
      <c r="E83">
        <v>1.41</v>
      </c>
      <c r="F83">
        <f>E83*$C$80</f>
        <v>100.11</v>
      </c>
      <c r="G83" t="s">
        <v>80</v>
      </c>
    </row>
    <row r="84" spans="1:7" ht="12.75" customHeight="1" x14ac:dyDescent="0.2">
      <c r="B84">
        <v>1987</v>
      </c>
      <c r="D84" t="s">
        <v>81</v>
      </c>
      <c r="E84">
        <v>6.8</v>
      </c>
      <c r="F84">
        <f>E84*$C$80</f>
        <v>482.8</v>
      </c>
      <c r="G84" t="s">
        <v>81</v>
      </c>
    </row>
    <row r="85" spans="1:7" ht="12.75" customHeight="1" x14ac:dyDescent="0.2">
      <c r="B85">
        <v>1987</v>
      </c>
      <c r="D85" t="s">
        <v>82</v>
      </c>
      <c r="E85">
        <v>0.66</v>
      </c>
      <c r="F85">
        <f>E85*$C$80</f>
        <v>46.86</v>
      </c>
      <c r="G85" t="s">
        <v>82</v>
      </c>
    </row>
    <row r="86" spans="1:7" x14ac:dyDescent="0.2">
      <c r="A86" s="2" t="s">
        <v>17</v>
      </c>
      <c r="C86">
        <v>131</v>
      </c>
      <c r="D86" t="s">
        <v>41</v>
      </c>
      <c r="F86" s="5">
        <f>SUM(F87:F91)</f>
        <v>8351.25</v>
      </c>
      <c r="G86" t="s">
        <v>41</v>
      </c>
    </row>
    <row r="87" spans="1:7" ht="12.75" customHeight="1" x14ac:dyDescent="0.2">
      <c r="B87">
        <v>1998</v>
      </c>
      <c r="D87" t="s">
        <v>78</v>
      </c>
      <c r="E87">
        <v>50.63</v>
      </c>
      <c r="F87">
        <f>E87*$C$86</f>
        <v>6632.5300000000007</v>
      </c>
      <c r="G87" t="s">
        <v>78</v>
      </c>
    </row>
    <row r="88" spans="1:7" ht="12.75" customHeight="1" x14ac:dyDescent="0.2">
      <c r="B88">
        <v>1998</v>
      </c>
      <c r="D88" t="s">
        <v>79</v>
      </c>
      <c r="E88">
        <v>0.08</v>
      </c>
      <c r="F88">
        <f>E88*$C$86</f>
        <v>10.48</v>
      </c>
      <c r="G88" t="s">
        <v>79</v>
      </c>
    </row>
    <row r="89" spans="1:7" ht="12.75" customHeight="1" x14ac:dyDescent="0.2">
      <c r="B89">
        <v>1998</v>
      </c>
      <c r="D89" t="s">
        <v>80</v>
      </c>
      <c r="E89">
        <v>2</v>
      </c>
      <c r="F89">
        <f>E89*$C$86</f>
        <v>262</v>
      </c>
      <c r="G89" t="s">
        <v>80</v>
      </c>
    </row>
    <row r="90" spans="1:7" ht="12.75" customHeight="1" x14ac:dyDescent="0.2">
      <c r="B90">
        <v>1998</v>
      </c>
      <c r="D90" t="s">
        <v>81</v>
      </c>
      <c r="E90">
        <v>7.9</v>
      </c>
      <c r="F90">
        <f>E90*$C$86</f>
        <v>1034.9000000000001</v>
      </c>
      <c r="G90" t="s">
        <v>81</v>
      </c>
    </row>
    <row r="91" spans="1:7" ht="12.75" customHeight="1" x14ac:dyDescent="0.2">
      <c r="B91">
        <v>1998</v>
      </c>
      <c r="D91" t="s">
        <v>82</v>
      </c>
      <c r="E91">
        <v>3.14</v>
      </c>
      <c r="F91">
        <f>E91*$C$86</f>
        <v>411.34000000000003</v>
      </c>
      <c r="G91" t="s">
        <v>82</v>
      </c>
    </row>
    <row r="92" spans="1:7" x14ac:dyDescent="0.2">
      <c r="A92" s="2" t="s">
        <v>18</v>
      </c>
      <c r="C92" s="9">
        <v>0</v>
      </c>
      <c r="D92" t="s">
        <v>41</v>
      </c>
      <c r="F92" s="5">
        <f>SUM(F93:F97)</f>
        <v>0</v>
      </c>
      <c r="G92" t="s">
        <v>41</v>
      </c>
    </row>
    <row r="93" spans="1:7" ht="12.75" customHeight="1" x14ac:dyDescent="0.2">
      <c r="B93">
        <v>1987</v>
      </c>
      <c r="D93" t="s">
        <v>78</v>
      </c>
      <c r="E93">
        <v>48</v>
      </c>
      <c r="F93">
        <f>E93*$C$92</f>
        <v>0</v>
      </c>
      <c r="G93" t="s">
        <v>78</v>
      </c>
    </row>
    <row r="94" spans="1:7" ht="12.75" customHeight="1" x14ac:dyDescent="0.2">
      <c r="B94">
        <v>1987</v>
      </c>
      <c r="D94" t="s">
        <v>79</v>
      </c>
      <c r="E94">
        <v>0</v>
      </c>
      <c r="F94">
        <f>E94*$C$92</f>
        <v>0</v>
      </c>
      <c r="G94" t="s">
        <v>79</v>
      </c>
    </row>
    <row r="95" spans="1:7" ht="12.75" customHeight="1" x14ac:dyDescent="0.2">
      <c r="B95">
        <v>1987</v>
      </c>
      <c r="D95" t="s">
        <v>83</v>
      </c>
      <c r="E95">
        <v>0</v>
      </c>
      <c r="F95">
        <f>E95*$C$92</f>
        <v>0</v>
      </c>
      <c r="G95" t="s">
        <v>80</v>
      </c>
    </row>
    <row r="96" spans="1:7" ht="12.75" customHeight="1" x14ac:dyDescent="0.2">
      <c r="B96">
        <v>1987</v>
      </c>
      <c r="D96" t="s">
        <v>81</v>
      </c>
      <c r="E96">
        <v>10.83</v>
      </c>
      <c r="F96">
        <f>E96*$C$92</f>
        <v>0</v>
      </c>
      <c r="G96" t="s">
        <v>81</v>
      </c>
    </row>
    <row r="97" spans="1:7" ht="12.75" customHeight="1" x14ac:dyDescent="0.2">
      <c r="B97">
        <v>1987</v>
      </c>
      <c r="D97" t="s">
        <v>82</v>
      </c>
      <c r="E97">
        <v>3.5</v>
      </c>
      <c r="F97">
        <f>E97*$C$92</f>
        <v>0</v>
      </c>
      <c r="G97" t="s">
        <v>82</v>
      </c>
    </row>
    <row r="98" spans="1:7" x14ac:dyDescent="0.2">
      <c r="A98" t="s">
        <v>36</v>
      </c>
      <c r="C98" s="2">
        <v>1436</v>
      </c>
      <c r="D98" t="s">
        <v>41</v>
      </c>
      <c r="F98" s="5">
        <f>SUM(F99:F103)</f>
        <v>19788.079999999998</v>
      </c>
      <c r="G98" t="s">
        <v>41</v>
      </c>
    </row>
    <row r="99" spans="1:7" s="11" customFormat="1" ht="12.75" customHeight="1" x14ac:dyDescent="0.2">
      <c r="B99">
        <v>1987</v>
      </c>
      <c r="D99" s="11" t="s">
        <v>78</v>
      </c>
      <c r="E99" s="11">
        <v>10.77</v>
      </c>
      <c r="F99">
        <f>E99*$C$98</f>
        <v>15465.72</v>
      </c>
      <c r="G99" s="11" t="s">
        <v>78</v>
      </c>
    </row>
    <row r="100" spans="1:7" s="11" customFormat="1" ht="12.75" customHeight="1" x14ac:dyDescent="0.2">
      <c r="B100">
        <v>1987</v>
      </c>
      <c r="D100" s="11" t="s">
        <v>79</v>
      </c>
      <c r="E100" s="11">
        <v>0</v>
      </c>
      <c r="F100">
        <f>E100*$C$98</f>
        <v>0</v>
      </c>
      <c r="G100" s="11" t="s">
        <v>79</v>
      </c>
    </row>
    <row r="101" spans="1:7" s="11" customFormat="1" ht="12.75" customHeight="1" x14ac:dyDescent="0.2">
      <c r="B101">
        <v>1987</v>
      </c>
      <c r="D101" s="11" t="s">
        <v>80</v>
      </c>
      <c r="E101" s="11">
        <v>1.19</v>
      </c>
      <c r="F101">
        <f>E101*$C$98</f>
        <v>1708.84</v>
      </c>
      <c r="G101" s="11" t="s">
        <v>80</v>
      </c>
    </row>
    <row r="102" spans="1:7" s="11" customFormat="1" ht="12.75" customHeight="1" x14ac:dyDescent="0.2">
      <c r="B102">
        <v>1987</v>
      </c>
      <c r="D102" s="11" t="s">
        <v>81</v>
      </c>
      <c r="E102" s="11">
        <v>1.79</v>
      </c>
      <c r="F102">
        <f>E102*$C$98</f>
        <v>2570.44</v>
      </c>
      <c r="G102" s="11" t="s">
        <v>81</v>
      </c>
    </row>
    <row r="103" spans="1:7" s="11" customFormat="1" ht="12.75" customHeight="1" x14ac:dyDescent="0.2">
      <c r="B103">
        <v>1987</v>
      </c>
      <c r="D103" s="11" t="s">
        <v>82</v>
      </c>
      <c r="E103" s="11">
        <v>0.03</v>
      </c>
      <c r="F103">
        <f>E103*$C$98</f>
        <v>43.08</v>
      </c>
      <c r="G103" s="11" t="s">
        <v>82</v>
      </c>
    </row>
    <row r="104" spans="1:7" x14ac:dyDescent="0.2">
      <c r="A104" s="2" t="s">
        <v>19</v>
      </c>
      <c r="C104">
        <v>86</v>
      </c>
      <c r="D104" t="s">
        <v>41</v>
      </c>
      <c r="F104" s="5">
        <f>SUM(F105:F109)</f>
        <v>3365.8250258000003</v>
      </c>
      <c r="G104" t="s">
        <v>41</v>
      </c>
    </row>
    <row r="105" spans="1:7" ht="12.75" customHeight="1" x14ac:dyDescent="0.2">
      <c r="B105">
        <v>2014</v>
      </c>
      <c r="D105" t="s">
        <v>78</v>
      </c>
      <c r="E105">
        <v>26.208334000000001</v>
      </c>
      <c r="F105">
        <f>E105*$C$104</f>
        <v>2253.9167240000002</v>
      </c>
      <c r="G105" t="s">
        <v>78</v>
      </c>
    </row>
    <row r="106" spans="1:7" ht="12.75" customHeight="1" x14ac:dyDescent="0.2">
      <c r="B106">
        <v>2014</v>
      </c>
      <c r="D106" t="s">
        <v>79</v>
      </c>
      <c r="E106">
        <v>0</v>
      </c>
      <c r="F106">
        <f>E106*$C$104</f>
        <v>0</v>
      </c>
      <c r="G106" t="s">
        <v>79</v>
      </c>
    </row>
    <row r="107" spans="1:7" ht="12.75" customHeight="1" x14ac:dyDescent="0.2">
      <c r="B107">
        <v>2014</v>
      </c>
      <c r="D107" t="s">
        <v>80</v>
      </c>
      <c r="E107">
        <v>0.73124999999999996</v>
      </c>
      <c r="F107">
        <f>E107*$C$104</f>
        <v>62.887499999999996</v>
      </c>
      <c r="G107" t="s">
        <v>80</v>
      </c>
    </row>
    <row r="108" spans="1:7" ht="12.75" customHeight="1" x14ac:dyDescent="0.2">
      <c r="B108">
        <v>2014</v>
      </c>
      <c r="D108" t="s">
        <v>81</v>
      </c>
      <c r="E108">
        <v>11.677083</v>
      </c>
      <c r="F108">
        <f>E108*$C$104</f>
        <v>1004.2291379999999</v>
      </c>
      <c r="G108" t="s">
        <v>81</v>
      </c>
    </row>
    <row r="109" spans="1:7" ht="12.75" customHeight="1" x14ac:dyDescent="0.2">
      <c r="B109">
        <v>2014</v>
      </c>
      <c r="D109" t="s">
        <v>82</v>
      </c>
      <c r="E109">
        <v>0.52083330000000005</v>
      </c>
      <c r="F109">
        <f>E109*$C$104</f>
        <v>44.791663800000002</v>
      </c>
      <c r="G109" t="s">
        <v>82</v>
      </c>
    </row>
    <row r="110" spans="1:7" x14ac:dyDescent="0.2">
      <c r="A110" s="2" t="s">
        <v>20</v>
      </c>
      <c r="C110" s="9">
        <v>691</v>
      </c>
      <c r="D110" t="s">
        <v>41</v>
      </c>
      <c r="F110" s="5">
        <f>SUM(F111:F115)</f>
        <v>50532.83</v>
      </c>
      <c r="G110" t="s">
        <v>41</v>
      </c>
    </row>
    <row r="111" spans="1:7" ht="12.75" customHeight="1" x14ac:dyDescent="0.2">
      <c r="B111">
        <v>1997</v>
      </c>
      <c r="D111" t="s">
        <v>78</v>
      </c>
      <c r="E111">
        <v>53.53</v>
      </c>
      <c r="F111">
        <f>E111*$C$110</f>
        <v>36989.230000000003</v>
      </c>
      <c r="G111" t="s">
        <v>78</v>
      </c>
    </row>
    <row r="112" spans="1:7" ht="12.75" customHeight="1" x14ac:dyDescent="0.2">
      <c r="B112">
        <v>1997</v>
      </c>
      <c r="D112" t="s">
        <v>79</v>
      </c>
      <c r="E112">
        <v>0</v>
      </c>
      <c r="F112">
        <f>E112*$C$110</f>
        <v>0</v>
      </c>
      <c r="G112" t="s">
        <v>79</v>
      </c>
    </row>
    <row r="113" spans="1:7" ht="12.75" customHeight="1" x14ac:dyDescent="0.2">
      <c r="B113">
        <v>1997</v>
      </c>
      <c r="D113" t="s">
        <v>80</v>
      </c>
      <c r="E113">
        <v>1.1100000000000001</v>
      </c>
      <c r="F113">
        <f>E113*$C$110</f>
        <v>767.0100000000001</v>
      </c>
      <c r="G113" t="s">
        <v>80</v>
      </c>
    </row>
    <row r="114" spans="1:7" ht="12.75" customHeight="1" x14ac:dyDescent="0.2">
      <c r="B114">
        <v>1997</v>
      </c>
      <c r="D114" t="s">
        <v>81</v>
      </c>
      <c r="E114">
        <v>13.6</v>
      </c>
      <c r="F114">
        <f>E114*$C$110</f>
        <v>9397.6</v>
      </c>
      <c r="G114" t="s">
        <v>81</v>
      </c>
    </row>
    <row r="115" spans="1:7" ht="12.75" customHeight="1" x14ac:dyDescent="0.2">
      <c r="B115">
        <v>1997</v>
      </c>
      <c r="D115" t="s">
        <v>82</v>
      </c>
      <c r="E115">
        <v>4.8899999999999997</v>
      </c>
      <c r="F115">
        <f>E115*$C$110</f>
        <v>3378.99</v>
      </c>
      <c r="G115" t="s">
        <v>82</v>
      </c>
    </row>
    <row r="116" spans="1:7" x14ac:dyDescent="0.2">
      <c r="A116" s="2" t="s">
        <v>37</v>
      </c>
      <c r="C116" s="2">
        <v>49</v>
      </c>
      <c r="D116" t="s">
        <v>41</v>
      </c>
      <c r="F116" s="5">
        <f>SUM(F117:F121)</f>
        <v>4283.5800000000008</v>
      </c>
      <c r="G116" t="s">
        <v>41</v>
      </c>
    </row>
    <row r="117" spans="1:7" s="11" customFormat="1" ht="12.75" customHeight="1" x14ac:dyDescent="0.2">
      <c r="B117" s="11">
        <v>1998</v>
      </c>
      <c r="D117" s="11" t="s">
        <v>78</v>
      </c>
      <c r="E117" s="11">
        <v>69.94</v>
      </c>
      <c r="F117">
        <f>E117*$C$116</f>
        <v>3427.06</v>
      </c>
      <c r="G117" s="11" t="s">
        <v>78</v>
      </c>
    </row>
    <row r="118" spans="1:7" s="11" customFormat="1" ht="12.75" customHeight="1" x14ac:dyDescent="0.2">
      <c r="B118" s="11">
        <v>1998</v>
      </c>
      <c r="D118" s="11" t="s">
        <v>79</v>
      </c>
      <c r="E118" s="11">
        <v>0</v>
      </c>
      <c r="F118">
        <f>E118*$C$116</f>
        <v>0</v>
      </c>
      <c r="G118" s="11" t="s">
        <v>79</v>
      </c>
    </row>
    <row r="119" spans="1:7" s="11" customFormat="1" ht="12.75" customHeight="1" x14ac:dyDescent="0.2">
      <c r="B119" s="11">
        <v>1998</v>
      </c>
      <c r="D119" s="11" t="s">
        <v>80</v>
      </c>
      <c r="E119" s="11">
        <v>0.06</v>
      </c>
      <c r="F119">
        <f>E119*$C$116</f>
        <v>2.94</v>
      </c>
      <c r="G119" s="11" t="s">
        <v>80</v>
      </c>
    </row>
    <row r="120" spans="1:7" s="11" customFormat="1" ht="12.75" customHeight="1" x14ac:dyDescent="0.2">
      <c r="B120" s="11">
        <v>1998</v>
      </c>
      <c r="D120" s="11" t="s">
        <v>81</v>
      </c>
      <c r="E120" s="11">
        <v>15.31</v>
      </c>
      <c r="F120">
        <f>E120*$C$116</f>
        <v>750.19</v>
      </c>
      <c r="G120" s="11" t="s">
        <v>81</v>
      </c>
    </row>
    <row r="121" spans="1:7" s="11" customFormat="1" ht="12.75" customHeight="1" x14ac:dyDescent="0.2">
      <c r="B121" s="11">
        <v>1998</v>
      </c>
      <c r="D121" s="11" t="s">
        <v>82</v>
      </c>
      <c r="E121" s="11">
        <v>2.11</v>
      </c>
      <c r="F121">
        <f>E121*$C$116</f>
        <v>103.39</v>
      </c>
      <c r="G121" s="11" t="s">
        <v>82</v>
      </c>
    </row>
    <row r="122" spans="1:7" x14ac:dyDescent="0.2">
      <c r="A122" s="2" t="s">
        <v>21</v>
      </c>
      <c r="C122" s="9">
        <v>530</v>
      </c>
      <c r="D122" t="s">
        <v>41</v>
      </c>
      <c r="F122" s="5">
        <f>SUM(F123:F127)</f>
        <v>31243.5</v>
      </c>
      <c r="G122" t="s">
        <v>41</v>
      </c>
    </row>
    <row r="123" spans="1:7" x14ac:dyDescent="0.2">
      <c r="B123">
        <v>1996</v>
      </c>
      <c r="D123" t="s">
        <v>78</v>
      </c>
      <c r="E123">
        <v>52.04</v>
      </c>
      <c r="F123">
        <f>E123*$C$122</f>
        <v>27581.200000000001</v>
      </c>
      <c r="G123" t="s">
        <v>78</v>
      </c>
    </row>
    <row r="124" spans="1:7" ht="12.75" customHeight="1" x14ac:dyDescent="0.2">
      <c r="B124">
        <v>1996</v>
      </c>
      <c r="D124" t="s">
        <v>79</v>
      </c>
      <c r="E124">
        <v>0</v>
      </c>
      <c r="F124">
        <f>E124*$C$122</f>
        <v>0</v>
      </c>
      <c r="G124" t="s">
        <v>79</v>
      </c>
    </row>
    <row r="125" spans="1:7" ht="12.75" customHeight="1" x14ac:dyDescent="0.2">
      <c r="B125">
        <v>1996</v>
      </c>
      <c r="D125" t="s">
        <v>80</v>
      </c>
      <c r="E125">
        <v>0.66</v>
      </c>
      <c r="F125">
        <f>E125*$C$122</f>
        <v>349.8</v>
      </c>
      <c r="G125" t="s">
        <v>80</v>
      </c>
    </row>
    <row r="126" spans="1:7" ht="12.75" customHeight="1" x14ac:dyDescent="0.2">
      <c r="B126">
        <v>1996</v>
      </c>
      <c r="D126" t="s">
        <v>81</v>
      </c>
      <c r="E126">
        <v>5.83</v>
      </c>
      <c r="F126">
        <f>E126*$C$122</f>
        <v>3089.9</v>
      </c>
      <c r="G126" t="s">
        <v>81</v>
      </c>
    </row>
    <row r="127" spans="1:7" ht="12.75" customHeight="1" x14ac:dyDescent="0.2">
      <c r="B127">
        <v>1996</v>
      </c>
      <c r="D127" t="s">
        <v>82</v>
      </c>
      <c r="E127">
        <v>0.42</v>
      </c>
      <c r="F127">
        <f>E127*$C$122</f>
        <v>222.6</v>
      </c>
      <c r="G127" t="s">
        <v>82</v>
      </c>
    </row>
    <row r="128" spans="1:7" x14ac:dyDescent="0.2">
      <c r="A128" s="2" t="s">
        <v>22</v>
      </c>
      <c r="C128" s="9">
        <v>46</v>
      </c>
      <c r="D128" t="s">
        <v>41</v>
      </c>
      <c r="F128" s="5">
        <f>SUM(F129:F133)</f>
        <v>2046.54</v>
      </c>
      <c r="G128" t="s">
        <v>41</v>
      </c>
    </row>
    <row r="129" spans="1:7" ht="12.75" customHeight="1" x14ac:dyDescent="0.2">
      <c r="B129">
        <v>1987</v>
      </c>
      <c r="D129" t="s">
        <v>78</v>
      </c>
      <c r="E129">
        <v>32.200000000000003</v>
      </c>
      <c r="F129">
        <f>E129*$C$128</f>
        <v>1481.2</v>
      </c>
      <c r="G129" t="s">
        <v>78</v>
      </c>
    </row>
    <row r="130" spans="1:7" ht="12.75" customHeight="1" x14ac:dyDescent="0.2">
      <c r="B130">
        <v>1987</v>
      </c>
      <c r="D130" t="s">
        <v>79</v>
      </c>
      <c r="E130">
        <v>0</v>
      </c>
      <c r="F130">
        <f>E130*$C$128</f>
        <v>0</v>
      </c>
      <c r="G130" t="s">
        <v>79</v>
      </c>
    </row>
    <row r="131" spans="1:7" ht="12.75" customHeight="1" x14ac:dyDescent="0.2">
      <c r="B131">
        <v>1987</v>
      </c>
      <c r="D131" t="s">
        <v>80</v>
      </c>
      <c r="E131">
        <v>5.78</v>
      </c>
      <c r="F131">
        <f>E131*$C$128</f>
        <v>265.88</v>
      </c>
      <c r="G131" t="s">
        <v>80</v>
      </c>
    </row>
    <row r="132" spans="1:7" ht="12.75" customHeight="1" x14ac:dyDescent="0.2">
      <c r="B132">
        <v>1987</v>
      </c>
      <c r="D132" t="s">
        <v>81</v>
      </c>
      <c r="E132">
        <v>6.51</v>
      </c>
      <c r="F132">
        <f>E132*$C$128</f>
        <v>299.45999999999998</v>
      </c>
      <c r="G132" t="s">
        <v>81</v>
      </c>
    </row>
    <row r="133" spans="1:7" ht="12.75" customHeight="1" x14ac:dyDescent="0.2">
      <c r="B133">
        <v>1987</v>
      </c>
      <c r="D133" t="s">
        <v>82</v>
      </c>
      <c r="E133">
        <v>0</v>
      </c>
      <c r="F133">
        <f>E133*$C$128</f>
        <v>0</v>
      </c>
      <c r="G133" t="s">
        <v>82</v>
      </c>
    </row>
    <row r="134" spans="1:7" x14ac:dyDescent="0.2">
      <c r="A134" s="2" t="s">
        <v>23</v>
      </c>
      <c r="C134" s="9">
        <v>347</v>
      </c>
      <c r="D134" t="s">
        <v>41</v>
      </c>
      <c r="F134" s="5">
        <f>SUM(F135:F139)</f>
        <v>29737.899999999998</v>
      </c>
      <c r="G134" t="s">
        <v>41</v>
      </c>
    </row>
    <row r="135" spans="1:7" ht="12.75" customHeight="1" x14ac:dyDescent="0.2">
      <c r="B135">
        <v>2012</v>
      </c>
      <c r="D135" t="s">
        <v>78</v>
      </c>
      <c r="E135">
        <v>68.099999999999994</v>
      </c>
      <c r="F135">
        <f>E135*$C$134</f>
        <v>23630.699999999997</v>
      </c>
      <c r="G135" t="s">
        <v>78</v>
      </c>
    </row>
    <row r="136" spans="1:7" ht="12.75" customHeight="1" x14ac:dyDescent="0.2">
      <c r="B136">
        <v>2012</v>
      </c>
      <c r="D136" t="s">
        <v>79</v>
      </c>
      <c r="E136">
        <v>0</v>
      </c>
      <c r="F136">
        <f>E136*$C$134</f>
        <v>0</v>
      </c>
      <c r="G136" t="s">
        <v>79</v>
      </c>
    </row>
    <row r="137" spans="1:7" ht="12.75" customHeight="1" x14ac:dyDescent="0.2">
      <c r="B137">
        <v>2012</v>
      </c>
      <c r="D137" t="s">
        <v>80</v>
      </c>
      <c r="E137">
        <v>0.4</v>
      </c>
      <c r="F137">
        <f>E137*$C$134</f>
        <v>138.80000000000001</v>
      </c>
      <c r="G137" t="s">
        <v>80</v>
      </c>
    </row>
    <row r="138" spans="1:7" ht="12.75" customHeight="1" x14ac:dyDescent="0.2">
      <c r="B138">
        <v>2012</v>
      </c>
      <c r="D138" t="s">
        <v>81</v>
      </c>
      <c r="E138">
        <v>15.5</v>
      </c>
      <c r="F138">
        <f>E138*$C$134</f>
        <v>5378.5</v>
      </c>
      <c r="G138" t="s">
        <v>81</v>
      </c>
    </row>
    <row r="139" spans="1:7" ht="12.75" customHeight="1" x14ac:dyDescent="0.2">
      <c r="B139">
        <v>2012</v>
      </c>
      <c r="D139" t="s">
        <v>82</v>
      </c>
      <c r="E139">
        <v>1.7</v>
      </c>
      <c r="F139">
        <f>E139*$C$134</f>
        <v>589.9</v>
      </c>
      <c r="G139" t="s">
        <v>82</v>
      </c>
    </row>
    <row r="140" spans="1:7" x14ac:dyDescent="0.2">
      <c r="A140" s="2" t="s">
        <v>24</v>
      </c>
      <c r="C140" s="9">
        <v>906</v>
      </c>
      <c r="D140" t="s">
        <v>41</v>
      </c>
      <c r="F140" s="5">
        <f>SUM(F141:F145)</f>
        <v>81177.600000000006</v>
      </c>
      <c r="G140" t="s">
        <v>41</v>
      </c>
    </row>
    <row r="141" spans="1:7" ht="12.75" customHeight="1" x14ac:dyDescent="0.2">
      <c r="B141">
        <v>2012</v>
      </c>
      <c r="D141" t="s">
        <v>78</v>
      </c>
      <c r="E141">
        <v>51.3</v>
      </c>
      <c r="F141">
        <f>E141*$C$140</f>
        <v>46477.799999999996</v>
      </c>
      <c r="G141" t="s">
        <v>78</v>
      </c>
    </row>
    <row r="142" spans="1:7" ht="12.75" customHeight="1" x14ac:dyDescent="0.2">
      <c r="B142">
        <v>2012</v>
      </c>
      <c r="D142" t="s">
        <v>79</v>
      </c>
      <c r="E142">
        <v>0.3</v>
      </c>
      <c r="F142">
        <f>E142*$C$140</f>
        <v>271.8</v>
      </c>
      <c r="G142" t="s">
        <v>79</v>
      </c>
    </row>
    <row r="143" spans="1:7" ht="12.75" customHeight="1" x14ac:dyDescent="0.2">
      <c r="B143">
        <v>2012</v>
      </c>
      <c r="D143" t="s">
        <v>80</v>
      </c>
      <c r="E143">
        <v>1.6</v>
      </c>
      <c r="F143">
        <f>E143*$C$140</f>
        <v>1449.6000000000001</v>
      </c>
      <c r="G143" t="s">
        <v>80</v>
      </c>
    </row>
    <row r="144" spans="1:7" ht="12.75" customHeight="1" x14ac:dyDescent="0.2">
      <c r="B144">
        <v>2012</v>
      </c>
      <c r="D144" t="s">
        <v>81</v>
      </c>
      <c r="E144">
        <v>32.799999999999997</v>
      </c>
      <c r="F144">
        <f>E144*$C$140</f>
        <v>29716.799999999996</v>
      </c>
      <c r="G144" t="s">
        <v>81</v>
      </c>
    </row>
    <row r="145" spans="1:7" ht="12.75" customHeight="1" x14ac:dyDescent="0.2">
      <c r="B145">
        <v>2012</v>
      </c>
      <c r="D145" t="s">
        <v>82</v>
      </c>
      <c r="E145">
        <v>3.6</v>
      </c>
      <c r="F145">
        <f>E145*$C$140</f>
        <v>3261.6</v>
      </c>
      <c r="G145" t="s">
        <v>82</v>
      </c>
    </row>
    <row r="146" spans="1:7" x14ac:dyDescent="0.2">
      <c r="A146" s="2" t="s">
        <v>26</v>
      </c>
      <c r="C146" s="9">
        <v>139</v>
      </c>
      <c r="D146" t="s">
        <v>41</v>
      </c>
      <c r="F146" s="5">
        <f>SUM(F147:F151)</f>
        <v>6364.8099999999995</v>
      </c>
      <c r="G146" t="s">
        <v>41</v>
      </c>
    </row>
    <row r="147" spans="1:7" ht="12.75" customHeight="1" x14ac:dyDescent="0.2">
      <c r="B147">
        <v>1998</v>
      </c>
      <c r="D147" t="s">
        <v>78</v>
      </c>
      <c r="E147">
        <v>39.869999999999997</v>
      </c>
      <c r="F147">
        <f>E147*$C$146</f>
        <v>5541.9299999999994</v>
      </c>
      <c r="G147" t="s">
        <v>78</v>
      </c>
    </row>
    <row r="148" spans="1:7" ht="12.75" customHeight="1" x14ac:dyDescent="0.2">
      <c r="B148">
        <v>1998</v>
      </c>
      <c r="D148" t="s">
        <v>79</v>
      </c>
      <c r="E148">
        <v>0</v>
      </c>
      <c r="F148">
        <f>E148*$C$146</f>
        <v>0</v>
      </c>
      <c r="G148" t="s">
        <v>79</v>
      </c>
    </row>
    <row r="149" spans="1:7" ht="12.75" customHeight="1" x14ac:dyDescent="0.2">
      <c r="B149">
        <v>1998</v>
      </c>
      <c r="D149" t="s">
        <v>80</v>
      </c>
      <c r="E149">
        <v>0.22</v>
      </c>
      <c r="F149">
        <f>E149*$C$146</f>
        <v>30.580000000000002</v>
      </c>
      <c r="G149" t="s">
        <v>80</v>
      </c>
    </row>
    <row r="150" spans="1:7" ht="12.75" customHeight="1" x14ac:dyDescent="0.2">
      <c r="B150">
        <v>1998</v>
      </c>
      <c r="D150" t="s">
        <v>81</v>
      </c>
      <c r="E150">
        <v>4.8600000000000003</v>
      </c>
      <c r="F150">
        <f>E150*$C$146</f>
        <v>675.54000000000008</v>
      </c>
      <c r="G150" t="s">
        <v>81</v>
      </c>
    </row>
    <row r="151" spans="1:7" ht="12.75" customHeight="1" x14ac:dyDescent="0.2">
      <c r="B151">
        <v>1998</v>
      </c>
      <c r="D151" t="s">
        <v>82</v>
      </c>
      <c r="E151">
        <v>0.84</v>
      </c>
      <c r="F151">
        <f>E151*$C$146</f>
        <v>116.75999999999999</v>
      </c>
      <c r="G151" t="s">
        <v>82</v>
      </c>
    </row>
    <row r="152" spans="1:7" x14ac:dyDescent="0.2">
      <c r="A152" s="2" t="s">
        <v>25</v>
      </c>
      <c r="C152" s="9">
        <v>1974</v>
      </c>
      <c r="D152" t="s">
        <v>41</v>
      </c>
      <c r="F152" s="5">
        <f>SUM(F153:F157)</f>
        <v>74222.400000000009</v>
      </c>
      <c r="G152" t="s">
        <v>41</v>
      </c>
    </row>
    <row r="153" spans="1:7" ht="12.75" customHeight="1" x14ac:dyDescent="0.2">
      <c r="B153">
        <v>2012</v>
      </c>
      <c r="D153" t="s">
        <v>78</v>
      </c>
      <c r="E153">
        <v>28</v>
      </c>
      <c r="F153">
        <f>E153*$C$152</f>
        <v>55272</v>
      </c>
      <c r="G153" t="s">
        <v>78</v>
      </c>
    </row>
    <row r="154" spans="1:7" ht="12.75" customHeight="1" x14ac:dyDescent="0.2">
      <c r="B154">
        <v>2012</v>
      </c>
      <c r="D154" t="s">
        <v>79</v>
      </c>
      <c r="E154">
        <v>0.2</v>
      </c>
      <c r="F154">
        <f>E154*$C$152</f>
        <v>394.8</v>
      </c>
      <c r="G154" t="s">
        <v>79</v>
      </c>
    </row>
    <row r="155" spans="1:7" ht="12.75" customHeight="1" x14ac:dyDescent="0.2">
      <c r="B155">
        <v>2012</v>
      </c>
      <c r="D155" t="s">
        <v>80</v>
      </c>
      <c r="E155">
        <v>0.9</v>
      </c>
      <c r="F155">
        <f>E155*$C$152</f>
        <v>1776.6000000000001</v>
      </c>
      <c r="G155" t="s">
        <v>80</v>
      </c>
    </row>
    <row r="156" spans="1:7" ht="12.75" customHeight="1" x14ac:dyDescent="0.2">
      <c r="B156">
        <v>2012</v>
      </c>
      <c r="D156" t="s">
        <v>81</v>
      </c>
      <c r="E156">
        <v>7.1</v>
      </c>
      <c r="F156">
        <f>E156*$C$152</f>
        <v>14015.4</v>
      </c>
      <c r="G156" t="s">
        <v>81</v>
      </c>
    </row>
    <row r="157" spans="1:7" ht="12.75" customHeight="1" x14ac:dyDescent="0.2">
      <c r="B157">
        <v>2012</v>
      </c>
      <c r="D157" t="s">
        <v>82</v>
      </c>
      <c r="E157">
        <v>1.4</v>
      </c>
      <c r="F157">
        <f>E157*$C$152</f>
        <v>2763.6</v>
      </c>
      <c r="G157" t="s">
        <v>82</v>
      </c>
    </row>
    <row r="158" spans="1:7" x14ac:dyDescent="0.2">
      <c r="A158" s="2" t="s">
        <v>27</v>
      </c>
      <c r="C158" s="9">
        <v>657</v>
      </c>
      <c r="D158" t="s">
        <v>41</v>
      </c>
      <c r="F158" s="5">
        <f>SUM(F159:F163)</f>
        <v>49104.18</v>
      </c>
      <c r="G158" t="s">
        <v>41</v>
      </c>
    </row>
    <row r="159" spans="1:7" ht="12.75" customHeight="1" x14ac:dyDescent="0.2">
      <c r="B159">
        <v>1987</v>
      </c>
      <c r="D159" t="s">
        <v>78</v>
      </c>
      <c r="E159">
        <v>64.099999999999994</v>
      </c>
      <c r="F159">
        <f>E159*$C$158</f>
        <v>42113.7</v>
      </c>
      <c r="G159" t="s">
        <v>78</v>
      </c>
    </row>
    <row r="160" spans="1:7" ht="12.75" customHeight="1" x14ac:dyDescent="0.2">
      <c r="B160">
        <v>1987</v>
      </c>
      <c r="D160" t="s">
        <v>79</v>
      </c>
      <c r="E160">
        <v>0</v>
      </c>
      <c r="F160">
        <f>E160*$C$158</f>
        <v>0</v>
      </c>
      <c r="G160" t="s">
        <v>79</v>
      </c>
    </row>
    <row r="161" spans="1:7" ht="12.75" customHeight="1" x14ac:dyDescent="0.2">
      <c r="B161">
        <v>1987</v>
      </c>
      <c r="D161" t="s">
        <v>80</v>
      </c>
      <c r="E161">
        <v>1.66</v>
      </c>
      <c r="F161">
        <f>E161*$C$158</f>
        <v>1090.6199999999999</v>
      </c>
      <c r="G161" t="s">
        <v>80</v>
      </c>
    </row>
    <row r="162" spans="1:7" ht="12.75" customHeight="1" x14ac:dyDescent="0.2">
      <c r="B162">
        <v>1987</v>
      </c>
      <c r="D162" t="s">
        <v>81</v>
      </c>
      <c r="E162">
        <v>7.84</v>
      </c>
      <c r="F162">
        <f>E162*$C$158</f>
        <v>5150.88</v>
      </c>
      <c r="G162" t="s">
        <v>81</v>
      </c>
    </row>
    <row r="163" spans="1:7" ht="12.75" customHeight="1" x14ac:dyDescent="0.2">
      <c r="B163">
        <v>1987</v>
      </c>
      <c r="D163" t="s">
        <v>82</v>
      </c>
      <c r="E163">
        <v>1.1399999999999999</v>
      </c>
      <c r="F163">
        <f>E163*$C$158</f>
        <v>748.9799999999999</v>
      </c>
      <c r="G163" t="s">
        <v>82</v>
      </c>
    </row>
    <row r="164" spans="1:7" x14ac:dyDescent="0.2">
      <c r="A164" s="2" t="s">
        <v>28</v>
      </c>
      <c r="C164" s="9">
        <v>18</v>
      </c>
      <c r="D164" t="s">
        <v>41</v>
      </c>
      <c r="F164" s="5">
        <f>SUM(F165:F169)</f>
        <v>1256.76</v>
      </c>
      <c r="G164" t="s">
        <v>41</v>
      </c>
    </row>
    <row r="165" spans="1:7" ht="12.75" customHeight="1" x14ac:dyDescent="0.2">
      <c r="B165">
        <v>1996</v>
      </c>
      <c r="D165" t="s">
        <v>78</v>
      </c>
      <c r="E165">
        <v>46.27</v>
      </c>
      <c r="F165">
        <f>E165*$C$164</f>
        <v>832.86</v>
      </c>
      <c r="G165" t="s">
        <v>78</v>
      </c>
    </row>
    <row r="166" spans="1:7" ht="12.75" customHeight="1" x14ac:dyDescent="0.2">
      <c r="B166">
        <v>1996</v>
      </c>
      <c r="D166" t="s">
        <v>79</v>
      </c>
      <c r="E166">
        <v>0.37</v>
      </c>
      <c r="F166">
        <f>E166*$C$164</f>
        <v>6.66</v>
      </c>
      <c r="G166" t="s">
        <v>79</v>
      </c>
    </row>
    <row r="167" spans="1:7" ht="12.75" customHeight="1" x14ac:dyDescent="0.2">
      <c r="B167">
        <v>1996</v>
      </c>
      <c r="D167" t="s">
        <v>80</v>
      </c>
      <c r="E167">
        <v>3.31</v>
      </c>
      <c r="F167">
        <f>E167*$C$164</f>
        <v>59.58</v>
      </c>
      <c r="G167" t="s">
        <v>80</v>
      </c>
    </row>
    <row r="168" spans="1:7" ht="12.75" customHeight="1" x14ac:dyDescent="0.2">
      <c r="B168">
        <v>1996</v>
      </c>
      <c r="D168" t="s">
        <v>81</v>
      </c>
      <c r="E168">
        <v>16.260000000000002</v>
      </c>
      <c r="F168">
        <f>E168*$C$164</f>
        <v>292.68</v>
      </c>
      <c r="G168" t="s">
        <v>81</v>
      </c>
    </row>
    <row r="169" spans="1:7" ht="12.75" customHeight="1" x14ac:dyDescent="0.2">
      <c r="B169">
        <v>1996</v>
      </c>
      <c r="D169" t="s">
        <v>82</v>
      </c>
      <c r="E169">
        <v>3.61</v>
      </c>
      <c r="F169">
        <f>E169*$C$164</f>
        <v>64.98</v>
      </c>
      <c r="G169" t="s">
        <v>82</v>
      </c>
    </row>
    <row r="170" spans="1:7" x14ac:dyDescent="0.2">
      <c r="A170" s="2" t="s">
        <v>29</v>
      </c>
      <c r="C170" s="9">
        <v>38</v>
      </c>
      <c r="D170" t="s">
        <v>41</v>
      </c>
      <c r="F170" s="5">
        <f>SUM(F171:F175)</f>
        <v>3279.4</v>
      </c>
      <c r="G170" t="s">
        <v>41</v>
      </c>
    </row>
    <row r="171" spans="1:7" ht="12.75" customHeight="1" x14ac:dyDescent="0.2">
      <c r="B171">
        <v>1987</v>
      </c>
      <c r="D171" t="s">
        <v>78</v>
      </c>
      <c r="E171">
        <v>72.27</v>
      </c>
      <c r="F171">
        <f>E171*$C$170</f>
        <v>2746.2599999999998</v>
      </c>
      <c r="G171" t="s">
        <v>78</v>
      </c>
    </row>
    <row r="172" spans="1:7" ht="12.75" customHeight="1" x14ac:dyDescent="0.2">
      <c r="B172">
        <v>1987</v>
      </c>
      <c r="D172" t="s">
        <v>79</v>
      </c>
      <c r="E172">
        <v>0</v>
      </c>
      <c r="F172">
        <f>E172*$C$170</f>
        <v>0</v>
      </c>
      <c r="G172" t="s">
        <v>79</v>
      </c>
    </row>
    <row r="173" spans="1:7" ht="12.75" customHeight="1" x14ac:dyDescent="0.2">
      <c r="B173">
        <v>1987</v>
      </c>
      <c r="D173" t="s">
        <v>80</v>
      </c>
      <c r="E173">
        <v>0</v>
      </c>
      <c r="F173">
        <f>E173*$C$170</f>
        <v>0</v>
      </c>
      <c r="G173" t="s">
        <v>80</v>
      </c>
    </row>
    <row r="174" spans="1:7" ht="12.75" customHeight="1" x14ac:dyDescent="0.2">
      <c r="B174">
        <v>1987</v>
      </c>
      <c r="D174" t="s">
        <v>81</v>
      </c>
      <c r="E174">
        <v>11.64</v>
      </c>
      <c r="F174">
        <f>E174*$C$170</f>
        <v>442.32000000000005</v>
      </c>
      <c r="G174" t="s">
        <v>81</v>
      </c>
    </row>
    <row r="175" spans="1:7" ht="12.75" customHeight="1" x14ac:dyDescent="0.2">
      <c r="B175">
        <v>1987</v>
      </c>
      <c r="D175" t="s">
        <v>82</v>
      </c>
      <c r="E175">
        <v>2.39</v>
      </c>
      <c r="F175">
        <f>E175*$C$170</f>
        <v>90.820000000000007</v>
      </c>
      <c r="G175" t="s">
        <v>82</v>
      </c>
    </row>
    <row r="176" spans="1:7" x14ac:dyDescent="0.2">
      <c r="A176" s="2" t="s">
        <v>30</v>
      </c>
      <c r="C176">
        <v>42</v>
      </c>
      <c r="D176" t="s">
        <v>41</v>
      </c>
      <c r="F176" s="5">
        <f>SUM(F177:F181)</f>
        <v>5281.08</v>
      </c>
      <c r="G176" t="s">
        <v>41</v>
      </c>
    </row>
    <row r="177" spans="1:7" ht="12.75" customHeight="1" x14ac:dyDescent="0.2">
      <c r="B177">
        <v>1998</v>
      </c>
      <c r="D177" t="s">
        <v>78</v>
      </c>
      <c r="E177">
        <v>89.62</v>
      </c>
      <c r="F177">
        <f>E177*$C$176</f>
        <v>3764.04</v>
      </c>
      <c r="G177" t="s">
        <v>78</v>
      </c>
    </row>
    <row r="178" spans="1:7" ht="12.75" customHeight="1" x14ac:dyDescent="0.2">
      <c r="B178">
        <v>1998</v>
      </c>
      <c r="D178" t="s">
        <v>79</v>
      </c>
      <c r="E178">
        <v>0</v>
      </c>
      <c r="F178">
        <f>E178*$C$176</f>
        <v>0</v>
      </c>
      <c r="G178" t="s">
        <v>79</v>
      </c>
    </row>
    <row r="179" spans="1:7" ht="12.75" customHeight="1" x14ac:dyDescent="0.2">
      <c r="B179">
        <v>1998</v>
      </c>
      <c r="D179" t="s">
        <v>80</v>
      </c>
      <c r="E179">
        <v>0.38</v>
      </c>
      <c r="F179">
        <f>E179*$C$176</f>
        <v>15.96</v>
      </c>
      <c r="G179" t="s">
        <v>80</v>
      </c>
    </row>
    <row r="180" spans="1:7" ht="12.75" customHeight="1" x14ac:dyDescent="0.2">
      <c r="B180">
        <v>1998</v>
      </c>
      <c r="D180" t="s">
        <v>81</v>
      </c>
      <c r="E180">
        <v>25.68</v>
      </c>
      <c r="F180">
        <f>E180*$C$176</f>
        <v>1078.56</v>
      </c>
      <c r="G180" t="s">
        <v>81</v>
      </c>
    </row>
    <row r="181" spans="1:7" ht="12.75" customHeight="1" x14ac:dyDescent="0.2">
      <c r="B181">
        <v>1998</v>
      </c>
      <c r="D181" t="s">
        <v>82</v>
      </c>
      <c r="E181">
        <v>10.06</v>
      </c>
      <c r="F181">
        <f>E181*$C$176</f>
        <v>422.52000000000004</v>
      </c>
      <c r="G181" t="s">
        <v>82</v>
      </c>
    </row>
    <row r="182" spans="1:7" x14ac:dyDescent="0.2">
      <c r="A182" s="2" t="s">
        <v>31</v>
      </c>
      <c r="C182">
        <v>970</v>
      </c>
      <c r="D182" t="s">
        <v>41</v>
      </c>
      <c r="F182" s="5">
        <f>SUM(F183:F187)</f>
        <v>60731.69999999999</v>
      </c>
      <c r="G182" t="s">
        <v>41</v>
      </c>
    </row>
    <row r="183" spans="1:7" ht="12.75" customHeight="1" x14ac:dyDescent="0.2">
      <c r="B183">
        <v>1997</v>
      </c>
      <c r="D183" t="s">
        <v>78</v>
      </c>
      <c r="E183">
        <v>46.16</v>
      </c>
      <c r="F183">
        <f>E183*$C$182</f>
        <v>44775.199999999997</v>
      </c>
      <c r="G183" t="s">
        <v>78</v>
      </c>
    </row>
    <row r="184" spans="1:7" ht="12.75" customHeight="1" x14ac:dyDescent="0.2">
      <c r="B184">
        <v>1997</v>
      </c>
      <c r="D184" t="s">
        <v>79</v>
      </c>
      <c r="E184">
        <v>0.4</v>
      </c>
      <c r="F184">
        <f>E184*$C$182</f>
        <v>388</v>
      </c>
      <c r="G184" t="s">
        <v>79</v>
      </c>
    </row>
    <row r="185" spans="1:7" ht="12.75" customHeight="1" x14ac:dyDescent="0.2">
      <c r="B185">
        <v>1997</v>
      </c>
      <c r="D185" t="s">
        <v>80</v>
      </c>
      <c r="E185">
        <v>0.91</v>
      </c>
      <c r="F185">
        <f>E185*$C$182</f>
        <v>882.7</v>
      </c>
      <c r="G185" t="s">
        <v>80</v>
      </c>
    </row>
    <row r="186" spans="1:7" ht="12.75" customHeight="1" x14ac:dyDescent="0.2">
      <c r="B186">
        <v>1997</v>
      </c>
      <c r="D186" t="s">
        <v>81</v>
      </c>
      <c r="E186">
        <v>11.83</v>
      </c>
      <c r="F186">
        <f>E186*$C$182</f>
        <v>11475.1</v>
      </c>
      <c r="G186" t="s">
        <v>81</v>
      </c>
    </row>
    <row r="187" spans="1:7" ht="12.75" customHeight="1" x14ac:dyDescent="0.2">
      <c r="B187">
        <v>1997</v>
      </c>
      <c r="D187" t="s">
        <v>82</v>
      </c>
      <c r="E187">
        <v>3.31</v>
      </c>
      <c r="F187">
        <f>E187*$C$182</f>
        <v>3210.7000000000003</v>
      </c>
      <c r="G187" t="s">
        <v>82</v>
      </c>
    </row>
    <row r="188" spans="1:7" x14ac:dyDescent="0.2">
      <c r="A188" s="2" t="s">
        <v>32</v>
      </c>
      <c r="C188">
        <v>201</v>
      </c>
      <c r="D188" t="s">
        <v>41</v>
      </c>
      <c r="F188" s="5">
        <f>SUM(F189:F193)</f>
        <v>16015.680000000002</v>
      </c>
      <c r="G188" t="s">
        <v>41</v>
      </c>
    </row>
    <row r="189" spans="1:7" ht="12.75" customHeight="1" x14ac:dyDescent="0.2">
      <c r="B189">
        <v>1998</v>
      </c>
      <c r="D189" t="s">
        <v>78</v>
      </c>
      <c r="E189">
        <v>65.95</v>
      </c>
      <c r="F189">
        <f>E189*$C$188</f>
        <v>13255.95</v>
      </c>
      <c r="G189" t="s">
        <v>78</v>
      </c>
    </row>
    <row r="190" spans="1:7" ht="12.75" customHeight="1" x14ac:dyDescent="0.2">
      <c r="B190">
        <v>1998</v>
      </c>
      <c r="D190" t="s">
        <v>79</v>
      </c>
      <c r="E190">
        <v>0.18</v>
      </c>
      <c r="F190">
        <f>E190*$C$188</f>
        <v>36.18</v>
      </c>
      <c r="G190" t="s">
        <v>79</v>
      </c>
    </row>
    <row r="191" spans="1:7" ht="12.75" customHeight="1" x14ac:dyDescent="0.2">
      <c r="B191">
        <v>1998</v>
      </c>
      <c r="D191" t="s">
        <v>80</v>
      </c>
      <c r="E191">
        <v>2.95</v>
      </c>
      <c r="F191">
        <f>E191*$C$188</f>
        <v>592.95000000000005</v>
      </c>
      <c r="G191" t="s">
        <v>80</v>
      </c>
    </row>
    <row r="192" spans="1:7" ht="12.75" customHeight="1" x14ac:dyDescent="0.2">
      <c r="B192">
        <v>1998</v>
      </c>
      <c r="D192" t="s">
        <v>81</v>
      </c>
      <c r="E192">
        <v>7.99</v>
      </c>
      <c r="F192">
        <f>E192*$C$188</f>
        <v>1605.99</v>
      </c>
      <c r="G192" t="s">
        <v>81</v>
      </c>
    </row>
    <row r="193" spans="1:7" ht="12.75" customHeight="1" x14ac:dyDescent="0.2">
      <c r="B193">
        <v>1998</v>
      </c>
      <c r="D193" t="s">
        <v>82</v>
      </c>
      <c r="E193">
        <v>2.61</v>
      </c>
      <c r="F193">
        <f>E193*$C$188</f>
        <v>524.61</v>
      </c>
      <c r="G193" t="s">
        <v>82</v>
      </c>
    </row>
    <row r="194" spans="1:7" x14ac:dyDescent="0.2">
      <c r="A194" s="2" t="s">
        <v>33</v>
      </c>
      <c r="C194" s="9">
        <v>340</v>
      </c>
      <c r="D194" t="s">
        <v>41</v>
      </c>
      <c r="F194" s="5">
        <f>SUM(F195:F199)</f>
        <v>20774</v>
      </c>
      <c r="G194" t="s">
        <v>41</v>
      </c>
    </row>
    <row r="195" spans="1:7" ht="12.75" customHeight="1" x14ac:dyDescent="0.2">
      <c r="B195">
        <v>2012</v>
      </c>
      <c r="D195" t="s">
        <v>78</v>
      </c>
      <c r="E195">
        <v>51</v>
      </c>
      <c r="F195">
        <f>E195*$C$194</f>
        <v>17340</v>
      </c>
      <c r="G195" t="s">
        <v>78</v>
      </c>
    </row>
    <row r="196" spans="1:7" ht="12.75" customHeight="1" x14ac:dyDescent="0.2">
      <c r="B196">
        <v>2012</v>
      </c>
      <c r="D196" t="s">
        <v>79</v>
      </c>
      <c r="E196">
        <v>0</v>
      </c>
      <c r="F196">
        <f>E196*$C$194</f>
        <v>0</v>
      </c>
      <c r="G196" t="s">
        <v>79</v>
      </c>
    </row>
    <row r="197" spans="1:7" ht="12.75" customHeight="1" x14ac:dyDescent="0.2">
      <c r="B197">
        <v>2012</v>
      </c>
      <c r="D197" t="s">
        <v>80</v>
      </c>
      <c r="E197">
        <v>0.4</v>
      </c>
      <c r="F197">
        <f>E197*$C$194</f>
        <v>136</v>
      </c>
      <c r="G197" t="s">
        <v>80</v>
      </c>
    </row>
    <row r="198" spans="1:7" ht="12.75" customHeight="1" x14ac:dyDescent="0.2">
      <c r="B198">
        <v>2012</v>
      </c>
      <c r="D198" t="s">
        <v>81</v>
      </c>
      <c r="E198">
        <v>9.1999999999999993</v>
      </c>
      <c r="F198">
        <f>E198*$C$194</f>
        <v>3127.9999999999995</v>
      </c>
      <c r="G198" t="s">
        <v>81</v>
      </c>
    </row>
    <row r="199" spans="1:7" ht="12.75" customHeight="1" x14ac:dyDescent="0.2">
      <c r="B199">
        <v>2012</v>
      </c>
      <c r="D199" t="s">
        <v>82</v>
      </c>
      <c r="E199">
        <v>0.5</v>
      </c>
      <c r="F199">
        <f>E199*$C$194</f>
        <v>170</v>
      </c>
      <c r="G199" t="s">
        <v>82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Anadromous</vt:lpstr>
      <vt:lpstr>Nearshore</vt:lpstr>
      <vt:lpstr>Marine</vt:lpstr>
      <vt:lpstr>Terrestrial</vt:lpstr>
      <vt:lpstr>Summary</vt:lpstr>
      <vt:lpstr>Resource_Category</vt:lpstr>
      <vt:lpstr>Resource_List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2023-10-19T22:59:09Z</dcterms:modified>
</cp:coreProperties>
</file>