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S:\Quantification\"/>
    </mc:Choice>
  </mc:AlternateContent>
  <xr:revisionPtr revIDLastSave="0" documentId="13_ncr:1_{C9EA945C-7AAB-49ED-8A08-413FF0E68D33}" xr6:coauthVersionLast="47" xr6:coauthVersionMax="47" xr10:uidLastSave="{00000000-0000-0000-0000-000000000000}"/>
  <bookViews>
    <workbookView xWindow="3660" yWindow="2730" windowWidth="20910" windowHeight="11835" firstSheet="1" activeTab="5" xr2:uid="{00000000-000D-0000-FFFF-FFFF00000000}"/>
  </bookViews>
  <sheets>
    <sheet name="Chl_Sphericity" sheetId="3" r:id="rId1"/>
    <sheet name="Chl_Volume" sheetId="4" r:id="rId2"/>
    <sheet name="Nuc_Volume" sheetId="5" r:id="rId3"/>
    <sheet name="Plots" sheetId="6" r:id="rId4"/>
    <sheet name="Chl_Sphericity_con" sheetId="7" r:id="rId5"/>
    <sheet name="Chl_Volume_con" sheetId="8" r:id="rId6"/>
    <sheet name="Nuc_Vol_con" sheetId="9" r:id="rId7"/>
    <sheet name="Imaris" sheetId="1" r:id="rId8"/>
  </sheets>
  <definedNames>
    <definedName name="_xlchart.v1.0" hidden="1">Nuc_Volume!$A$1</definedName>
    <definedName name="_xlchart.v1.1" hidden="1">Nuc_Volume!$A$2:$A$61</definedName>
    <definedName name="_xlchart.v1.10" hidden="1">Nuc_Volume!$F$1</definedName>
    <definedName name="_xlchart.v1.11" hidden="1">Nuc_Volume!$F$2:$F$61</definedName>
    <definedName name="_xlchart.v1.12" hidden="1">Nuc_Volume!$G$1</definedName>
    <definedName name="_xlchart.v1.13" hidden="1">Nuc_Volume!$G$2:$G$61</definedName>
    <definedName name="_xlchart.v1.14" hidden="1">Nuc_Volume!$H$1</definedName>
    <definedName name="_xlchart.v1.15" hidden="1">Nuc_Volume!$H$2:$H$61</definedName>
    <definedName name="_xlchart.v1.16" hidden="1">Chl_Sphericity!$A$1</definedName>
    <definedName name="_xlchart.v1.17" hidden="1">Chl_Sphericity!$A$2:$A$61</definedName>
    <definedName name="_xlchart.v1.18" hidden="1">Chl_Sphericity!$B$1</definedName>
    <definedName name="_xlchart.v1.19" hidden="1">Chl_Sphericity!$B$2:$B$61</definedName>
    <definedName name="_xlchart.v1.2" hidden="1">Nuc_Volume!$B$1</definedName>
    <definedName name="_xlchart.v1.20" hidden="1">Chl_Sphericity!$C$1</definedName>
    <definedName name="_xlchart.v1.21" hidden="1">Chl_Sphericity!$C$2:$C$61</definedName>
    <definedName name="_xlchart.v1.22" hidden="1">Chl_Sphericity!$D$1</definedName>
    <definedName name="_xlchart.v1.23" hidden="1">Chl_Sphericity!$D$2:$D$61</definedName>
    <definedName name="_xlchart.v1.24" hidden="1">Chl_Sphericity!$E$1</definedName>
    <definedName name="_xlchart.v1.25" hidden="1">Chl_Sphericity!$E$2:$E$61</definedName>
    <definedName name="_xlchart.v1.26" hidden="1">Chl_Sphericity!$F$1</definedName>
    <definedName name="_xlchart.v1.27" hidden="1">Chl_Sphericity!$F$2:$F$61</definedName>
    <definedName name="_xlchart.v1.28" hidden="1">Chl_Sphericity!$G$1</definedName>
    <definedName name="_xlchart.v1.29" hidden="1">Chl_Sphericity!$G$2:$G$61</definedName>
    <definedName name="_xlchart.v1.3" hidden="1">Nuc_Volume!$B$2:$B$61</definedName>
    <definedName name="_xlchart.v1.30" hidden="1">Chl_Sphericity!$H$1</definedName>
    <definedName name="_xlchart.v1.31" hidden="1">Chl_Sphericity!$H$2:$H$61</definedName>
    <definedName name="_xlchart.v1.32" hidden="1">Chl_Volume!$A$1</definedName>
    <definedName name="_xlchart.v1.33" hidden="1">Chl_Volume!$A$2:$A$61</definedName>
    <definedName name="_xlchart.v1.34" hidden="1">Chl_Volume!$B$1</definedName>
    <definedName name="_xlchart.v1.35" hidden="1">Chl_Volume!$B$2:$B$61</definedName>
    <definedName name="_xlchart.v1.36" hidden="1">Chl_Volume!$C$1</definedName>
    <definedName name="_xlchart.v1.37" hidden="1">Chl_Volume!$C$2:$C$61</definedName>
    <definedName name="_xlchart.v1.38" hidden="1">Chl_Volume!$D$1</definedName>
    <definedName name="_xlchart.v1.39" hidden="1">Chl_Volume!$D$2:$D$61</definedName>
    <definedName name="_xlchart.v1.4" hidden="1">Nuc_Volume!$C$1</definedName>
    <definedName name="_xlchart.v1.40" hidden="1">Chl_Volume!$E$1</definedName>
    <definedName name="_xlchart.v1.41" hidden="1">Chl_Volume!$E$2:$E$61</definedName>
    <definedName name="_xlchart.v1.42" hidden="1">Chl_Volume!$F$1</definedName>
    <definedName name="_xlchart.v1.43" hidden="1">Chl_Volume!$F$2:$F$61</definedName>
    <definedName name="_xlchart.v1.44" hidden="1">Chl_Volume!$G$1</definedName>
    <definedName name="_xlchart.v1.45" hidden="1">Chl_Volume!$G$2:$G$61</definedName>
    <definedName name="_xlchart.v1.46" hidden="1">Chl_Volume!$H$1</definedName>
    <definedName name="_xlchart.v1.47" hidden="1">Chl_Volume!$H$2:$H$61</definedName>
    <definedName name="_xlchart.v1.48" hidden="1">Imaris!$A$4:$A$18</definedName>
    <definedName name="_xlchart.v1.49" hidden="1">Imaris!$G$4:$G$18</definedName>
    <definedName name="_xlchart.v1.5" hidden="1">Nuc_Volume!$C$2:$C$61</definedName>
    <definedName name="_xlchart.v1.50" hidden="1">Imaris!$A$4:$A$18</definedName>
    <definedName name="_xlchart.v1.51" hidden="1">Imaris!$C$4:$C$18</definedName>
    <definedName name="_xlchart.v1.52" hidden="1">Imaris!$A$4:$A$18</definedName>
    <definedName name="_xlchart.v1.53" hidden="1">Imaris!$E$4:$E$18</definedName>
    <definedName name="_xlchart.v1.6" hidden="1">Nuc_Volume!$D$1</definedName>
    <definedName name="_xlchart.v1.7" hidden="1">Nuc_Volume!$D$2:$D$61</definedName>
    <definedName name="_xlchart.v1.8" hidden="1">Nuc_Volume!$E$1</definedName>
    <definedName name="_xlchart.v1.9" hidden="1">Nuc_Volume!$E$2:$E$61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G11" i="1"/>
  <c r="E11" i="1"/>
  <c r="G10" i="1"/>
  <c r="E10" i="1"/>
  <c r="G9" i="1"/>
  <c r="E9" i="1"/>
  <c r="E15" i="1"/>
  <c r="E14" i="1"/>
  <c r="G8" i="1"/>
  <c r="G14" i="1"/>
  <c r="E8" i="1"/>
  <c r="E4" i="1"/>
  <c r="G4" i="1"/>
  <c r="G5" i="1"/>
  <c r="E5" i="1"/>
  <c r="E6" i="1"/>
  <c r="G6" i="1"/>
  <c r="G18" i="1"/>
  <c r="E18" i="1"/>
  <c r="G17" i="1"/>
  <c r="E17" i="1"/>
  <c r="G16" i="1"/>
  <c r="E16" i="1"/>
  <c r="G15" i="1"/>
</calcChain>
</file>

<file path=xl/sharedStrings.xml><?xml version="1.0" encoding="utf-8"?>
<sst xmlns="http://schemas.openxmlformats.org/spreadsheetml/2006/main" count="86" uniqueCount="45">
  <si>
    <t>t</t>
  </si>
  <si>
    <t>cell #</t>
  </si>
  <si>
    <t>chloroplasts</t>
  </si>
  <si>
    <t>sphericity</t>
  </si>
  <si>
    <t>RNA spots</t>
  </si>
  <si>
    <t>number</t>
  </si>
  <si>
    <t>0.452;0.476;0.431</t>
  </si>
  <si>
    <t>0.801,0.747</t>
  </si>
  <si>
    <t>individual</t>
  </si>
  <si>
    <t>mean</t>
  </si>
  <si>
    <t>sum</t>
  </si>
  <si>
    <t>23.9, 25.8,10.6</t>
  </si>
  <si>
    <t>.496,.859,.887</t>
  </si>
  <si>
    <t>55.3,37.3,36.1,63.1</t>
  </si>
  <si>
    <t>.624,.657,.576,.871</t>
  </si>
  <si>
    <t>86.2,66.6</t>
  </si>
  <si>
    <t>.922,.946</t>
  </si>
  <si>
    <t>118,53.7,55.4,100,52.1,47.7</t>
  </si>
  <si>
    <r>
      <t>volume [µm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</si>
  <si>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.592,.628,.677,.467,.674,.560</t>
  </si>
  <si>
    <t>101,61.7,41.9</t>
  </si>
  <si>
    <t>.441,.394,.304</t>
  </si>
  <si>
    <t>.379,.385</t>
  </si>
  <si>
    <t>423,331,79.8</t>
  </si>
  <si>
    <t>330;372</t>
  </si>
  <si>
    <t>.389,.356</t>
  </si>
  <si>
    <t>32.6,26.7</t>
  </si>
  <si>
    <t>38.2,55.8,69</t>
  </si>
  <si>
    <t>.672,.698,.771</t>
  </si>
  <si>
    <t>132.0,186,397</t>
  </si>
  <si>
    <t>.659,.670,.792</t>
  </si>
  <si>
    <t>26.5,63,246,47.7</t>
  </si>
  <si>
    <t>.799,.748,.496,.557</t>
  </si>
  <si>
    <t>214.0,311,124,121</t>
  </si>
  <si>
    <t>.772,.924,.546,.587</t>
  </si>
  <si>
    <t>nucleus</t>
  </si>
  <si>
    <r>
      <t>volume
[µm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</si>
  <si>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0h</t>
  </si>
  <si>
    <t>20h</t>
  </si>
  <si>
    <t>26h</t>
  </si>
  <si>
    <t>44h</t>
  </si>
  <si>
    <t>50h</t>
  </si>
  <si>
    <t>68h</t>
  </si>
  <si>
    <t>74h</t>
  </si>
  <si>
    <t>92h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</si>
</sst>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1" quotePrefix="1" applyNumberFormat="1" applyFont="1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0" fillId="2" borderId="0" xfId="1" applyNumberFormat="1" applyFont="1" applyFill="1"/>
    <xf numFmtId="2" fontId="0" fillId="2" borderId="0" xfId="0" applyNumberFormat="1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7" fontId="0" fillId="3" borderId="0" xfId="1" applyNumberFormat="1" applyFont="1" applyFill="1"/>
    <xf numFmtId="168" fontId="0" fillId="0" borderId="0" xfId="0" applyNumberFormat="1"/>
    <xf numFmtId="168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FF"/>
      <color rgb="FFCC00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>
      <cx:tx>
        <cx:txData>
          <cx:v>Chloroplast deformation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Chloroplast deformation</a:t>
          </a:r>
        </a:p>
      </cx:txPr>
    </cx:title>
    <cx:plotArea>
      <cx:plotAreaRegion>
        <cx:series layoutId="boxWhisker" uniqueId="{C77844D3-CA42-4C56-9BB1-3FFAE8BD6832}">
          <cx:tx>
            <cx:txData>
              <cx:f>_xlchart.v1.16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0974C5-6C5B-4409-AA4A-8D25F8E49581}">
          <cx:tx>
            <cx:txData>
              <cx:f>_xlchart.v1.18</cx:f>
              <cx:v>20h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1E0F09A-21EE-4024-8C22-67E25C7C7D29}">
          <cx:tx>
            <cx:txData>
              <cx:f>_xlchart.v1.20</cx:f>
              <cx:v>26h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F126365-EEA3-4F4D-BFCE-A041F17ABFEE}">
          <cx:tx>
            <cx:txData>
              <cx:f>_xlchart.v1.22</cx:f>
              <cx:v>44h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066C3E4-EBD3-4F04-8664-AAC9DC2CB140}">
          <cx:tx>
            <cx:txData>
              <cx:f>_xlchart.v1.24</cx:f>
              <cx:v>50h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7B44B01-F5B3-4268-A1EB-2738F8F54097}">
          <cx:tx>
            <cx:txData>
              <cx:f>_xlchart.v1.26</cx:f>
              <cx:v>68h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682DFB7-A0E7-4B32-A039-27C89E286BDD}">
          <cx:tx>
            <cx:txData>
              <cx:f>_xlchart.v1.28</cx:f>
              <cx:v>74h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56A2FD6-55F6-4840-9F53-64DC394F508B}">
          <cx:tx>
            <cx:txData>
              <cx:f>_xlchart.v1.30</cx:f>
              <cx:v>92h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Time past infection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past infection</a:t>
              </a:r>
            </a:p>
          </cx:txPr>
        </cx:title>
        <cx:tickLabels/>
      </cx:axis>
      <cx:axis id="1">
        <cx:valScaling max="0.60000000000000009"/>
        <cx:title>
          <cx:tx>
            <cx:txData>
              <cx:v> Sphericity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Sphericity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  <cx:data id="5">
      <cx:numDim type="val">
        <cx:f>_xlchart.v1.43</cx:f>
      </cx:numDim>
    </cx:data>
    <cx:data id="6">
      <cx:numDim type="val">
        <cx:f>_xlchart.v1.45</cx:f>
      </cx:numDim>
    </cx:data>
    <cx:data id="7">
      <cx:numDim type="val">
        <cx:f>_xlchart.v1.47</cx:f>
      </cx:numDim>
    </cx:data>
  </cx:chartData>
  <cx:chart>
    <cx:title pos="t" align="ctr" overlay="0">
      <cx:tx>
        <cx:txData>
          <cx:v>Chloroplast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Chloroplast Volume</a:t>
          </a:r>
        </a:p>
      </cx:txPr>
    </cx:title>
    <cx:plotArea>
      <cx:plotAreaRegion>
        <cx:series layoutId="boxWhisker" uniqueId="{901AE444-0F55-442F-87B8-A254C1445578}">
          <cx:tx>
            <cx:txData>
              <cx:f>_xlchart.v1.32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68065EA-D862-47DF-9DAD-368F52631DFF}">
          <cx:tx>
            <cx:txData>
              <cx:f>_xlchart.v1.34</cx:f>
              <cx:v>20h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4638213-4C37-4307-ADC9-2C8338E04922}">
          <cx:tx>
            <cx:txData>
              <cx:f>_xlchart.v1.36</cx:f>
              <cx:v>26h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ACEAD35-469D-4D93-A68D-63D6DEA0AF4B}">
          <cx:tx>
            <cx:txData>
              <cx:f>_xlchart.v1.38</cx:f>
              <cx:v>44h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C11ED83-2E68-4664-B4F8-AFDFF5E3AE14}">
          <cx:tx>
            <cx:txData>
              <cx:f>_xlchart.v1.40</cx:f>
              <cx:v>50h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2B846C7-4554-4419-B9D5-C8BC979600C5}">
          <cx:tx>
            <cx:txData>
              <cx:f>_xlchart.v1.42</cx:f>
              <cx:v>68h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B0C7232-65FE-4966-A56D-7C630B03711F}">
          <cx:tx>
            <cx:txData>
              <cx:f>_xlchart.v1.44</cx:f>
              <cx:v>74h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CA7DB82-85CF-4A59-B4C0-F88371A12C93}">
          <cx:tx>
            <cx:txData>
              <cx:f>_xlchart.v1.46</cx:f>
              <cx:v>92h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00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Nuclei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Nuclei Volume</a:t>
          </a:r>
        </a:p>
      </cx:txPr>
    </cx:title>
    <cx:plotArea>
      <cx:plotAreaRegion>
        <cx:series layoutId="boxWhisker" uniqueId="{E616DDC2-13EC-4674-B46E-69B232CC8714}">
          <cx:tx>
            <cx:txData>
              <cx:f>_xlchart.v1.0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5E45D5B-B7B7-48BA-99FD-A4455D079D65}">
          <cx:tx>
            <cx:txData>
              <cx:f>_xlchart.v1.2</cx:f>
              <cx:v>20h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B468DC5-EC7F-412E-B2D0-CFFA1BAF1ED3}">
          <cx:tx>
            <cx:txData>
              <cx:f>_xlchart.v1.4</cx:f>
              <cx:v>26h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4B261A-4E62-424C-94B1-E74907A0FE7C}">
          <cx:tx>
            <cx:txData>
              <cx:f>_xlchart.v1.6</cx:f>
              <cx:v>44h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6CBB73-0E67-4880-A9C9-BA245A878396}">
          <cx:tx>
            <cx:txData>
              <cx:f>_xlchart.v1.8</cx:f>
              <cx:v>50h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5BE3464-5DB7-4E0F-B927-19B2EDA74A39}">
          <cx:tx>
            <cx:txData>
              <cx:f>_xlchart.v1.10</cx:f>
              <cx:v>68h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8A4AB3-A5D1-4A73-B55C-EFEB06DBDA73}">
          <cx:tx>
            <cx:txData>
              <cx:f>_xlchart.v1.12</cx:f>
              <cx:v>74h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086587A-9845-4F72-8D84-CD2322F91A09}">
          <cx:tx>
            <cx:txData>
              <cx:f>_xlchart.v1.14</cx:f>
              <cx:v>92h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7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_xlchart.v1.49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Chloroplast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sphericity</a:t>
            </a:r>
          </a:p>
        </cx:rich>
      </cx:tx>
    </cx:title>
    <cx:plotArea>
      <cx:plotAreaRegion>
        <cx:series layoutId="boxWhisker" uniqueId="{F0381FC3-EFDD-4643-B7E4-010491010F50}" formatIdx="1">
          <cx:spPr>
            <a:solidFill>
              <a:srgbClr val="FFCCFF"/>
            </a:solidFill>
            <a:ln>
              <a:solidFill>
                <a:srgbClr val="7030A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Chloroplast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volume</a:t>
            </a:r>
          </a:p>
        </cx:rich>
      </cx:tx>
    </cx:title>
    <cx:plotArea>
      <cx:plotAreaRegion>
        <cx:series layoutId="boxWhisker" uniqueId="{D5AFD7E4-EB32-4EED-8CF0-D250C8227ECF}">
          <cx:spPr>
            <a:solidFill>
              <a:srgbClr val="FFCCFF"/>
            </a:solidFill>
            <a:ln>
              <a:solidFill>
                <a:srgbClr val="7030A0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_xlchart.v1.51</cx:f>
      </cx:numDim>
    </cx:data>
  </cx:chartData>
  <cx:chart>
    <cx:title pos="t" align="ctr" overlay="0">
      <cx:tx>
        <cx:txData>
          <cx:v>Nucleus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Nucleus volume</a:t>
          </a:r>
        </a:p>
      </cx:txPr>
    </cx:title>
    <cx:plotArea>
      <cx:plotAreaRegion>
        <cx:series layoutId="boxWhisker" uniqueId="{E17C1ACF-1664-4E89-892B-E3EF0EF5020C}"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3285E15-4634-43E6-A376-0110B62A1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15</xdr:row>
      <xdr:rowOff>38100</xdr:rowOff>
    </xdr:from>
    <xdr:to>
      <xdr:col>6</xdr:col>
      <xdr:colOff>38100</xdr:colOff>
      <xdr:row>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E59AEB31-2115-46B3-9246-0E7D4F877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89560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92528</xdr:colOff>
      <xdr:row>6</xdr:row>
      <xdr:rowOff>85272</xdr:rowOff>
    </xdr:from>
    <xdr:to>
      <xdr:col>12</xdr:col>
      <xdr:colOff>92528</xdr:colOff>
      <xdr:row>21</xdr:row>
      <xdr:rowOff>66222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4A6859A-0C84-46D4-BA0E-EEEDD7780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4528" y="1228272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</xdr:row>
      <xdr:rowOff>19050</xdr:rowOff>
    </xdr:from>
    <xdr:to>
      <xdr:col>12</xdr:col>
      <xdr:colOff>85725</xdr:colOff>
      <xdr:row>22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DF9899-4338-4934-87E7-E117BC46BB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9875" y="809625"/>
              <a:ext cx="2314575" cy="3514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304800</xdr:colOff>
      <xdr:row>4</xdr:row>
      <xdr:rowOff>19050</xdr:rowOff>
    </xdr:from>
    <xdr:to>
      <xdr:col>15</xdr:col>
      <xdr:colOff>333375</xdr:colOff>
      <xdr:row>22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3A55C02-DBA6-4926-9D91-15930E6C07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809625"/>
              <a:ext cx="2314575" cy="3514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609600</xdr:colOff>
      <xdr:row>4</xdr:row>
      <xdr:rowOff>104775</xdr:rowOff>
    </xdr:from>
    <xdr:to>
      <xdr:col>18</xdr:col>
      <xdr:colOff>638175</xdr:colOff>
      <xdr:row>23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C04E572-40CB-4C44-B0D3-A296592C2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4325" y="895350"/>
              <a:ext cx="2314575" cy="3514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BA58-A31D-4052-BA69-0645BFDD027B}">
  <dimension ref="A1:H61"/>
  <sheetViews>
    <sheetView workbookViewId="0">
      <selection activeCell="H1" sqref="A1:H1"/>
    </sheetView>
  </sheetViews>
  <sheetFormatPr defaultColWidth="11.42578125" defaultRowHeight="15" x14ac:dyDescent="0.25"/>
  <cols>
    <col min="1" max="8" width="10.85546875" style="17"/>
  </cols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7">
        <v>0.32800000000000001</v>
      </c>
      <c r="B2" s="17">
        <v>0.33700000000000002</v>
      </c>
      <c r="C2" s="17">
        <v>0.245</v>
      </c>
      <c r="D2" s="17">
        <v>0.34799999999999998</v>
      </c>
      <c r="E2" s="18">
        <v>0.495</v>
      </c>
      <c r="F2" s="18">
        <v>0.51524999999999999</v>
      </c>
      <c r="G2" s="18">
        <v>0.54100000000000004</v>
      </c>
      <c r="H2" s="18">
        <v>0.44500000000000001</v>
      </c>
    </row>
    <row r="3" spans="1:8" x14ac:dyDescent="0.25">
      <c r="A3" s="17">
        <v>0.32119999999999999</v>
      </c>
      <c r="B3" s="17">
        <v>0.187</v>
      </c>
      <c r="C3" s="17">
        <v>0.23499999999999999</v>
      </c>
      <c r="D3" s="17">
        <v>0.5774999999999999</v>
      </c>
      <c r="E3" s="18">
        <v>0.51675000000000004</v>
      </c>
      <c r="F3" s="18">
        <v>0.4345</v>
      </c>
      <c r="G3" s="18">
        <v>0.49</v>
      </c>
      <c r="H3" s="18">
        <v>0.51800000000000013</v>
      </c>
    </row>
    <row r="4" spans="1:8" x14ac:dyDescent="0.25">
      <c r="A4" s="17">
        <v>0.38650000000000001</v>
      </c>
      <c r="B4" s="17">
        <v>0.193</v>
      </c>
      <c r="C4" s="17">
        <v>0.40799999999999997</v>
      </c>
      <c r="D4" s="17">
        <v>0.41449999999999998</v>
      </c>
      <c r="E4" s="18">
        <v>0.44733333333333336</v>
      </c>
      <c r="F4" s="18">
        <v>0.51433333333333331</v>
      </c>
      <c r="G4" s="18">
        <v>0.496</v>
      </c>
      <c r="H4" s="18">
        <v>0.48099999999999998</v>
      </c>
    </row>
    <row r="5" spans="1:8" x14ac:dyDescent="0.25">
      <c r="A5" s="17">
        <v>0.33350000000000002</v>
      </c>
      <c r="B5" s="17">
        <v>0.4</v>
      </c>
      <c r="C5" s="17">
        <v>0.35499999999999998</v>
      </c>
      <c r="D5" s="17">
        <v>0.36966666666666664</v>
      </c>
      <c r="E5" s="18"/>
      <c r="F5" s="18">
        <v>0.51700000000000002</v>
      </c>
      <c r="G5" s="18">
        <v>0.51049999999999995</v>
      </c>
      <c r="H5" s="18"/>
    </row>
    <row r="6" spans="1:8" x14ac:dyDescent="0.25">
      <c r="A6" s="17">
        <v>0.32524999999999993</v>
      </c>
      <c r="B6" s="17">
        <v>0.35499999999999998</v>
      </c>
      <c r="C6" s="17">
        <v>0.28799999999999998</v>
      </c>
      <c r="D6" s="17">
        <v>0.45400000000000001</v>
      </c>
      <c r="E6" s="18">
        <v>0.47650000000000003</v>
      </c>
      <c r="F6" s="18">
        <v>0.52449999999999997</v>
      </c>
      <c r="G6" s="18">
        <v>0.33300000000000002</v>
      </c>
      <c r="H6" s="18">
        <v>0.49466666666666664</v>
      </c>
    </row>
    <row r="7" spans="1:8" x14ac:dyDescent="0.25">
      <c r="A7" s="17">
        <v>0.34475</v>
      </c>
      <c r="B7" s="17">
        <v>0.27600000000000002</v>
      </c>
      <c r="C7" s="17">
        <v>0.17</v>
      </c>
      <c r="D7" s="17">
        <v>0.54100000000000004</v>
      </c>
      <c r="E7" s="18">
        <v>0.39439999999999997</v>
      </c>
      <c r="F7" s="18">
        <v>0.48599999999999999</v>
      </c>
      <c r="G7" s="18">
        <v>0.5</v>
      </c>
      <c r="H7" s="18">
        <v>0.437</v>
      </c>
    </row>
    <row r="8" spans="1:8" x14ac:dyDescent="0.25">
      <c r="A8" s="17">
        <v>0.34259999999999996</v>
      </c>
      <c r="B8" s="17">
        <v>0.34300000000000003</v>
      </c>
      <c r="C8" s="17">
        <v>0.44600000000000001</v>
      </c>
      <c r="D8" s="17">
        <v>0.46950000000000003</v>
      </c>
      <c r="E8" s="18"/>
      <c r="F8" s="18"/>
      <c r="G8" s="18">
        <v>0.46699999999999997</v>
      </c>
      <c r="H8" s="18">
        <v>0.50149999999999995</v>
      </c>
    </row>
    <row r="9" spans="1:8" x14ac:dyDescent="0.25">
      <c r="A9" s="17">
        <v>0.26266666666666666</v>
      </c>
      <c r="B9" s="17">
        <v>0.32</v>
      </c>
      <c r="C9" s="17">
        <v>0.441</v>
      </c>
      <c r="D9" s="17">
        <v>0.46200000000000002</v>
      </c>
      <c r="E9" s="18">
        <v>0.51350000000000007</v>
      </c>
      <c r="F9" s="18">
        <v>0.56699999999999995</v>
      </c>
      <c r="G9" s="18">
        <v>0.46550000000000002</v>
      </c>
      <c r="H9" s="18">
        <v>0.16700000000000001</v>
      </c>
    </row>
    <row r="10" spans="1:8" x14ac:dyDescent="0.25">
      <c r="A10" s="17">
        <v>0.20200000000000001</v>
      </c>
      <c r="B10" s="17">
        <v>0.378</v>
      </c>
      <c r="C10" s="17">
        <v>0.20300000000000001</v>
      </c>
      <c r="D10" s="17">
        <v>0.374</v>
      </c>
      <c r="E10" s="18">
        <v>0.36899999999999999</v>
      </c>
      <c r="F10" s="18">
        <v>0.53100000000000003</v>
      </c>
      <c r="G10" s="18">
        <v>0.49</v>
      </c>
      <c r="H10" s="18">
        <v>0.4592222222222222</v>
      </c>
    </row>
    <row r="11" spans="1:8" x14ac:dyDescent="0.25">
      <c r="A11" s="17">
        <v>0.35825000000000001</v>
      </c>
      <c r="B11" s="17">
        <v>0.32300000000000001</v>
      </c>
      <c r="C11" s="17">
        <v>0.39600000000000002</v>
      </c>
      <c r="D11" s="17">
        <v>0.36833333333333335</v>
      </c>
      <c r="E11" s="18">
        <v>0.49099999999999999</v>
      </c>
      <c r="F11" s="18">
        <v>0.50600000000000001</v>
      </c>
      <c r="G11" s="18">
        <v>0.47399999999999998</v>
      </c>
      <c r="H11" s="18">
        <v>0.48933333333333334</v>
      </c>
    </row>
    <row r="12" spans="1:8" x14ac:dyDescent="0.25">
      <c r="A12" s="17">
        <v>0.48699999999999993</v>
      </c>
      <c r="B12" s="17">
        <v>0.41699999999999998</v>
      </c>
      <c r="C12" s="17">
        <v>0.38700000000000001</v>
      </c>
      <c r="D12" s="17">
        <v>0.2475</v>
      </c>
      <c r="E12" s="18">
        <v>0.46166666666666667</v>
      </c>
      <c r="F12" s="18">
        <v>0.51049999999999995</v>
      </c>
      <c r="G12" s="18">
        <v>0.22800000000000001</v>
      </c>
      <c r="H12" s="18">
        <v>0.54659999999999997</v>
      </c>
    </row>
    <row r="13" spans="1:8" x14ac:dyDescent="0.25">
      <c r="A13" s="17">
        <v>0.34466666666666668</v>
      </c>
      <c r="B13" s="17">
        <v>0.34300000000000003</v>
      </c>
      <c r="C13" s="17">
        <v>0.154</v>
      </c>
      <c r="D13" s="17">
        <v>0.308</v>
      </c>
      <c r="E13" s="18">
        <v>0.37733333333333335</v>
      </c>
      <c r="F13" s="18">
        <v>0.03</v>
      </c>
      <c r="G13" s="18">
        <v>0.43659999999999999</v>
      </c>
      <c r="H13" s="18">
        <v>0.47599999999999998</v>
      </c>
    </row>
    <row r="14" spans="1:8" x14ac:dyDescent="0.25">
      <c r="A14" s="17">
        <v>0.30216666666666664</v>
      </c>
      <c r="B14" s="17">
        <v>0.35</v>
      </c>
      <c r="C14" s="17">
        <v>0.436</v>
      </c>
      <c r="D14" s="17">
        <v>0.29949999999999999</v>
      </c>
      <c r="E14" s="18">
        <v>0.44799999999999995</v>
      </c>
      <c r="F14" s="18">
        <v>0.44</v>
      </c>
      <c r="G14" s="18">
        <v>0.55300000000000005</v>
      </c>
      <c r="H14" s="18">
        <v>0.51280000000000003</v>
      </c>
    </row>
    <row r="15" spans="1:8" x14ac:dyDescent="0.25">
      <c r="A15" s="17">
        <v>0.27024999999999999</v>
      </c>
      <c r="B15" s="17">
        <v>0.48699999999999999</v>
      </c>
      <c r="C15" s="17">
        <v>0.45300000000000001</v>
      </c>
      <c r="D15" s="17">
        <v>0.33200000000000002</v>
      </c>
      <c r="E15" s="18">
        <v>0.52500000000000002</v>
      </c>
      <c r="F15" s="18">
        <v>0.52300000000000002</v>
      </c>
      <c r="G15" s="18">
        <v>0.42300000000000004</v>
      </c>
      <c r="H15" s="18">
        <v>0.40533333333333332</v>
      </c>
    </row>
    <row r="16" spans="1:8" x14ac:dyDescent="0.25">
      <c r="A16" s="17">
        <v>0.27499999999999997</v>
      </c>
      <c r="B16" s="17">
        <v>0.29699999999999999</v>
      </c>
      <c r="C16" s="17">
        <v>0.183</v>
      </c>
      <c r="D16" s="17">
        <v>4.4999999999999998E-2</v>
      </c>
      <c r="E16" s="18">
        <v>0.53700000000000003</v>
      </c>
      <c r="F16" s="18">
        <v>0.38500000000000001</v>
      </c>
      <c r="G16" s="18">
        <v>0.52500000000000002</v>
      </c>
      <c r="H16" s="18">
        <v>0.49724999999999997</v>
      </c>
    </row>
    <row r="17" spans="1:8" x14ac:dyDescent="0.25">
      <c r="A17" s="17">
        <v>0.31824999999999998</v>
      </c>
      <c r="B17" s="17">
        <v>0.26200000000000001</v>
      </c>
      <c r="C17" s="17">
        <v>0.45900000000000002</v>
      </c>
      <c r="D17" s="17">
        <v>0.47533333333333339</v>
      </c>
      <c r="E17" s="18">
        <v>0.54920000000000002</v>
      </c>
      <c r="F17" s="18">
        <v>0.45700000000000002</v>
      </c>
      <c r="G17" s="18">
        <v>0.55000000000000004</v>
      </c>
      <c r="H17" s="18">
        <v>0.49149999999999999</v>
      </c>
    </row>
    <row r="18" spans="1:8" x14ac:dyDescent="0.25">
      <c r="A18" s="17">
        <v>0.3611428571428571</v>
      </c>
      <c r="B18" s="17">
        <v>0.35399999999999998</v>
      </c>
      <c r="C18" s="17">
        <v>0.25600000000000001</v>
      </c>
      <c r="D18" s="17">
        <v>0.33150000000000002</v>
      </c>
      <c r="E18" s="18"/>
      <c r="F18" s="18">
        <v>0.55166666666666664</v>
      </c>
      <c r="G18" s="18">
        <v>0.38625000000000004</v>
      </c>
      <c r="H18" s="18">
        <v>0.40700000000000003</v>
      </c>
    </row>
    <row r="19" spans="1:8" x14ac:dyDescent="0.25">
      <c r="A19" s="17">
        <v>0.33920000000000006</v>
      </c>
      <c r="B19" s="17">
        <v>0.36799999999999999</v>
      </c>
      <c r="C19" s="17">
        <v>0.33700000000000002</v>
      </c>
      <c r="D19" s="17">
        <v>0.26400000000000001</v>
      </c>
      <c r="E19" s="18"/>
      <c r="F19" s="18">
        <v>0.49</v>
      </c>
      <c r="G19" s="18">
        <v>0.443</v>
      </c>
      <c r="H19" s="18">
        <v>0.40300000000000002</v>
      </c>
    </row>
    <row r="20" spans="1:8" x14ac:dyDescent="0.25">
      <c r="A20" s="17">
        <v>0.31188888888888894</v>
      </c>
      <c r="B20" s="17">
        <v>0.19600000000000001</v>
      </c>
      <c r="C20" s="17">
        <v>0.253</v>
      </c>
      <c r="D20" s="17">
        <v>0.48149999999999998</v>
      </c>
      <c r="E20" s="18">
        <v>0.318</v>
      </c>
      <c r="F20" s="18">
        <v>0.53475000000000006</v>
      </c>
      <c r="G20" s="18">
        <v>0.54199999999999993</v>
      </c>
      <c r="H20" s="18"/>
    </row>
    <row r="21" spans="1:8" x14ac:dyDescent="0.25">
      <c r="A21" s="17">
        <v>0.25766666666666665</v>
      </c>
      <c r="B21" s="17">
        <v>0.19800000000000001</v>
      </c>
      <c r="C21" s="17">
        <v>0.34899999999999998</v>
      </c>
      <c r="D21" s="17">
        <v>0.39433333333333337</v>
      </c>
      <c r="E21" s="18">
        <v>0.38100000000000001</v>
      </c>
      <c r="F21" s="18">
        <v>0.48699999999999999</v>
      </c>
      <c r="G21" s="18">
        <v>0.47399999999999998</v>
      </c>
      <c r="H21" s="18">
        <v>0.371</v>
      </c>
    </row>
    <row r="22" spans="1:8" x14ac:dyDescent="0.25">
      <c r="A22" s="17">
        <v>0.35633333333333334</v>
      </c>
      <c r="B22" s="17">
        <v>0.34599999999999997</v>
      </c>
      <c r="C22" s="17">
        <v>0.184</v>
      </c>
      <c r="D22" s="17">
        <v>0.432</v>
      </c>
      <c r="E22" s="18">
        <v>0.52900000000000003</v>
      </c>
      <c r="F22" s="18">
        <v>0.48599999999999999</v>
      </c>
      <c r="G22" s="18">
        <v>0.48349999999999999</v>
      </c>
      <c r="H22" s="18">
        <v>0.40033333333333337</v>
      </c>
    </row>
    <row r="23" spans="1:8" x14ac:dyDescent="0.25">
      <c r="A23" s="17">
        <v>0.31533333333333335</v>
      </c>
      <c r="B23" s="17">
        <v>0.28699999999999998</v>
      </c>
      <c r="C23" s="17">
        <v>0.36499999999999999</v>
      </c>
      <c r="D23" s="17">
        <v>0.52700000000000002</v>
      </c>
      <c r="E23" s="18">
        <v>0.35099999999999998</v>
      </c>
      <c r="F23" s="18">
        <v>0.36966666666666664</v>
      </c>
      <c r="G23" s="18">
        <v>0.48480000000000006</v>
      </c>
      <c r="H23" s="18">
        <v>0.46766666666666667</v>
      </c>
    </row>
    <row r="24" spans="1:8" x14ac:dyDescent="0.25">
      <c r="A24" s="17">
        <v>0.24299999999999999</v>
      </c>
      <c r="B24" s="17">
        <v>0.28999999999999998</v>
      </c>
      <c r="C24" s="17">
        <v>0.185</v>
      </c>
      <c r="D24" s="17">
        <v>0.53200000000000003</v>
      </c>
      <c r="E24" s="18">
        <v>0.45350000000000001</v>
      </c>
      <c r="F24" s="18">
        <v>0.42449999999999999</v>
      </c>
      <c r="G24" s="18">
        <v>0.40600000000000003</v>
      </c>
      <c r="H24" s="18"/>
    </row>
    <row r="25" spans="1:8" x14ac:dyDescent="0.25">
      <c r="A25" s="17">
        <v>0.34420000000000001</v>
      </c>
      <c r="B25" s="17">
        <v>0.32800000000000001</v>
      </c>
      <c r="C25" s="17">
        <v>0.35599999999999998</v>
      </c>
      <c r="D25" s="17">
        <v>0.49733333333333335</v>
      </c>
      <c r="E25" s="18"/>
      <c r="F25" s="18"/>
      <c r="G25" s="18">
        <v>0.54700000000000004</v>
      </c>
      <c r="H25" s="18">
        <v>0.52560000000000007</v>
      </c>
    </row>
    <row r="26" spans="1:8" x14ac:dyDescent="0.25">
      <c r="A26" s="17">
        <v>0.27866666666666667</v>
      </c>
      <c r="B26" s="17">
        <v>0.29699999999999999</v>
      </c>
      <c r="C26" s="17">
        <v>0.215</v>
      </c>
      <c r="D26" s="17">
        <v>0.46400000000000002</v>
      </c>
      <c r="E26" s="18"/>
      <c r="F26" s="18">
        <v>0.34899999999999998</v>
      </c>
      <c r="G26" s="18">
        <v>0.49119999999999997</v>
      </c>
      <c r="H26" s="18"/>
    </row>
    <row r="27" spans="1:8" x14ac:dyDescent="0.25">
      <c r="A27" s="17">
        <v>0.34299999999999997</v>
      </c>
      <c r="B27" s="17">
        <v>0.35699999999999998</v>
      </c>
      <c r="C27" s="17">
        <v>0.307</v>
      </c>
      <c r="D27" s="17">
        <v>0.35333333333333333</v>
      </c>
      <c r="E27" s="18">
        <v>0.47900000000000004</v>
      </c>
      <c r="F27" s="18">
        <v>0.51</v>
      </c>
      <c r="G27" s="18">
        <v>0.4335</v>
      </c>
      <c r="H27" s="18">
        <v>0.49199999999999999</v>
      </c>
    </row>
    <row r="28" spans="1:8" x14ac:dyDescent="0.25">
      <c r="A28" s="17">
        <v>0.33600000000000002</v>
      </c>
      <c r="B28" s="17">
        <v>0.38300000000000001</v>
      </c>
      <c r="C28" s="17">
        <v>0.43</v>
      </c>
      <c r="D28" s="17">
        <v>0.52799999999999991</v>
      </c>
      <c r="E28" s="18">
        <v>0.51950000000000007</v>
      </c>
      <c r="F28" s="18">
        <v>0.47366666666666668</v>
      </c>
      <c r="G28" s="18"/>
      <c r="H28" s="18">
        <v>0.53100000000000003</v>
      </c>
    </row>
    <row r="29" spans="1:8" x14ac:dyDescent="0.25">
      <c r="A29" s="17">
        <v>0.33700000000000002</v>
      </c>
      <c r="B29" s="17">
        <v>0.34599999999999997</v>
      </c>
      <c r="C29" s="17">
        <v>0.155</v>
      </c>
      <c r="D29" s="17">
        <v>0.30700000000000005</v>
      </c>
      <c r="E29" s="18">
        <v>0.33799999999999997</v>
      </c>
      <c r="F29" s="18">
        <v>0.38900000000000001</v>
      </c>
      <c r="G29" s="18">
        <v>0.53800000000000003</v>
      </c>
      <c r="H29" s="18">
        <v>0.44359999999999999</v>
      </c>
    </row>
    <row r="30" spans="1:8" x14ac:dyDescent="0.25">
      <c r="A30" s="17">
        <v>0.34820000000000001</v>
      </c>
      <c r="B30" s="17">
        <v>0.29799999999999999</v>
      </c>
      <c r="C30" s="17">
        <v>0.38800000000000001</v>
      </c>
      <c r="D30" s="17">
        <v>0.37839999999999996</v>
      </c>
      <c r="E30" s="18">
        <v>0.47433333333333333</v>
      </c>
      <c r="F30" s="18">
        <v>0.4415</v>
      </c>
      <c r="G30" s="18"/>
      <c r="H30" s="18">
        <v>0.50239999999999996</v>
      </c>
    </row>
    <row r="31" spans="1:8" x14ac:dyDescent="0.25">
      <c r="A31" s="17">
        <v>0.37916666666666671</v>
      </c>
      <c r="B31" s="17">
        <v>0.39500000000000002</v>
      </c>
      <c r="C31" s="17">
        <v>0.31</v>
      </c>
      <c r="D31" s="17">
        <v>0.46533333333333332</v>
      </c>
      <c r="E31" s="18">
        <v>0.48849999999999999</v>
      </c>
      <c r="F31" s="18">
        <v>0.51424999999999998</v>
      </c>
      <c r="G31" s="18">
        <v>0.51100000000000001</v>
      </c>
      <c r="H31" s="18">
        <v>0.38</v>
      </c>
    </row>
    <row r="32" spans="1:8" x14ac:dyDescent="0.25">
      <c r="A32" s="17">
        <v>0.33916666666666667</v>
      </c>
      <c r="B32" s="17">
        <v>0.22700000000000001</v>
      </c>
      <c r="C32" s="17">
        <v>0.16800000000000001</v>
      </c>
      <c r="E32" s="18">
        <v>0.47500000000000003</v>
      </c>
      <c r="F32" s="18">
        <v>0.50849999999999995</v>
      </c>
      <c r="G32" s="18">
        <v>0.52533333333333332</v>
      </c>
      <c r="H32" s="18">
        <v>0.51249999999999996</v>
      </c>
    </row>
    <row r="33" spans="1:8" x14ac:dyDescent="0.25">
      <c r="A33" s="17">
        <v>0.39799999999999996</v>
      </c>
      <c r="B33" s="17">
        <v>0.378</v>
      </c>
      <c r="C33" s="17">
        <v>0.34300000000000003</v>
      </c>
      <c r="D33" s="17">
        <v>0.51849999999999996</v>
      </c>
      <c r="E33" s="18">
        <v>0.48349999999999999</v>
      </c>
      <c r="F33" s="18">
        <v>0.44312499999999999</v>
      </c>
      <c r="G33" s="18">
        <v>0.4953333333333334</v>
      </c>
      <c r="H33" s="18">
        <v>0.47450000000000003</v>
      </c>
    </row>
    <row r="34" spans="1:8" x14ac:dyDescent="0.25">
      <c r="A34" s="17">
        <v>0.38911111111111113</v>
      </c>
      <c r="B34" s="17">
        <v>0.40899999999999997</v>
      </c>
      <c r="C34" s="17">
        <v>0.36099999999999999</v>
      </c>
      <c r="D34" s="17">
        <v>0.246</v>
      </c>
      <c r="E34" s="18">
        <v>0.40400000000000003</v>
      </c>
      <c r="F34" s="18"/>
      <c r="G34" s="18"/>
      <c r="H34" s="18">
        <v>0.50180000000000002</v>
      </c>
    </row>
    <row r="35" spans="1:8" x14ac:dyDescent="0.25">
      <c r="A35" s="17">
        <v>0.33571428571428574</v>
      </c>
      <c r="B35" s="17">
        <v>0.32300000000000001</v>
      </c>
      <c r="C35" s="17">
        <v>0.248</v>
      </c>
      <c r="D35" s="17">
        <v>0.47050000000000003</v>
      </c>
      <c r="E35" s="18">
        <v>0.40633333333333327</v>
      </c>
      <c r="F35" s="18">
        <v>0.47750000000000004</v>
      </c>
      <c r="G35" s="18">
        <v>0.58099999999999996</v>
      </c>
      <c r="H35" s="18">
        <v>0.51500000000000001</v>
      </c>
    </row>
    <row r="36" spans="1:8" x14ac:dyDescent="0.25">
      <c r="A36" s="17">
        <v>0.35428571428571437</v>
      </c>
      <c r="B36" s="17">
        <v>0.216</v>
      </c>
      <c r="C36" s="17">
        <v>0.311</v>
      </c>
      <c r="D36" s="17">
        <v>0.5056666666666666</v>
      </c>
      <c r="E36" s="18">
        <v>0.4956666666666667</v>
      </c>
      <c r="F36" s="18">
        <v>0.48299999999999998</v>
      </c>
      <c r="G36" s="18">
        <v>0.4612</v>
      </c>
      <c r="H36" s="18">
        <v>0.55249999999999999</v>
      </c>
    </row>
    <row r="37" spans="1:8" x14ac:dyDescent="0.25">
      <c r="A37" s="17">
        <v>0.37766666666666665</v>
      </c>
      <c r="B37" s="17">
        <v>0.35599999999999998</v>
      </c>
      <c r="C37" s="17">
        <v>0.22</v>
      </c>
      <c r="D37" s="17">
        <v>0.498</v>
      </c>
      <c r="E37" s="18">
        <v>0.51675000000000004</v>
      </c>
      <c r="F37" s="18">
        <v>0.52349999999999997</v>
      </c>
      <c r="G37" s="18">
        <v>0.46200000000000002</v>
      </c>
      <c r="H37" s="18">
        <v>0.47339999999999999</v>
      </c>
    </row>
    <row r="38" spans="1:8" x14ac:dyDescent="0.25">
      <c r="A38" s="17">
        <v>0.35825000000000001</v>
      </c>
      <c r="B38" s="17">
        <v>0.32</v>
      </c>
      <c r="C38" s="17">
        <v>0.34200000000000003</v>
      </c>
      <c r="D38" s="17">
        <v>0.51800000000000002</v>
      </c>
      <c r="E38" s="18">
        <v>0.25600000000000001</v>
      </c>
      <c r="F38" s="18">
        <v>0.48349999999999999</v>
      </c>
      <c r="G38" s="18">
        <v>0.38800000000000001</v>
      </c>
      <c r="H38" s="18">
        <v>0.43149999999999999</v>
      </c>
    </row>
    <row r="39" spans="1:8" x14ac:dyDescent="0.25">
      <c r="A39" s="17">
        <v>0.29675000000000001</v>
      </c>
      <c r="B39" s="17">
        <v>0.35699999999999998</v>
      </c>
      <c r="C39" s="17">
        <v>0.35</v>
      </c>
      <c r="D39" s="17">
        <v>7.1999999999999995E-2</v>
      </c>
      <c r="E39" s="18">
        <v>0.54300000000000004</v>
      </c>
      <c r="F39" s="18">
        <v>0.47833333333333333</v>
      </c>
      <c r="G39" s="18">
        <v>0.45150000000000001</v>
      </c>
      <c r="H39" s="18">
        <v>0.48499999999999999</v>
      </c>
    </row>
    <row r="40" spans="1:8" x14ac:dyDescent="0.25">
      <c r="A40" s="17">
        <v>0.32666666666666666</v>
      </c>
      <c r="B40" s="17">
        <v>0.34699999999999998</v>
      </c>
      <c r="C40" s="17">
        <v>0.20399999999999999</v>
      </c>
      <c r="D40" s="17">
        <v>0.5099999999999999</v>
      </c>
      <c r="E40" s="18">
        <v>0.35766666666666663</v>
      </c>
      <c r="F40" s="18">
        <v>0.46633333333333332</v>
      </c>
      <c r="G40" s="18">
        <v>0.28249999999999997</v>
      </c>
      <c r="H40" s="18">
        <v>0.52800000000000002</v>
      </c>
    </row>
    <row r="41" spans="1:8" x14ac:dyDescent="0.25">
      <c r="A41" s="17">
        <v>0.33274999999999999</v>
      </c>
      <c r="B41" s="17">
        <v>0.193</v>
      </c>
      <c r="C41" s="17">
        <v>0.30499999999999999</v>
      </c>
      <c r="D41" s="17">
        <v>0.53149999999999997</v>
      </c>
      <c r="E41" s="18">
        <v>0.34399999999999997</v>
      </c>
      <c r="F41" s="18">
        <v>0.50700000000000001</v>
      </c>
      <c r="G41" s="18">
        <v>0.45499999999999996</v>
      </c>
      <c r="H41" s="18">
        <v>0.39737500000000003</v>
      </c>
    </row>
    <row r="42" spans="1:8" x14ac:dyDescent="0.25">
      <c r="A42" s="17">
        <v>0.3412857142857143</v>
      </c>
      <c r="B42" s="17">
        <v>0.52100000000000002</v>
      </c>
      <c r="C42" s="17">
        <v>0.28499999999999998</v>
      </c>
      <c r="D42" s="17">
        <v>0.39274999999999993</v>
      </c>
      <c r="E42" s="18">
        <v>0.30099999999999999</v>
      </c>
      <c r="F42" s="18"/>
      <c r="G42" s="18">
        <v>0.36899999999999999</v>
      </c>
      <c r="H42" s="18">
        <v>0.48049999999999998</v>
      </c>
    </row>
    <row r="43" spans="1:8" x14ac:dyDescent="0.25">
      <c r="A43" s="17">
        <v>0.37233333333333335</v>
      </c>
      <c r="B43" s="17">
        <v>0.439</v>
      </c>
      <c r="C43" s="17">
        <v>0.21199999999999999</v>
      </c>
      <c r="D43" s="17">
        <v>0.38</v>
      </c>
      <c r="E43" s="18">
        <v>0.51350000000000007</v>
      </c>
      <c r="F43" s="18">
        <v>0.49733333333333335</v>
      </c>
      <c r="G43" s="18"/>
      <c r="H43" s="18">
        <v>0.52</v>
      </c>
    </row>
    <row r="44" spans="1:8" x14ac:dyDescent="0.25">
      <c r="A44" s="17">
        <v>0.32716666666666666</v>
      </c>
      <c r="B44" s="17">
        <v>0.40100000000000002</v>
      </c>
      <c r="C44" s="17">
        <v>0.20399999999999999</v>
      </c>
      <c r="D44" s="17">
        <v>0.379</v>
      </c>
      <c r="E44" s="18">
        <v>0.47175</v>
      </c>
      <c r="F44" s="18"/>
      <c r="G44" s="18">
        <v>0.46700000000000003</v>
      </c>
      <c r="H44" s="18">
        <v>0.53350000000000009</v>
      </c>
    </row>
    <row r="45" spans="1:8" x14ac:dyDescent="0.25">
      <c r="A45" s="17">
        <v>0.29549999999999998</v>
      </c>
      <c r="B45" s="17">
        <v>0.35499999999999998</v>
      </c>
      <c r="C45" s="17">
        <v>0.28599999999999998</v>
      </c>
      <c r="D45" s="17">
        <v>0.49833333333333335</v>
      </c>
      <c r="E45" s="18">
        <v>0.501</v>
      </c>
      <c r="F45" s="18">
        <v>0.53399999999999992</v>
      </c>
      <c r="G45" s="18">
        <v>0.45700000000000002</v>
      </c>
      <c r="H45" s="18">
        <v>0.48719999999999997</v>
      </c>
    </row>
    <row r="46" spans="1:8" x14ac:dyDescent="0.25">
      <c r="A46" s="17">
        <v>0.29249999999999998</v>
      </c>
      <c r="C46" s="17">
        <v>0.35699999999999998</v>
      </c>
      <c r="D46" s="17">
        <v>0.50975000000000004</v>
      </c>
      <c r="E46" s="18">
        <v>0.45950000000000002</v>
      </c>
      <c r="F46" s="18"/>
      <c r="G46" s="18">
        <v>0.46233333333333332</v>
      </c>
      <c r="H46" s="18">
        <v>0.488375</v>
      </c>
    </row>
    <row r="47" spans="1:8" x14ac:dyDescent="0.25">
      <c r="A47" s="17">
        <v>0.37760000000000005</v>
      </c>
      <c r="C47" s="17">
        <v>0.28000000000000003</v>
      </c>
      <c r="D47" s="17">
        <v>0.06</v>
      </c>
      <c r="E47" s="18">
        <v>0.4662</v>
      </c>
      <c r="F47" s="18">
        <v>0.36299999999999999</v>
      </c>
      <c r="G47" s="18">
        <v>0.52950000000000008</v>
      </c>
      <c r="H47" s="18">
        <v>0.47625000000000001</v>
      </c>
    </row>
    <row r="48" spans="1:8" x14ac:dyDescent="0.25">
      <c r="A48" s="17">
        <v>0.32966666666666666</v>
      </c>
      <c r="C48" s="17">
        <v>0.45100000000000001</v>
      </c>
      <c r="E48" s="18">
        <v>0.40380000000000005</v>
      </c>
      <c r="F48" s="18">
        <v>0.45600000000000002</v>
      </c>
      <c r="G48" s="18">
        <v>0.48900000000000005</v>
      </c>
      <c r="H48" s="18"/>
    </row>
    <row r="49" spans="1:8" x14ac:dyDescent="0.25">
      <c r="A49" s="17">
        <v>0.31466666666666665</v>
      </c>
      <c r="C49" s="17">
        <v>0.32</v>
      </c>
      <c r="E49" s="18">
        <v>0.222</v>
      </c>
      <c r="G49" s="18"/>
      <c r="H49" s="18">
        <v>0.47333333333333333</v>
      </c>
    </row>
    <row r="50" spans="1:8" x14ac:dyDescent="0.25">
      <c r="A50" s="17">
        <v>0.33499999999999996</v>
      </c>
      <c r="C50" s="17">
        <v>0.184</v>
      </c>
      <c r="E50" s="18">
        <v>0.38433333333333336</v>
      </c>
      <c r="G50" s="18">
        <v>0.51733333333333331</v>
      </c>
      <c r="H50" s="18">
        <v>0.437</v>
      </c>
    </row>
    <row r="51" spans="1:8" x14ac:dyDescent="0.25">
      <c r="A51" s="17">
        <v>0.36766666666666664</v>
      </c>
      <c r="C51" s="17">
        <v>0.35399999999999998</v>
      </c>
      <c r="E51" s="18">
        <v>0.46139999999999998</v>
      </c>
      <c r="G51" s="18">
        <v>0.46000000000000013</v>
      </c>
    </row>
    <row r="52" spans="1:8" x14ac:dyDescent="0.25">
      <c r="A52" s="17">
        <v>0.36966666666666664</v>
      </c>
      <c r="E52" s="18">
        <v>0.3798333333333333</v>
      </c>
      <c r="G52" s="18"/>
    </row>
    <row r="53" spans="1:8" x14ac:dyDescent="0.25">
      <c r="E53" s="18">
        <v>0.39400000000000002</v>
      </c>
      <c r="G53" s="18">
        <v>0.39324999999999999</v>
      </c>
    </row>
    <row r="54" spans="1:8" x14ac:dyDescent="0.25">
      <c r="E54" s="18">
        <v>0.41349999999999998</v>
      </c>
      <c r="G54" s="18">
        <v>0.52539999999999998</v>
      </c>
    </row>
    <row r="55" spans="1:8" x14ac:dyDescent="0.25">
      <c r="G55" s="18"/>
    </row>
    <row r="56" spans="1:8" x14ac:dyDescent="0.25">
      <c r="G56" s="18">
        <v>0.49933333333333341</v>
      </c>
    </row>
    <row r="57" spans="1:8" x14ac:dyDescent="0.25">
      <c r="G57" s="18">
        <v>0.49266666666666664</v>
      </c>
    </row>
    <row r="58" spans="1:8" x14ac:dyDescent="0.25">
      <c r="G58" s="18">
        <v>0.41133333333333333</v>
      </c>
    </row>
    <row r="59" spans="1:8" x14ac:dyDescent="0.25">
      <c r="G59" s="18">
        <v>0.48300000000000004</v>
      </c>
    </row>
    <row r="60" spans="1:8" x14ac:dyDescent="0.25">
      <c r="G60" s="18">
        <v>0.39700000000000002</v>
      </c>
    </row>
    <row r="61" spans="1:8" x14ac:dyDescent="0.25">
      <c r="G61" s="18">
        <v>0.48675000000000002</v>
      </c>
    </row>
  </sheetData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40BA-F2AD-4CC4-BCA9-10256413A899}">
  <dimension ref="A1:H61"/>
  <sheetViews>
    <sheetView workbookViewId="0">
      <selection sqref="A1:XFD1"/>
    </sheetView>
  </sheetViews>
  <sheetFormatPr defaultColWidth="11.42578125" defaultRowHeight="15" x14ac:dyDescent="0.25"/>
  <cols>
    <col min="1" max="8" width="10.85546875" style="19"/>
  </cols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9">
        <v>571.46299999999997</v>
      </c>
      <c r="B2" s="19">
        <v>573.80999999999995</v>
      </c>
      <c r="C2" s="19">
        <v>1350.06</v>
      </c>
      <c r="D2" s="19">
        <v>422.69099999999997</v>
      </c>
      <c r="E2" s="20">
        <v>149.09300000000002</v>
      </c>
      <c r="F2" s="20">
        <v>252.94700000000003</v>
      </c>
      <c r="G2" s="20">
        <v>85.6</v>
      </c>
      <c r="H2" s="20">
        <v>260.137</v>
      </c>
    </row>
    <row r="3" spans="1:8" x14ac:dyDescent="0.25">
      <c r="A3" s="19">
        <v>1232.396</v>
      </c>
      <c r="B3" s="19">
        <v>1174.44</v>
      </c>
      <c r="C3" s="19">
        <v>669.69</v>
      </c>
      <c r="D3" s="19">
        <v>149.613</v>
      </c>
      <c r="E3" s="20">
        <v>209.071</v>
      </c>
      <c r="F3" s="20">
        <v>124.074</v>
      </c>
      <c r="G3" s="20">
        <v>484.45100000000002</v>
      </c>
      <c r="H3" s="20">
        <v>125.38200000000001</v>
      </c>
    </row>
    <row r="4" spans="1:8" x14ac:dyDescent="0.25">
      <c r="A4" s="19">
        <v>986.71799999999996</v>
      </c>
      <c r="B4" s="19">
        <v>1026.51</v>
      </c>
      <c r="C4" s="19">
        <v>1248.0899999999999</v>
      </c>
      <c r="D4" s="19">
        <v>1482.144</v>
      </c>
      <c r="E4" s="20">
        <v>598.3130000000001</v>
      </c>
      <c r="F4" s="20">
        <v>200.22200000000001</v>
      </c>
      <c r="G4" s="20">
        <v>101.46</v>
      </c>
      <c r="H4" s="20">
        <v>99.836000000000013</v>
      </c>
    </row>
    <row r="5" spans="1:8" x14ac:dyDescent="0.25">
      <c r="A5" s="19">
        <v>635.10800000000006</v>
      </c>
      <c r="B5" s="19">
        <v>843.32</v>
      </c>
      <c r="C5" s="19">
        <v>788.22</v>
      </c>
      <c r="D5" s="19">
        <v>1150.7159999999999</v>
      </c>
      <c r="E5" s="20"/>
      <c r="F5" s="20">
        <v>145.16900000000001</v>
      </c>
      <c r="G5" s="20">
        <v>197.68</v>
      </c>
      <c r="H5" s="20"/>
    </row>
    <row r="6" spans="1:8" x14ac:dyDescent="0.25">
      <c r="A6" s="19">
        <v>804.48500000000001</v>
      </c>
      <c r="B6" s="19">
        <v>839.5</v>
      </c>
      <c r="C6" s="19">
        <v>2798.98</v>
      </c>
      <c r="D6" s="19">
        <v>96.525999999999996</v>
      </c>
      <c r="E6" s="20">
        <v>268.73500000000001</v>
      </c>
      <c r="F6" s="20">
        <v>78.554000000000002</v>
      </c>
      <c r="G6" s="20">
        <v>117.842</v>
      </c>
      <c r="H6" s="20">
        <v>237.262</v>
      </c>
    </row>
    <row r="7" spans="1:8" x14ac:dyDescent="0.25">
      <c r="A7" s="19">
        <v>741.87799999999993</v>
      </c>
      <c r="B7" s="19">
        <v>669.77</v>
      </c>
      <c r="C7" s="19">
        <v>1233.01</v>
      </c>
      <c r="D7" s="19">
        <v>224.28399999999999</v>
      </c>
      <c r="E7" s="20">
        <v>952.99200000000008</v>
      </c>
      <c r="F7" s="20">
        <v>98.475999999999999</v>
      </c>
      <c r="G7" s="20">
        <v>354.67399999999998</v>
      </c>
      <c r="H7" s="20">
        <v>145.99100000000001</v>
      </c>
    </row>
    <row r="8" spans="1:8" x14ac:dyDescent="0.25">
      <c r="A8" s="19">
        <v>876.22199999999998</v>
      </c>
      <c r="B8" s="19">
        <v>1572.78</v>
      </c>
      <c r="C8" s="19">
        <v>247.79</v>
      </c>
      <c r="D8" s="19">
        <v>181.68200000000002</v>
      </c>
      <c r="E8" s="20"/>
      <c r="F8" s="20"/>
      <c r="G8" s="20">
        <v>85.376000000000005</v>
      </c>
      <c r="H8" s="20">
        <v>282.56300000000005</v>
      </c>
    </row>
    <row r="9" spans="1:8" x14ac:dyDescent="0.25">
      <c r="A9" s="19">
        <v>1032.374</v>
      </c>
      <c r="B9" s="19">
        <v>939.72</v>
      </c>
      <c r="C9" s="19">
        <v>119.35</v>
      </c>
      <c r="D9" s="19">
        <v>194.07900000000001</v>
      </c>
      <c r="E9" s="20">
        <v>232.82899999999998</v>
      </c>
      <c r="F9" s="20">
        <v>83.914999999999992</v>
      </c>
      <c r="G9" s="20">
        <v>121.992</v>
      </c>
      <c r="H9" s="20"/>
    </row>
    <row r="10" spans="1:8" x14ac:dyDescent="0.25">
      <c r="A10" s="19">
        <v>1139.4770000000001</v>
      </c>
      <c r="B10" s="19">
        <v>1009.93</v>
      </c>
      <c r="C10" s="19">
        <v>866.07</v>
      </c>
      <c r="D10" s="19">
        <v>365.45499999999998</v>
      </c>
      <c r="E10" s="20">
        <v>1081.6760000000002</v>
      </c>
      <c r="F10" s="20">
        <v>94.305999999999997</v>
      </c>
      <c r="G10" s="20">
        <v>51.116</v>
      </c>
      <c r="H10" s="20">
        <v>531.846</v>
      </c>
    </row>
    <row r="11" spans="1:8" x14ac:dyDescent="0.25">
      <c r="A11" s="19">
        <v>721.30500000000006</v>
      </c>
      <c r="B11" s="19">
        <v>490.74</v>
      </c>
      <c r="C11" s="19">
        <v>343.6</v>
      </c>
      <c r="D11" s="19">
        <v>605.48299999999995</v>
      </c>
      <c r="E11" s="20">
        <v>81.11</v>
      </c>
      <c r="F11" s="20">
        <v>118.25</v>
      </c>
      <c r="G11" s="20">
        <v>93.134</v>
      </c>
      <c r="H11" s="20">
        <v>367.82700000000006</v>
      </c>
    </row>
    <row r="12" spans="1:8" x14ac:dyDescent="0.25">
      <c r="A12" s="19">
        <v>602.09799999999996</v>
      </c>
      <c r="B12" s="19">
        <v>645.20000000000005</v>
      </c>
      <c r="C12" s="19">
        <v>862.2</v>
      </c>
      <c r="D12" s="19">
        <v>1521.4679999999998</v>
      </c>
      <c r="E12" s="20">
        <v>492.86699999999996</v>
      </c>
      <c r="F12" s="20">
        <v>104.43799999999999</v>
      </c>
      <c r="G12" s="20">
        <v>1103.6610000000001</v>
      </c>
      <c r="H12" s="20">
        <v>226.96199999999999</v>
      </c>
    </row>
    <row r="13" spans="1:8" x14ac:dyDescent="0.25">
      <c r="A13" s="19">
        <v>458.899</v>
      </c>
      <c r="B13" s="19">
        <v>753.13</v>
      </c>
      <c r="C13" s="19">
        <v>1548.83</v>
      </c>
      <c r="D13" s="19">
        <v>764.29300000000001</v>
      </c>
      <c r="E13" s="20">
        <v>609.62300000000005</v>
      </c>
      <c r="F13" s="20"/>
      <c r="G13" s="20">
        <v>363.38799999999998</v>
      </c>
      <c r="H13" s="20">
        <v>185.71899999999999</v>
      </c>
    </row>
    <row r="14" spans="1:8" x14ac:dyDescent="0.25">
      <c r="A14" s="19">
        <v>1241.0640000000001</v>
      </c>
      <c r="B14" s="19">
        <v>1149.77</v>
      </c>
      <c r="C14" s="19">
        <v>521.66999999999996</v>
      </c>
      <c r="D14" s="19">
        <v>1134.6289999999999</v>
      </c>
      <c r="E14" s="20">
        <v>282.197</v>
      </c>
      <c r="F14" s="20">
        <v>73.460999999999999</v>
      </c>
      <c r="G14" s="20">
        <v>28.853999999999999</v>
      </c>
      <c r="H14" s="20">
        <v>225.33699999999999</v>
      </c>
    </row>
    <row r="15" spans="1:8" x14ac:dyDescent="0.25">
      <c r="A15" s="19">
        <v>1471.4680000000001</v>
      </c>
      <c r="B15" s="19">
        <v>269.94</v>
      </c>
      <c r="C15" s="19">
        <v>487.39</v>
      </c>
      <c r="D15" s="19">
        <v>332.62599999999998</v>
      </c>
      <c r="E15" s="20">
        <v>77.534000000000006</v>
      </c>
      <c r="F15" s="20">
        <v>154.40200000000002</v>
      </c>
      <c r="G15" s="20">
        <v>219.00299999999999</v>
      </c>
      <c r="H15" s="20">
        <v>306.88400000000001</v>
      </c>
    </row>
    <row r="16" spans="1:8" x14ac:dyDescent="0.25">
      <c r="A16" s="19">
        <v>1246.4940000000001</v>
      </c>
      <c r="B16" s="19">
        <v>810.13</v>
      </c>
      <c r="C16" s="19">
        <v>1109.23</v>
      </c>
      <c r="E16" s="20">
        <v>66.058999999999997</v>
      </c>
      <c r="F16" s="20">
        <v>123.50700000000001</v>
      </c>
      <c r="G16" s="20">
        <v>154.30700000000002</v>
      </c>
      <c r="H16" s="20">
        <v>145.01900000000001</v>
      </c>
    </row>
    <row r="17" spans="1:8" x14ac:dyDescent="0.25">
      <c r="A17" s="19">
        <v>994.20600000000002</v>
      </c>
      <c r="B17" s="19">
        <v>809.35</v>
      </c>
      <c r="C17" s="19">
        <v>407.78</v>
      </c>
      <c r="D17" s="19">
        <v>221.93700000000001</v>
      </c>
      <c r="E17" s="20">
        <v>238.65700000000001</v>
      </c>
      <c r="F17" s="20">
        <v>170.68199999999999</v>
      </c>
      <c r="G17" s="20">
        <v>53.515999999999998</v>
      </c>
      <c r="H17" s="20">
        <v>149.10399999999998</v>
      </c>
    </row>
    <row r="18" spans="1:8" x14ac:dyDescent="0.25">
      <c r="A18" s="19">
        <v>887.34999999999991</v>
      </c>
      <c r="B18" s="19">
        <v>673.69</v>
      </c>
      <c r="C18" s="19">
        <v>1041.82</v>
      </c>
      <c r="D18" s="19">
        <v>717.94100000000003</v>
      </c>
      <c r="E18" s="20"/>
      <c r="F18" s="20">
        <v>284.70699999999999</v>
      </c>
      <c r="G18" s="20">
        <v>311.35599999999999</v>
      </c>
      <c r="H18" s="20">
        <v>126.06100000000001</v>
      </c>
    </row>
    <row r="19" spans="1:8" x14ac:dyDescent="0.25">
      <c r="A19" s="19">
        <v>928.23500000000001</v>
      </c>
      <c r="B19" s="19">
        <v>535.29999999999995</v>
      </c>
      <c r="C19" s="19">
        <v>1427.61</v>
      </c>
      <c r="D19" s="19">
        <v>615.87300000000005</v>
      </c>
      <c r="E19" s="20"/>
      <c r="F19" s="20">
        <v>214.59299999999999</v>
      </c>
      <c r="G19" s="20">
        <v>179.01800000000003</v>
      </c>
      <c r="H19" s="20">
        <v>100.76300000000001</v>
      </c>
    </row>
    <row r="20" spans="1:8" x14ac:dyDescent="0.25">
      <c r="A20" s="19">
        <v>1602.8580000000002</v>
      </c>
      <c r="B20" s="19">
        <v>1284.07</v>
      </c>
      <c r="C20" s="19">
        <v>1044.76</v>
      </c>
      <c r="D20" s="19">
        <v>251.44099999999997</v>
      </c>
      <c r="E20" s="20">
        <v>263.20400000000001</v>
      </c>
      <c r="F20" s="20">
        <v>205.892</v>
      </c>
      <c r="G20" s="20">
        <v>146.00899999999999</v>
      </c>
      <c r="H20" s="20"/>
    </row>
    <row r="21" spans="1:8" x14ac:dyDescent="0.25">
      <c r="A21" s="19">
        <v>1077.54</v>
      </c>
      <c r="B21" s="19">
        <v>1019.91</v>
      </c>
      <c r="C21" s="19">
        <v>616.39</v>
      </c>
      <c r="D21" s="19">
        <v>566.70900000000006</v>
      </c>
      <c r="E21" s="20">
        <v>164.00700000000001</v>
      </c>
      <c r="F21" s="20">
        <v>231.77800000000002</v>
      </c>
      <c r="G21" s="20">
        <v>174.375</v>
      </c>
      <c r="H21" s="20">
        <v>529.68499999999995</v>
      </c>
    </row>
    <row r="22" spans="1:8" x14ac:dyDescent="0.25">
      <c r="A22" s="19">
        <v>726.72499999999991</v>
      </c>
      <c r="B22" s="19">
        <v>648.37</v>
      </c>
      <c r="C22" s="19">
        <v>1231.0899999999999</v>
      </c>
      <c r="D22" s="19">
        <v>136.965</v>
      </c>
      <c r="E22" s="20">
        <v>97.9</v>
      </c>
      <c r="F22" s="20">
        <v>111.574</v>
      </c>
      <c r="G22" s="20">
        <v>156.01900000000001</v>
      </c>
      <c r="H22" s="20">
        <v>218.25700000000001</v>
      </c>
    </row>
    <row r="23" spans="1:8" x14ac:dyDescent="0.25">
      <c r="A23" s="19">
        <v>713.03600000000006</v>
      </c>
      <c r="B23" s="19">
        <v>1527.38</v>
      </c>
      <c r="C23" s="19">
        <v>745.87</v>
      </c>
      <c r="D23" s="19">
        <v>84.289999999999992</v>
      </c>
      <c r="E23" s="20">
        <v>452.79599999999999</v>
      </c>
      <c r="F23" s="20">
        <v>652.32300000000009</v>
      </c>
      <c r="G23" s="20">
        <v>298.26599999999996</v>
      </c>
      <c r="H23" s="20">
        <v>353.72699999999998</v>
      </c>
    </row>
    <row r="24" spans="1:8" x14ac:dyDescent="0.25">
      <c r="A24" s="19">
        <v>792.63300000000004</v>
      </c>
      <c r="B24" s="19">
        <v>797.03</v>
      </c>
      <c r="C24" s="19">
        <v>1389.79</v>
      </c>
      <c r="D24" s="19">
        <v>64.509</v>
      </c>
      <c r="E24" s="20">
        <v>205.67599999999999</v>
      </c>
      <c r="F24" s="20">
        <v>555.46100000000001</v>
      </c>
      <c r="G24" s="20">
        <v>228.55</v>
      </c>
      <c r="H24" s="20"/>
    </row>
    <row r="25" spans="1:8" x14ac:dyDescent="0.25">
      <c r="A25" s="19">
        <v>909.18100000000004</v>
      </c>
      <c r="B25" s="19">
        <v>481.99</v>
      </c>
      <c r="C25" s="19">
        <v>963.52</v>
      </c>
      <c r="D25" s="19">
        <v>331.85199999999998</v>
      </c>
      <c r="E25" s="20"/>
      <c r="F25" s="20"/>
      <c r="G25" s="20">
        <v>49.658000000000001</v>
      </c>
      <c r="H25" s="20">
        <v>242.47300000000001</v>
      </c>
    </row>
    <row r="26" spans="1:8" x14ac:dyDescent="0.25">
      <c r="A26" s="19">
        <v>1218.626</v>
      </c>
      <c r="B26" s="19">
        <v>392.51</v>
      </c>
      <c r="C26" s="19">
        <v>1134.57</v>
      </c>
      <c r="D26" s="19">
        <v>134.12700000000001</v>
      </c>
      <c r="E26" s="20"/>
      <c r="F26" s="20">
        <v>530.33600000000001</v>
      </c>
      <c r="G26" s="20">
        <v>254.655</v>
      </c>
      <c r="H26" s="20"/>
    </row>
    <row r="27" spans="1:8" x14ac:dyDescent="0.25">
      <c r="A27" s="19">
        <v>863.44399999999996</v>
      </c>
      <c r="B27" s="19">
        <v>753.76</v>
      </c>
      <c r="C27" s="19">
        <v>740.71</v>
      </c>
      <c r="D27" s="19">
        <v>825.32999999999993</v>
      </c>
      <c r="E27" s="20">
        <v>259.346</v>
      </c>
      <c r="F27" s="20">
        <v>78.199000000000012</v>
      </c>
      <c r="G27" s="20">
        <v>368.18900000000002</v>
      </c>
      <c r="H27" s="20">
        <v>336.42199999999997</v>
      </c>
    </row>
    <row r="28" spans="1:8" x14ac:dyDescent="0.25">
      <c r="A28" s="19">
        <v>632.72</v>
      </c>
      <c r="B28" s="19">
        <v>1000.63</v>
      </c>
      <c r="C28" s="19">
        <v>469.61</v>
      </c>
      <c r="D28" s="19">
        <v>206.82299999999998</v>
      </c>
      <c r="E28" s="20">
        <v>145.17500000000001</v>
      </c>
      <c r="F28" s="20">
        <v>199.23399999999998</v>
      </c>
      <c r="G28" s="20"/>
      <c r="H28" s="20">
        <v>82.942999999999998</v>
      </c>
    </row>
    <row r="29" spans="1:8" x14ac:dyDescent="0.25">
      <c r="A29" s="19">
        <v>1193.981</v>
      </c>
      <c r="B29" s="19">
        <v>1146.32</v>
      </c>
      <c r="C29" s="19">
        <v>1754.33</v>
      </c>
      <c r="D29" s="19">
        <v>1138.203</v>
      </c>
      <c r="E29" s="20">
        <v>200.79700000000003</v>
      </c>
      <c r="F29" s="20">
        <v>228.98099999999999</v>
      </c>
      <c r="G29" s="20">
        <v>54.746000000000002</v>
      </c>
      <c r="H29" s="20">
        <v>680.38</v>
      </c>
    </row>
    <row r="30" spans="1:8" x14ac:dyDescent="0.25">
      <c r="A30" s="19">
        <v>828.10600000000011</v>
      </c>
      <c r="B30" s="19">
        <v>931.95</v>
      </c>
      <c r="C30" s="19">
        <v>720.62</v>
      </c>
      <c r="D30" s="19">
        <v>244.375</v>
      </c>
      <c r="E30" s="20">
        <v>216.61799999999999</v>
      </c>
      <c r="F30" s="20">
        <v>612.85500000000002</v>
      </c>
      <c r="G30" s="20"/>
      <c r="H30" s="20">
        <v>231.166</v>
      </c>
    </row>
    <row r="31" spans="1:8" x14ac:dyDescent="0.25">
      <c r="A31" s="19">
        <v>779.63800000000003</v>
      </c>
      <c r="B31" s="19">
        <v>713.25</v>
      </c>
      <c r="C31" s="19">
        <v>814.83</v>
      </c>
      <c r="D31" s="19">
        <v>454.678</v>
      </c>
      <c r="E31" s="20">
        <v>177.35300000000001</v>
      </c>
      <c r="F31" s="20">
        <v>213.16300000000001</v>
      </c>
      <c r="G31" s="20">
        <v>148.922</v>
      </c>
      <c r="H31" s="20">
        <v>79.287000000000006</v>
      </c>
    </row>
    <row r="32" spans="1:8" x14ac:dyDescent="0.25">
      <c r="A32" s="19">
        <v>985.31500000000005</v>
      </c>
      <c r="B32" s="19">
        <v>1255.6199999999999</v>
      </c>
      <c r="C32" s="19">
        <v>1376.87</v>
      </c>
      <c r="D32" s="19">
        <v>0</v>
      </c>
      <c r="E32" s="20">
        <v>217.86500000000001</v>
      </c>
      <c r="F32" s="20">
        <v>124.75399999999999</v>
      </c>
      <c r="G32" s="20">
        <v>137.20500000000001</v>
      </c>
      <c r="H32" s="20">
        <v>336.49400000000003</v>
      </c>
    </row>
    <row r="33" spans="1:8" x14ac:dyDescent="0.25">
      <c r="A33" s="19">
        <v>329.84100000000001</v>
      </c>
      <c r="B33" s="19">
        <v>748.12</v>
      </c>
      <c r="C33" s="19">
        <v>749.93</v>
      </c>
      <c r="D33" s="19">
        <v>118.40899999999999</v>
      </c>
      <c r="E33" s="20">
        <v>174.65600000000001</v>
      </c>
      <c r="F33" s="20">
        <v>679.55399999999986</v>
      </c>
      <c r="G33" s="20">
        <v>105.631</v>
      </c>
      <c r="H33" s="20">
        <v>119.366</v>
      </c>
    </row>
    <row r="34" spans="1:8" x14ac:dyDescent="0.25">
      <c r="A34" s="19">
        <v>811.57900000000018</v>
      </c>
      <c r="B34" s="19">
        <v>1035.71</v>
      </c>
      <c r="C34" s="19">
        <v>750.51</v>
      </c>
      <c r="D34" s="19">
        <v>560.48800000000006</v>
      </c>
      <c r="E34" s="20">
        <v>146.04900000000001</v>
      </c>
      <c r="F34" s="20"/>
      <c r="G34" s="20"/>
      <c r="H34" s="20">
        <v>313.55899999999997</v>
      </c>
    </row>
    <row r="35" spans="1:8" x14ac:dyDescent="0.25">
      <c r="A35" s="19">
        <v>1325.7429999999999</v>
      </c>
      <c r="B35" s="19">
        <v>747.88</v>
      </c>
      <c r="C35" s="19">
        <v>712.88</v>
      </c>
      <c r="D35" s="19">
        <v>127.995</v>
      </c>
      <c r="E35" s="20">
        <v>543.36900000000003</v>
      </c>
      <c r="F35" s="20">
        <v>147.02499999999998</v>
      </c>
      <c r="G35" s="20">
        <v>55.863999999999997</v>
      </c>
      <c r="H35" s="20">
        <v>73.23</v>
      </c>
    </row>
    <row r="36" spans="1:8" x14ac:dyDescent="0.25">
      <c r="A36" s="19">
        <v>895.83399999999995</v>
      </c>
      <c r="B36" s="19">
        <v>714.45</v>
      </c>
      <c r="C36" s="19">
        <v>804.71</v>
      </c>
      <c r="D36" s="19">
        <v>618.43100000000004</v>
      </c>
      <c r="E36" s="20">
        <v>324.95799999999997</v>
      </c>
      <c r="F36" s="20">
        <v>162.51599999999999</v>
      </c>
      <c r="G36" s="20">
        <v>140.452</v>
      </c>
      <c r="H36" s="20">
        <v>72.067000000000007</v>
      </c>
    </row>
    <row r="37" spans="1:8" x14ac:dyDescent="0.25">
      <c r="A37" s="19">
        <v>769.68499999999995</v>
      </c>
      <c r="B37" s="19">
        <v>696.47</v>
      </c>
      <c r="C37" s="19">
        <v>473.15</v>
      </c>
      <c r="D37" s="19">
        <v>118.551</v>
      </c>
      <c r="E37" s="20">
        <v>311.03700000000003</v>
      </c>
      <c r="F37" s="20">
        <v>251.041</v>
      </c>
      <c r="G37" s="20">
        <v>6.2240000000000002</v>
      </c>
      <c r="H37" s="20">
        <v>617.38599999999997</v>
      </c>
    </row>
    <row r="38" spans="1:8" x14ac:dyDescent="0.25">
      <c r="A38" s="19">
        <v>1069.326</v>
      </c>
      <c r="B38" s="19">
        <v>1362.72</v>
      </c>
      <c r="C38" s="19">
        <v>1224.6600000000001</v>
      </c>
      <c r="D38" s="19">
        <v>400.75400000000002</v>
      </c>
      <c r="E38" s="20">
        <v>823.24400000000003</v>
      </c>
      <c r="F38" s="20">
        <v>104.24600000000001</v>
      </c>
      <c r="G38" s="20">
        <v>290.04399999999998</v>
      </c>
      <c r="H38" s="20">
        <v>136.613</v>
      </c>
    </row>
    <row r="39" spans="1:8" x14ac:dyDescent="0.25">
      <c r="A39" s="19">
        <v>926.16699999999992</v>
      </c>
      <c r="B39" s="19">
        <v>1225.98</v>
      </c>
      <c r="C39" s="19">
        <v>1240.3699999999999</v>
      </c>
      <c r="D39" s="19">
        <v>678.048</v>
      </c>
      <c r="E39" s="20">
        <v>100.89100000000001</v>
      </c>
      <c r="F39" s="20">
        <v>167.00400000000002</v>
      </c>
      <c r="G39" s="20">
        <v>390.35500000000002</v>
      </c>
      <c r="H39" s="20">
        <v>48.277999999999999</v>
      </c>
    </row>
    <row r="40" spans="1:8" x14ac:dyDescent="0.25">
      <c r="A40" s="19">
        <v>637.96</v>
      </c>
      <c r="B40" s="19">
        <v>772.58</v>
      </c>
      <c r="C40" s="19">
        <v>950.75</v>
      </c>
      <c r="D40" s="19">
        <v>482.57400000000007</v>
      </c>
      <c r="E40" s="20">
        <v>970.30700000000002</v>
      </c>
      <c r="F40" s="20">
        <v>165.43100000000001</v>
      </c>
      <c r="G40" s="20">
        <v>74.989999999999995</v>
      </c>
      <c r="H40" s="20">
        <v>62.115000000000002</v>
      </c>
    </row>
    <row r="41" spans="1:8" x14ac:dyDescent="0.25">
      <c r="A41" s="19">
        <v>902.28800000000001</v>
      </c>
      <c r="B41" s="19">
        <v>831.9</v>
      </c>
      <c r="C41" s="19">
        <v>1313.35</v>
      </c>
      <c r="D41" s="19">
        <v>228.32999999999998</v>
      </c>
      <c r="E41" s="20">
        <v>356.70100000000002</v>
      </c>
      <c r="F41" s="20">
        <v>339.23599999999999</v>
      </c>
      <c r="G41" s="20">
        <v>143.86099999999999</v>
      </c>
      <c r="H41" s="20">
        <v>366.78800000000007</v>
      </c>
    </row>
    <row r="42" spans="1:8" x14ac:dyDescent="0.25">
      <c r="A42" s="19">
        <v>1021.663</v>
      </c>
      <c r="B42" s="19">
        <v>78.209999999999994</v>
      </c>
      <c r="C42" s="19">
        <v>1356.77</v>
      </c>
      <c r="D42" s="19">
        <v>669.99</v>
      </c>
      <c r="E42" s="20">
        <v>556.745</v>
      </c>
      <c r="F42" s="20"/>
      <c r="G42" s="20">
        <v>92.944000000000003</v>
      </c>
      <c r="H42" s="20">
        <v>179.935</v>
      </c>
    </row>
    <row r="43" spans="1:8" x14ac:dyDescent="0.25">
      <c r="A43" s="19">
        <v>829.81299999999999</v>
      </c>
      <c r="B43" s="19">
        <v>613.16999999999996</v>
      </c>
      <c r="C43" s="19">
        <v>998.02</v>
      </c>
      <c r="D43" s="19">
        <v>85.234999999999999</v>
      </c>
      <c r="E43" s="20">
        <v>228.923</v>
      </c>
      <c r="F43" s="20">
        <v>267.30399999999997</v>
      </c>
      <c r="G43" s="20"/>
      <c r="H43" s="20">
        <v>42.430999999999997</v>
      </c>
    </row>
    <row r="44" spans="1:8" x14ac:dyDescent="0.25">
      <c r="A44" s="19">
        <v>829.37399999999991</v>
      </c>
      <c r="B44" s="19">
        <v>708.48</v>
      </c>
      <c r="C44" s="19">
        <v>938.83</v>
      </c>
      <c r="D44" s="19">
        <v>402.64699999999999</v>
      </c>
      <c r="E44" s="20">
        <v>386.02199999999999</v>
      </c>
      <c r="F44" s="20"/>
      <c r="G44" s="20">
        <v>259.69</v>
      </c>
      <c r="H44" s="20">
        <v>89.97399999999999</v>
      </c>
    </row>
    <row r="45" spans="1:8" x14ac:dyDescent="0.25">
      <c r="A45" s="19">
        <v>1065.0650000000001</v>
      </c>
      <c r="B45" s="19">
        <v>796.05</v>
      </c>
      <c r="C45" s="19">
        <v>776.16</v>
      </c>
      <c r="D45" s="19">
        <v>283.21900000000005</v>
      </c>
      <c r="E45" s="20">
        <v>203.595</v>
      </c>
      <c r="F45" s="20">
        <v>304.25700000000001</v>
      </c>
      <c r="G45" s="20">
        <v>336.45499999999998</v>
      </c>
      <c r="H45" s="20">
        <v>247.25600000000003</v>
      </c>
    </row>
    <row r="46" spans="1:8" x14ac:dyDescent="0.25">
      <c r="A46" s="19">
        <v>824.25199999999995</v>
      </c>
      <c r="C46" s="19">
        <v>1053.6199999999999</v>
      </c>
      <c r="D46" s="19">
        <v>220.005</v>
      </c>
      <c r="E46" s="20">
        <v>270.202</v>
      </c>
      <c r="F46" s="20"/>
      <c r="G46" s="20">
        <v>187.79</v>
      </c>
      <c r="H46" s="20">
        <v>376.17500000000001</v>
      </c>
    </row>
    <row r="47" spans="1:8" x14ac:dyDescent="0.25">
      <c r="A47" s="19">
        <v>614.76700000000005</v>
      </c>
      <c r="C47" s="19">
        <v>1079.5</v>
      </c>
      <c r="D47" s="19">
        <v>944.37099999999998</v>
      </c>
      <c r="E47" s="20">
        <v>243.90200000000002</v>
      </c>
      <c r="F47" s="20">
        <v>243.18</v>
      </c>
      <c r="G47" s="20">
        <v>104.3</v>
      </c>
      <c r="H47" s="20">
        <v>213.154</v>
      </c>
    </row>
    <row r="48" spans="1:8" x14ac:dyDescent="0.25">
      <c r="A48" s="19">
        <v>476.072</v>
      </c>
      <c r="C48" s="19">
        <v>459.97</v>
      </c>
      <c r="E48" s="20">
        <v>580.65100000000007</v>
      </c>
      <c r="F48" s="20">
        <v>230.02199999999999</v>
      </c>
      <c r="G48" s="20">
        <v>319.67400000000004</v>
      </c>
      <c r="H48" s="20"/>
    </row>
    <row r="49" spans="1:8" x14ac:dyDescent="0.25">
      <c r="A49" s="19">
        <v>812.31</v>
      </c>
      <c r="C49" s="19">
        <v>715.25</v>
      </c>
      <c r="E49" s="20">
        <v>819.9</v>
      </c>
      <c r="G49" s="20"/>
      <c r="H49" s="20">
        <v>149.55500000000001</v>
      </c>
    </row>
    <row r="50" spans="1:8" x14ac:dyDescent="0.25">
      <c r="A50" s="19">
        <v>790.27299999999991</v>
      </c>
      <c r="C50" s="19">
        <v>1036.58</v>
      </c>
      <c r="E50" s="20">
        <v>519.58899999999994</v>
      </c>
      <c r="G50" s="20">
        <v>296.71899999999999</v>
      </c>
      <c r="H50" s="20">
        <v>184.60900000000001</v>
      </c>
    </row>
    <row r="51" spans="1:8" x14ac:dyDescent="0.25">
      <c r="A51" s="19">
        <v>773.24400000000003</v>
      </c>
      <c r="C51" s="19">
        <v>1408.46</v>
      </c>
      <c r="E51" s="20">
        <v>245.66300000000001</v>
      </c>
      <c r="G51" s="20">
        <v>290.53500000000003</v>
      </c>
    </row>
    <row r="52" spans="1:8" x14ac:dyDescent="0.25">
      <c r="A52" s="19">
        <v>696.04499999999996</v>
      </c>
      <c r="E52" s="20">
        <v>654.34300000000007</v>
      </c>
      <c r="G52" s="20"/>
    </row>
    <row r="53" spans="1:8" x14ac:dyDescent="0.25">
      <c r="E53" s="20">
        <v>125.532</v>
      </c>
      <c r="G53" s="20">
        <v>193.50700000000001</v>
      </c>
    </row>
    <row r="54" spans="1:8" x14ac:dyDescent="0.25">
      <c r="E54" s="20">
        <v>770.80899999999997</v>
      </c>
      <c r="G54" s="20">
        <v>236.42899999999997</v>
      </c>
    </row>
    <row r="55" spans="1:8" x14ac:dyDescent="0.25">
      <c r="G55" s="20"/>
    </row>
    <row r="56" spans="1:8" x14ac:dyDescent="0.25">
      <c r="G56" s="20">
        <v>174.107</v>
      </c>
    </row>
    <row r="57" spans="1:8" x14ac:dyDescent="0.25">
      <c r="G57" s="20">
        <v>444.334</v>
      </c>
    </row>
    <row r="58" spans="1:8" x14ac:dyDescent="0.25">
      <c r="G58" s="20">
        <v>207.62300000000002</v>
      </c>
    </row>
    <row r="59" spans="1:8" x14ac:dyDescent="0.25">
      <c r="G59" s="20">
        <v>242.35199999999998</v>
      </c>
    </row>
    <row r="60" spans="1:8" x14ac:dyDescent="0.25">
      <c r="G60" s="20">
        <v>321.154</v>
      </c>
    </row>
    <row r="61" spans="1:8" x14ac:dyDescent="0.25">
      <c r="G61" s="20">
        <v>266.96699999999998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B6F7-27EC-4945-A3D9-A727439DFC0B}">
  <dimension ref="A1:H61"/>
  <sheetViews>
    <sheetView workbookViewId="0">
      <selection sqref="A1:H1"/>
    </sheetView>
  </sheetViews>
  <sheetFormatPr defaultColWidth="11.42578125" defaultRowHeight="15" x14ac:dyDescent="0.25"/>
  <cols>
    <col min="1" max="8" width="10.85546875" style="19"/>
  </cols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9">
        <v>51.892000000000003</v>
      </c>
      <c r="B2" s="19">
        <v>69.44</v>
      </c>
      <c r="C2" s="19">
        <v>91.03</v>
      </c>
      <c r="D2" s="19">
        <v>9.0939999999999994</v>
      </c>
      <c r="E2" s="20">
        <v>9.3960000000000008</v>
      </c>
      <c r="F2" s="20">
        <v>6.508</v>
      </c>
      <c r="G2" s="20">
        <v>0</v>
      </c>
      <c r="H2" s="20">
        <v>0</v>
      </c>
    </row>
    <row r="3" spans="1:8" x14ac:dyDescent="0.25">
      <c r="A3" s="19">
        <v>71.266000000000005</v>
      </c>
      <c r="B3" s="19">
        <v>409.39</v>
      </c>
      <c r="C3" s="19">
        <v>38.67</v>
      </c>
      <c r="D3" s="19">
        <v>10.026</v>
      </c>
      <c r="E3" s="20">
        <v>0</v>
      </c>
      <c r="F3" s="20">
        <v>81.784000000000006</v>
      </c>
      <c r="G3" s="20">
        <v>0</v>
      </c>
      <c r="H3" s="20">
        <v>23.061</v>
      </c>
    </row>
    <row r="4" spans="1:8" x14ac:dyDescent="0.25">
      <c r="A4" s="19">
        <v>72.757000000000005</v>
      </c>
      <c r="B4" s="19">
        <v>63.66</v>
      </c>
      <c r="C4" s="19">
        <v>71.319999999999993</v>
      </c>
      <c r="D4" s="19">
        <v>88.076999999999998</v>
      </c>
      <c r="E4" s="20">
        <v>60.875</v>
      </c>
      <c r="F4" s="20">
        <v>12.305</v>
      </c>
      <c r="G4" s="20">
        <v>15.329000000000001</v>
      </c>
      <c r="H4" s="20">
        <v>6.45</v>
      </c>
    </row>
    <row r="5" spans="1:8" x14ac:dyDescent="0.25">
      <c r="A5" s="19">
        <v>53.042999999999999</v>
      </c>
      <c r="B5" s="19">
        <v>70.23</v>
      </c>
      <c r="C5" s="19">
        <v>72.069999999999993</v>
      </c>
      <c r="D5" s="19">
        <v>67.414000000000001</v>
      </c>
      <c r="E5" s="20"/>
      <c r="F5" s="20">
        <v>0</v>
      </c>
      <c r="G5" s="20">
        <v>8.8810000000000002</v>
      </c>
      <c r="H5" s="20"/>
    </row>
    <row r="6" spans="1:8" x14ac:dyDescent="0.25">
      <c r="A6" s="19">
        <v>67.968999999999994</v>
      </c>
      <c r="B6" s="19">
        <v>55.37</v>
      </c>
      <c r="C6" s="19">
        <v>86.44</v>
      </c>
      <c r="D6" s="19">
        <v>0</v>
      </c>
      <c r="E6" s="20">
        <v>0</v>
      </c>
      <c r="F6" s="20">
        <v>9.8689999999999998</v>
      </c>
      <c r="G6" s="20">
        <v>0</v>
      </c>
      <c r="H6" s="20">
        <v>0</v>
      </c>
    </row>
    <row r="7" spans="1:8" x14ac:dyDescent="0.25">
      <c r="A7" s="19">
        <v>45.411000000000001</v>
      </c>
      <c r="B7" s="19">
        <v>38.47</v>
      </c>
      <c r="C7" s="19">
        <v>86.05</v>
      </c>
      <c r="D7" s="19">
        <v>14.228</v>
      </c>
      <c r="E7" s="20">
        <v>64.335999999999999</v>
      </c>
      <c r="F7" s="20">
        <v>0</v>
      </c>
      <c r="G7" s="20">
        <v>23.071000000000002</v>
      </c>
      <c r="H7" s="20">
        <v>0</v>
      </c>
    </row>
    <row r="8" spans="1:8" x14ac:dyDescent="0.25">
      <c r="A8" s="19">
        <v>61.805</v>
      </c>
      <c r="B8" s="19">
        <v>63.18</v>
      </c>
      <c r="C8" s="19">
        <v>65.03</v>
      </c>
      <c r="D8" s="19">
        <v>13.567</v>
      </c>
      <c r="E8" s="20"/>
      <c r="F8" s="20"/>
      <c r="G8" s="20">
        <v>0</v>
      </c>
      <c r="H8" s="20">
        <v>0</v>
      </c>
    </row>
    <row r="9" spans="1:8" x14ac:dyDescent="0.25">
      <c r="A9" s="19">
        <v>82.528000000000006</v>
      </c>
      <c r="B9" s="19">
        <v>70.06</v>
      </c>
      <c r="C9" s="20"/>
      <c r="D9" s="19">
        <v>0</v>
      </c>
      <c r="E9" s="20">
        <v>0</v>
      </c>
      <c r="F9" s="20">
        <v>0</v>
      </c>
      <c r="G9" s="20">
        <v>0</v>
      </c>
      <c r="H9" s="20">
        <v>0</v>
      </c>
    </row>
    <row r="10" spans="1:8" x14ac:dyDescent="0.25">
      <c r="A10" s="19">
        <v>84.394000000000005</v>
      </c>
      <c r="B10" s="19">
        <v>57.45</v>
      </c>
      <c r="C10" s="19">
        <v>49.18</v>
      </c>
      <c r="D10" s="19">
        <v>136.995</v>
      </c>
      <c r="E10" s="20">
        <v>76.242999999999995</v>
      </c>
      <c r="F10" s="20">
        <v>0</v>
      </c>
      <c r="G10" s="20">
        <v>0</v>
      </c>
      <c r="H10" s="20">
        <v>44.637</v>
      </c>
    </row>
    <row r="11" spans="1:8" x14ac:dyDescent="0.25">
      <c r="A11" s="19">
        <v>70.611000000000004</v>
      </c>
      <c r="B11" s="19">
        <v>69.52</v>
      </c>
      <c r="C11" s="19">
        <v>14.17</v>
      </c>
      <c r="D11" s="19">
        <v>46.414000000000001</v>
      </c>
      <c r="E11" s="20">
        <v>0</v>
      </c>
      <c r="F11" s="20">
        <v>10.215999999999999</v>
      </c>
      <c r="G11" s="20">
        <v>41.143999999999998</v>
      </c>
      <c r="H11" s="20">
        <v>12.513999999999999</v>
      </c>
    </row>
    <row r="12" spans="1:8" x14ac:dyDescent="0.25">
      <c r="A12" s="19">
        <v>352.21600000000001</v>
      </c>
      <c r="B12" s="19">
        <v>67.77</v>
      </c>
      <c r="C12" s="19">
        <v>41.49</v>
      </c>
      <c r="D12" s="19">
        <v>98.138000000000005</v>
      </c>
      <c r="E12" s="20">
        <v>0</v>
      </c>
      <c r="F12" s="20">
        <v>17.867999999999999</v>
      </c>
      <c r="G12" s="20">
        <v>66.516999999999996</v>
      </c>
      <c r="H12" s="20">
        <v>7.4459999999999997</v>
      </c>
    </row>
    <row r="13" spans="1:8" x14ac:dyDescent="0.25">
      <c r="A13" s="19">
        <v>48.173000000000002</v>
      </c>
      <c r="C13" s="19">
        <v>64.25</v>
      </c>
      <c r="D13" s="19">
        <v>62.789000000000001</v>
      </c>
      <c r="E13" s="20">
        <v>48.783999999999999</v>
      </c>
      <c r="F13" s="20">
        <v>18.315000000000001</v>
      </c>
      <c r="G13" s="20">
        <v>10.673999999999999</v>
      </c>
      <c r="H13" s="20">
        <v>0</v>
      </c>
    </row>
    <row r="14" spans="1:8" x14ac:dyDescent="0.25">
      <c r="A14" s="19">
        <v>72.061999999999998</v>
      </c>
      <c r="B14" s="19">
        <v>75.47</v>
      </c>
      <c r="C14" s="19">
        <v>58.52</v>
      </c>
      <c r="D14" s="19">
        <v>81.201999999999998</v>
      </c>
      <c r="E14" s="20">
        <v>0</v>
      </c>
      <c r="F14" s="20">
        <v>19.065000000000001</v>
      </c>
      <c r="G14" s="20">
        <v>0</v>
      </c>
      <c r="H14" s="20">
        <v>0</v>
      </c>
    </row>
    <row r="15" spans="1:8" x14ac:dyDescent="0.25">
      <c r="A15" s="19">
        <v>84.331999999999994</v>
      </c>
      <c r="B15" s="19">
        <v>0</v>
      </c>
      <c r="C15" s="19">
        <v>53.73</v>
      </c>
      <c r="D15" s="19">
        <v>0</v>
      </c>
      <c r="E15" s="20">
        <v>76.692999999999998</v>
      </c>
      <c r="F15" s="20">
        <v>48.003</v>
      </c>
      <c r="G15" s="20">
        <v>38.627000000000002</v>
      </c>
      <c r="H15" s="20">
        <v>15.297000000000001</v>
      </c>
    </row>
    <row r="16" spans="1:8" x14ac:dyDescent="0.25">
      <c r="A16" s="19">
        <v>400.37</v>
      </c>
      <c r="B16" s="19">
        <v>511.36</v>
      </c>
      <c r="C16" s="19">
        <v>70.22</v>
      </c>
      <c r="D16" s="19">
        <v>35.618000000000002</v>
      </c>
      <c r="E16" s="20">
        <v>0</v>
      </c>
      <c r="F16" s="20">
        <v>66.006</v>
      </c>
      <c r="G16" s="20">
        <v>41.384</v>
      </c>
      <c r="H16" s="20">
        <v>18.811</v>
      </c>
    </row>
    <row r="17" spans="1:8" x14ac:dyDescent="0.25">
      <c r="A17" s="19">
        <v>94.096999999999994</v>
      </c>
      <c r="B17" s="19">
        <v>69.05</v>
      </c>
      <c r="C17" s="19">
        <v>7.59</v>
      </c>
      <c r="D17" s="19">
        <v>0</v>
      </c>
      <c r="E17" s="20">
        <v>0</v>
      </c>
      <c r="F17" s="20">
        <v>168.96799999999999</v>
      </c>
      <c r="G17" s="20">
        <v>12.731999999999999</v>
      </c>
      <c r="H17" s="20"/>
    </row>
    <row r="18" spans="1:8" x14ac:dyDescent="0.25">
      <c r="A18" s="19">
        <v>110.75</v>
      </c>
      <c r="B18" s="19">
        <v>55.28</v>
      </c>
      <c r="C18" s="19">
        <v>71.88</v>
      </c>
      <c r="D18" s="19">
        <v>64.426000000000002</v>
      </c>
      <c r="E18" s="20"/>
      <c r="F18" s="20">
        <v>19.276</v>
      </c>
      <c r="G18" s="20">
        <v>12.954000000000001</v>
      </c>
      <c r="H18" s="20">
        <v>28.539000000000001</v>
      </c>
    </row>
    <row r="19" spans="1:8" x14ac:dyDescent="0.25">
      <c r="A19" s="19">
        <v>220.286</v>
      </c>
      <c r="B19" s="19">
        <v>51.73</v>
      </c>
      <c r="C19" s="19">
        <v>72.430000000000007</v>
      </c>
      <c r="D19" s="19">
        <v>39.287999999999997</v>
      </c>
      <c r="E19" s="20"/>
      <c r="F19" s="20">
        <v>105.747</v>
      </c>
      <c r="G19" s="20">
        <v>29.782</v>
      </c>
      <c r="H19" s="20">
        <v>0</v>
      </c>
    </row>
    <row r="20" spans="1:8" x14ac:dyDescent="0.25">
      <c r="A20" s="19">
        <v>351.47899999999998</v>
      </c>
      <c r="B20" s="19">
        <v>70.83</v>
      </c>
      <c r="C20" s="19">
        <v>66.36</v>
      </c>
      <c r="D20" s="19">
        <v>26.742999999999999</v>
      </c>
      <c r="E20" s="20">
        <v>45.262</v>
      </c>
      <c r="F20" s="20">
        <v>13.827</v>
      </c>
      <c r="G20" s="20">
        <v>5.899</v>
      </c>
      <c r="H20" s="20"/>
    </row>
    <row r="21" spans="1:8" x14ac:dyDescent="0.25">
      <c r="A21" s="19">
        <v>43.848999999999997</v>
      </c>
      <c r="B21" s="19">
        <v>46.17</v>
      </c>
      <c r="C21" s="19">
        <v>41.77</v>
      </c>
      <c r="D21" s="19">
        <v>44.936999999999998</v>
      </c>
      <c r="E21" s="20">
        <v>162.464</v>
      </c>
      <c r="F21" s="20">
        <v>41.174999999999997</v>
      </c>
      <c r="G21" s="20">
        <v>13.435</v>
      </c>
      <c r="H21" s="20">
        <v>287.80599999999998</v>
      </c>
    </row>
    <row r="22" spans="1:8" x14ac:dyDescent="0.25">
      <c r="A22" s="19">
        <v>56.534999999999997</v>
      </c>
      <c r="B22" s="19">
        <v>63.61</v>
      </c>
      <c r="C22" s="19">
        <v>88.8</v>
      </c>
      <c r="D22" s="19">
        <v>6.665</v>
      </c>
      <c r="E22" s="20">
        <v>0</v>
      </c>
      <c r="F22" s="20">
        <v>29.013999999999999</v>
      </c>
      <c r="G22" s="20">
        <v>0</v>
      </c>
      <c r="H22" s="20">
        <v>53.177999999999997</v>
      </c>
    </row>
    <row r="23" spans="1:8" x14ac:dyDescent="0.25">
      <c r="A23" s="19">
        <v>70.73</v>
      </c>
      <c r="B23" s="19">
        <v>76.819999999999993</v>
      </c>
      <c r="C23" s="19">
        <v>61.24</v>
      </c>
      <c r="D23" s="19">
        <v>48.805</v>
      </c>
      <c r="E23" s="20">
        <v>13.539</v>
      </c>
      <c r="F23" s="20">
        <v>53.499000000000002</v>
      </c>
      <c r="G23" s="20">
        <v>23.207000000000001</v>
      </c>
      <c r="H23" s="20">
        <v>87.876999999999995</v>
      </c>
    </row>
    <row r="24" spans="1:8" x14ac:dyDescent="0.25">
      <c r="A24" s="19">
        <v>52.459000000000003</v>
      </c>
      <c r="B24" s="19">
        <v>71.540000000000006</v>
      </c>
      <c r="C24" s="19">
        <v>64.87</v>
      </c>
      <c r="D24" s="19">
        <v>0</v>
      </c>
      <c r="E24" s="20">
        <v>0</v>
      </c>
      <c r="F24" s="20">
        <v>62.783000000000001</v>
      </c>
      <c r="G24" s="20">
        <v>53.435000000000002</v>
      </c>
      <c r="H24" s="20"/>
    </row>
    <row r="25" spans="1:8" x14ac:dyDescent="0.25">
      <c r="A25" s="19">
        <v>69.400999999999996</v>
      </c>
      <c r="B25" s="19">
        <v>50.21</v>
      </c>
      <c r="C25" s="19">
        <v>71.55</v>
      </c>
      <c r="D25" s="19">
        <v>123.693</v>
      </c>
      <c r="E25" s="20"/>
      <c r="F25" s="20"/>
      <c r="G25" s="20">
        <v>6.5289999999999999</v>
      </c>
      <c r="H25" s="20">
        <v>79.753</v>
      </c>
    </row>
    <row r="26" spans="1:8" x14ac:dyDescent="0.25">
      <c r="A26" s="19">
        <v>45.902999999999999</v>
      </c>
      <c r="B26" s="19">
        <v>43.87</v>
      </c>
      <c r="C26" s="19">
        <v>87.75</v>
      </c>
      <c r="D26" s="19">
        <v>5.9370000000000003</v>
      </c>
      <c r="E26" s="20"/>
      <c r="F26" s="20">
        <v>8.8940000000000001</v>
      </c>
      <c r="G26" s="20">
        <v>38.351999999999997</v>
      </c>
      <c r="H26" s="20"/>
    </row>
    <row r="27" spans="1:8" x14ac:dyDescent="0.25">
      <c r="A27" s="19">
        <v>77.058000000000007</v>
      </c>
      <c r="B27" s="19">
        <v>52.14</v>
      </c>
      <c r="C27" s="19">
        <v>66.680000000000007</v>
      </c>
      <c r="D27" s="19">
        <v>51.156999999999996</v>
      </c>
      <c r="E27" s="20">
        <v>6.85</v>
      </c>
      <c r="F27" s="20">
        <v>7.2460000000000004</v>
      </c>
      <c r="G27" s="20">
        <v>22.946000000000002</v>
      </c>
      <c r="H27" s="20">
        <v>0</v>
      </c>
    </row>
    <row r="28" spans="1:8" x14ac:dyDescent="0.25">
      <c r="A28" s="19">
        <v>75.58</v>
      </c>
      <c r="B28" s="19">
        <v>74.760000000000005</v>
      </c>
      <c r="C28" s="19">
        <v>82.45</v>
      </c>
      <c r="D28" s="19">
        <v>9.1039999999999992</v>
      </c>
      <c r="E28" s="20">
        <v>135.52699999999999</v>
      </c>
      <c r="F28" s="20">
        <v>29.652000000000001</v>
      </c>
      <c r="G28" s="20"/>
      <c r="H28" s="20">
        <v>0</v>
      </c>
    </row>
    <row r="29" spans="1:8" x14ac:dyDescent="0.25">
      <c r="A29" s="19">
        <v>76.947999999999993</v>
      </c>
      <c r="B29" s="19">
        <v>81.349999999999994</v>
      </c>
      <c r="C29" s="19">
        <v>91.16</v>
      </c>
      <c r="D29" s="19">
        <v>103.111</v>
      </c>
      <c r="E29" s="20">
        <v>0</v>
      </c>
      <c r="F29" s="20">
        <v>12.401</v>
      </c>
      <c r="G29" s="20">
        <v>0</v>
      </c>
      <c r="H29" s="20">
        <v>0</v>
      </c>
    </row>
    <row r="30" spans="1:8" x14ac:dyDescent="0.25">
      <c r="A30" s="19">
        <v>70.271000000000001</v>
      </c>
      <c r="B30" s="19">
        <v>80.98</v>
      </c>
      <c r="C30" s="19">
        <v>60.22</v>
      </c>
      <c r="D30" s="19">
        <v>65.319999999999993</v>
      </c>
      <c r="E30" s="20">
        <v>17.140999999999998</v>
      </c>
      <c r="F30" s="20">
        <v>79.603999999999999</v>
      </c>
      <c r="G30" s="20"/>
      <c r="H30" s="20">
        <v>12.472</v>
      </c>
    </row>
    <row r="31" spans="1:8" x14ac:dyDescent="0.25">
      <c r="A31" s="19">
        <v>82.331999999999994</v>
      </c>
      <c r="B31" s="19">
        <v>63.64</v>
      </c>
      <c r="C31" s="19">
        <v>65.98</v>
      </c>
      <c r="D31" s="19">
        <v>0</v>
      </c>
      <c r="E31" s="20">
        <v>9.3379999999999992</v>
      </c>
      <c r="F31" s="20">
        <v>84.781999999999996</v>
      </c>
      <c r="G31" s="20">
        <v>17.864000000000001</v>
      </c>
      <c r="H31" s="20">
        <v>48.968000000000004</v>
      </c>
    </row>
    <row r="32" spans="1:8" x14ac:dyDescent="0.25">
      <c r="A32" s="19">
        <v>57.219000000000001</v>
      </c>
      <c r="B32" s="19">
        <v>81.459999999999994</v>
      </c>
      <c r="D32" s="19">
        <v>55.789000000000001</v>
      </c>
      <c r="E32" s="20">
        <v>18.605</v>
      </c>
      <c r="F32" s="20">
        <v>32.24</v>
      </c>
      <c r="G32" s="20">
        <v>9.5630000000000006</v>
      </c>
      <c r="H32" s="20">
        <v>9.25</v>
      </c>
    </row>
    <row r="33" spans="1:8" x14ac:dyDescent="0.25">
      <c r="A33" s="19">
        <v>17.672000000000001</v>
      </c>
      <c r="B33" s="19">
        <v>56.29</v>
      </c>
      <c r="C33" s="19">
        <v>53.81</v>
      </c>
      <c r="D33" s="19">
        <v>8.1370000000000005</v>
      </c>
      <c r="E33" s="20">
        <v>109.611</v>
      </c>
      <c r="F33" s="20">
        <v>49.99</v>
      </c>
      <c r="G33" s="20">
        <v>11.571</v>
      </c>
      <c r="H33" s="20">
        <v>16.454999999999998</v>
      </c>
    </row>
    <row r="34" spans="1:8" x14ac:dyDescent="0.25">
      <c r="A34" s="19">
        <v>84.911000000000001</v>
      </c>
      <c r="B34" s="19">
        <v>55.34</v>
      </c>
      <c r="C34" s="19">
        <v>64.25</v>
      </c>
      <c r="D34" s="19">
        <v>52.2</v>
      </c>
      <c r="E34" s="20">
        <v>0</v>
      </c>
      <c r="F34" s="20"/>
      <c r="G34" s="20"/>
      <c r="H34" s="20">
        <v>22.832999999999998</v>
      </c>
    </row>
    <row r="35" spans="1:8" x14ac:dyDescent="0.25">
      <c r="A35" s="19">
        <v>83.22</v>
      </c>
      <c r="B35" s="19">
        <v>49.65</v>
      </c>
      <c r="C35" s="19">
        <v>54.85</v>
      </c>
      <c r="D35" s="19">
        <v>13.754</v>
      </c>
      <c r="E35" s="20">
        <v>71.165000000000006</v>
      </c>
      <c r="F35" s="20"/>
      <c r="G35" s="20">
        <v>11.569000000000001</v>
      </c>
      <c r="H35" s="20">
        <v>20.234999999999999</v>
      </c>
    </row>
    <row r="36" spans="1:8" x14ac:dyDescent="0.25">
      <c r="A36" s="19">
        <v>83.888000000000005</v>
      </c>
      <c r="B36" s="19">
        <v>55.66</v>
      </c>
      <c r="C36" s="19">
        <v>70.62</v>
      </c>
      <c r="D36" s="19">
        <v>39.344000000000001</v>
      </c>
      <c r="E36" s="20">
        <v>0</v>
      </c>
      <c r="F36" s="20">
        <v>21.216999999999999</v>
      </c>
      <c r="G36" s="20">
        <v>43.268999999999998</v>
      </c>
      <c r="H36" s="20">
        <v>0</v>
      </c>
    </row>
    <row r="37" spans="1:8" x14ac:dyDescent="0.25">
      <c r="A37" s="19">
        <v>81.063999999999993</v>
      </c>
      <c r="B37" s="19">
        <v>66.150000000000006</v>
      </c>
      <c r="C37" s="19">
        <v>47.08</v>
      </c>
      <c r="D37" s="19">
        <v>9.1959999999999997</v>
      </c>
      <c r="E37" s="20">
        <v>0</v>
      </c>
      <c r="F37" s="20">
        <v>51.9</v>
      </c>
      <c r="G37" s="20">
        <v>0</v>
      </c>
      <c r="H37" s="20">
        <v>53.09</v>
      </c>
    </row>
    <row r="38" spans="1:8" x14ac:dyDescent="0.25">
      <c r="A38" s="19">
        <v>85.245000000000005</v>
      </c>
      <c r="B38" s="19">
        <v>69.319999999999993</v>
      </c>
      <c r="C38" s="19">
        <v>48.02</v>
      </c>
      <c r="D38" s="19">
        <v>57.406999999999996</v>
      </c>
      <c r="E38" s="20">
        <v>80.081999999999994</v>
      </c>
      <c r="F38" s="20">
        <v>30.053000000000001</v>
      </c>
      <c r="G38" s="20">
        <v>8.9640000000000004</v>
      </c>
      <c r="H38" s="20">
        <v>20.574999999999999</v>
      </c>
    </row>
    <row r="39" spans="1:8" x14ac:dyDescent="0.25">
      <c r="A39" s="19">
        <v>82.573999999999998</v>
      </c>
      <c r="B39" s="19">
        <v>315.56</v>
      </c>
      <c r="C39" s="19">
        <v>81.239999999999995</v>
      </c>
      <c r="D39" s="19">
        <v>7.766</v>
      </c>
      <c r="E39" s="20">
        <v>5.9829999999999997</v>
      </c>
      <c r="F39" s="20">
        <v>14.192</v>
      </c>
      <c r="G39" s="20">
        <v>112.16800000000001</v>
      </c>
      <c r="H39" s="20">
        <v>0</v>
      </c>
    </row>
    <row r="40" spans="1:8" x14ac:dyDescent="0.25">
      <c r="A40" s="19">
        <v>73.622</v>
      </c>
      <c r="B40" s="19">
        <v>74.52</v>
      </c>
      <c r="C40" s="19">
        <v>55.02</v>
      </c>
      <c r="D40" s="19">
        <v>110.08</v>
      </c>
      <c r="E40" s="20">
        <v>72.007999999999996</v>
      </c>
      <c r="F40" s="20">
        <v>30.451000000000001</v>
      </c>
      <c r="G40" s="20">
        <v>51.55</v>
      </c>
      <c r="H40" s="20">
        <v>14.154999999999999</v>
      </c>
    </row>
    <row r="41" spans="1:8" x14ac:dyDescent="0.25">
      <c r="A41" s="19">
        <v>63.177</v>
      </c>
      <c r="B41" s="19">
        <v>95.09</v>
      </c>
      <c r="C41" s="19">
        <v>107.38</v>
      </c>
      <c r="D41" s="19">
        <v>19.765999999999998</v>
      </c>
      <c r="E41" s="20">
        <v>354.39299999999997</v>
      </c>
      <c r="F41" s="20">
        <v>131.34200000000001</v>
      </c>
      <c r="G41" s="20">
        <v>0</v>
      </c>
      <c r="H41" s="20">
        <v>17.943999999999999</v>
      </c>
    </row>
    <row r="42" spans="1:8" x14ac:dyDescent="0.25">
      <c r="A42" s="19">
        <v>126.133</v>
      </c>
      <c r="B42" s="19">
        <v>0</v>
      </c>
      <c r="C42" s="19">
        <v>73.099999999999994</v>
      </c>
      <c r="D42" s="19">
        <v>63.008000000000003</v>
      </c>
      <c r="E42" s="20">
        <v>0</v>
      </c>
      <c r="F42" s="20"/>
      <c r="G42" s="20">
        <v>39.124000000000002</v>
      </c>
      <c r="H42" s="20">
        <v>0</v>
      </c>
    </row>
    <row r="43" spans="1:8" x14ac:dyDescent="0.25">
      <c r="A43" s="19">
        <v>64.003</v>
      </c>
      <c r="B43" s="19">
        <v>51.03</v>
      </c>
      <c r="C43" s="19">
        <v>56.81</v>
      </c>
      <c r="D43" s="19">
        <v>26.405000000000001</v>
      </c>
      <c r="E43" s="20">
        <v>0</v>
      </c>
      <c r="F43" s="20"/>
      <c r="G43" s="20"/>
      <c r="H43" s="20">
        <v>0</v>
      </c>
    </row>
    <row r="44" spans="1:8" x14ac:dyDescent="0.25">
      <c r="A44" s="19">
        <v>66.335999999999999</v>
      </c>
      <c r="B44" s="19">
        <v>62.9</v>
      </c>
      <c r="C44" s="19">
        <v>55.81</v>
      </c>
      <c r="D44" s="19">
        <v>102.801</v>
      </c>
      <c r="E44" s="20">
        <v>9.6479999999999997</v>
      </c>
      <c r="F44" s="20"/>
      <c r="G44" s="20">
        <v>181.61500000000001</v>
      </c>
      <c r="H44" s="20">
        <v>49.838000000000001</v>
      </c>
    </row>
    <row r="45" spans="1:8" x14ac:dyDescent="0.25">
      <c r="A45" s="19">
        <v>997.66499999999996</v>
      </c>
      <c r="B45" s="19">
        <v>56.95</v>
      </c>
      <c r="C45" s="19">
        <v>59.58</v>
      </c>
      <c r="D45" s="19">
        <v>6.8879999999999999</v>
      </c>
      <c r="E45" s="20">
        <v>0</v>
      </c>
      <c r="F45" s="20">
        <v>53.286999999999999</v>
      </c>
      <c r="G45" s="20">
        <v>139.136</v>
      </c>
      <c r="H45" s="20">
        <v>47.311999999999998</v>
      </c>
    </row>
    <row r="46" spans="1:8" x14ac:dyDescent="0.25">
      <c r="A46" s="19">
        <v>70.909000000000006</v>
      </c>
      <c r="C46" s="19">
        <v>59.31</v>
      </c>
      <c r="D46" s="19">
        <v>7.1820000000000004</v>
      </c>
      <c r="E46" s="20">
        <v>7.9530000000000003</v>
      </c>
      <c r="F46" s="20"/>
      <c r="G46" s="20">
        <v>0</v>
      </c>
      <c r="H46" s="20">
        <v>6.7960000000000003</v>
      </c>
    </row>
    <row r="47" spans="1:8" x14ac:dyDescent="0.25">
      <c r="A47" s="19">
        <v>218.08199999999999</v>
      </c>
      <c r="C47" s="19">
        <v>84.84</v>
      </c>
      <c r="D47" s="19">
        <v>0</v>
      </c>
      <c r="E47" s="20">
        <v>10.971</v>
      </c>
      <c r="F47" s="20">
        <v>68.682000000000002</v>
      </c>
      <c r="G47" s="20">
        <v>41.177</v>
      </c>
      <c r="H47" s="20">
        <v>17.077999999999999</v>
      </c>
    </row>
    <row r="48" spans="1:8" x14ac:dyDescent="0.25">
      <c r="A48" s="19">
        <v>65.718999999999994</v>
      </c>
      <c r="C48" s="19">
        <v>50.75</v>
      </c>
      <c r="E48" s="20">
        <v>0</v>
      </c>
      <c r="F48" s="20">
        <v>0</v>
      </c>
      <c r="G48" s="20">
        <v>15.566000000000001</v>
      </c>
      <c r="H48" s="20"/>
    </row>
    <row r="49" spans="1:8" x14ac:dyDescent="0.25">
      <c r="A49" s="19">
        <v>527.63499999999999</v>
      </c>
      <c r="C49" s="19">
        <v>67.89</v>
      </c>
      <c r="E49" s="20">
        <v>68.403000000000006</v>
      </c>
      <c r="G49" s="20"/>
      <c r="H49" s="20">
        <v>0</v>
      </c>
    </row>
    <row r="50" spans="1:8" x14ac:dyDescent="0.25">
      <c r="A50" s="19">
        <v>214.61600000000001</v>
      </c>
      <c r="C50" s="19">
        <v>55.21</v>
      </c>
      <c r="E50" s="20">
        <v>0</v>
      </c>
      <c r="G50" s="20">
        <v>33.427</v>
      </c>
      <c r="H50" s="20">
        <v>24.898</v>
      </c>
    </row>
    <row r="51" spans="1:8" x14ac:dyDescent="0.25">
      <c r="A51" s="19">
        <v>58.904000000000003</v>
      </c>
      <c r="C51" s="19">
        <v>62.99</v>
      </c>
      <c r="E51" s="20">
        <v>10.987</v>
      </c>
      <c r="G51" s="20">
        <v>0</v>
      </c>
    </row>
    <row r="52" spans="1:8" x14ac:dyDescent="0.25">
      <c r="A52" s="19">
        <v>85.840999999999994</v>
      </c>
      <c r="E52" s="20">
        <v>74.56</v>
      </c>
      <c r="G52" s="20"/>
    </row>
    <row r="53" spans="1:8" x14ac:dyDescent="0.25">
      <c r="E53" s="20">
        <v>123.974</v>
      </c>
      <c r="G53" s="20">
        <v>91.135999999999996</v>
      </c>
    </row>
    <row r="54" spans="1:8" x14ac:dyDescent="0.25">
      <c r="E54" s="20">
        <v>82.602999999999994</v>
      </c>
      <c r="G54" s="20">
        <v>28.492999999999999</v>
      </c>
    </row>
    <row r="55" spans="1:8" x14ac:dyDescent="0.25">
      <c r="G55" s="20"/>
    </row>
    <row r="56" spans="1:8" x14ac:dyDescent="0.25">
      <c r="G56" s="20">
        <v>16.521000000000001</v>
      </c>
    </row>
    <row r="57" spans="1:8" x14ac:dyDescent="0.25">
      <c r="G57" s="20">
        <v>149.12</v>
      </c>
    </row>
    <row r="58" spans="1:8" x14ac:dyDescent="0.25">
      <c r="G58" s="20">
        <v>62.451000000000001</v>
      </c>
    </row>
    <row r="59" spans="1:8" x14ac:dyDescent="0.25">
      <c r="G59" s="20">
        <v>47.143000000000001</v>
      </c>
    </row>
    <row r="60" spans="1:8" x14ac:dyDescent="0.25">
      <c r="G60" s="20">
        <v>110.318</v>
      </c>
    </row>
    <row r="61" spans="1:8" x14ac:dyDescent="0.25">
      <c r="G61" s="20">
        <v>54.613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9458-D8AE-4266-9AF6-27EFA4C4D4B7}">
  <dimension ref="A1"/>
  <sheetViews>
    <sheetView zoomScaleNormal="100" workbookViewId="0">
      <selection activeCell="H25" sqref="H25"/>
    </sheetView>
  </sheetViews>
  <sheetFormatPr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7C20-ED98-4D1C-8695-0413ADCB77B0}">
  <dimension ref="A1:H27"/>
  <sheetViews>
    <sheetView workbookViewId="0">
      <selection activeCell="J2" sqref="J2:J25"/>
    </sheetView>
  </sheetViews>
  <sheetFormatPr defaultRowHeight="15" x14ac:dyDescent="0.25"/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7">
        <v>0.37599999999999995</v>
      </c>
      <c r="B2" s="22">
        <v>0.442</v>
      </c>
      <c r="C2" s="22">
        <v>0.45680000000000004</v>
      </c>
      <c r="D2" s="22"/>
      <c r="E2" s="22">
        <v>0.28033333333333338</v>
      </c>
      <c r="F2" s="22">
        <v>0.36966666666666664</v>
      </c>
      <c r="G2" s="22">
        <v>0.39980000000000004</v>
      </c>
      <c r="H2" s="22">
        <v>0.34425</v>
      </c>
    </row>
    <row r="3" spans="1:8" x14ac:dyDescent="0.25">
      <c r="A3" s="17"/>
      <c r="B3" s="22">
        <v>0.33185714285714285</v>
      </c>
      <c r="C3" s="22">
        <v>0.32750000000000001</v>
      </c>
      <c r="D3" s="22"/>
      <c r="E3" s="22">
        <v>0.41180000000000005</v>
      </c>
      <c r="F3" s="22">
        <v>0.25700000000000001</v>
      </c>
      <c r="G3" s="22"/>
      <c r="H3" s="22">
        <v>0.32800000000000001</v>
      </c>
    </row>
    <row r="4" spans="1:8" x14ac:dyDescent="0.25">
      <c r="A4" s="17">
        <v>0.30060000000000003</v>
      </c>
      <c r="B4" s="22">
        <v>0.30333333333333334</v>
      </c>
      <c r="C4" s="22">
        <v>0.36799999999999999</v>
      </c>
      <c r="D4" s="22"/>
      <c r="E4" s="22">
        <v>0.34800000000000003</v>
      </c>
      <c r="F4" s="22">
        <v>0.38666666666666666</v>
      </c>
      <c r="G4" s="22">
        <v>0.185</v>
      </c>
      <c r="H4" s="22">
        <v>0.37625000000000003</v>
      </c>
    </row>
    <row r="5" spans="1:8" x14ac:dyDescent="0.25">
      <c r="A5" s="17">
        <v>0.32750000000000001</v>
      </c>
      <c r="B5" s="22">
        <v>0.42871428571428577</v>
      </c>
      <c r="C5" s="22">
        <v>0.38224999999999998</v>
      </c>
      <c r="D5" s="22">
        <v>0.26333333333333336</v>
      </c>
      <c r="E5" s="22">
        <v>0.3478</v>
      </c>
      <c r="F5" s="22">
        <v>0.36759999999999998</v>
      </c>
      <c r="G5" s="22">
        <v>0.41333333333333339</v>
      </c>
      <c r="H5" s="22">
        <v>0.2475</v>
      </c>
    </row>
    <row r="6" spans="1:8" x14ac:dyDescent="0.25">
      <c r="A6" s="17">
        <v>0.35060000000000002</v>
      </c>
      <c r="B6" s="22">
        <v>0.40339999999999998</v>
      </c>
      <c r="C6" s="22">
        <v>0.37849999999999995</v>
      </c>
      <c r="D6" s="22">
        <v>0.36483333333333334</v>
      </c>
      <c r="E6" s="22">
        <v>0.35533333333333333</v>
      </c>
      <c r="F6" s="22">
        <v>0.21500000000000002</v>
      </c>
      <c r="G6" s="22">
        <v>0.33916666666666667</v>
      </c>
      <c r="H6" s="22">
        <v>0.37019999999999997</v>
      </c>
    </row>
    <row r="7" spans="1:8" x14ac:dyDescent="0.25">
      <c r="A7" s="17">
        <v>0.34225</v>
      </c>
      <c r="B7" s="22">
        <v>0.40020000000000006</v>
      </c>
      <c r="C7" s="22">
        <v>0.34150000000000003</v>
      </c>
      <c r="D7" s="22">
        <v>0.36</v>
      </c>
      <c r="E7" s="22">
        <v>0.35966666666666663</v>
      </c>
      <c r="F7" s="22">
        <v>0.35020000000000001</v>
      </c>
      <c r="G7" s="22">
        <v>0.32533333333333331</v>
      </c>
      <c r="H7" s="22">
        <v>0.28899999999999998</v>
      </c>
    </row>
    <row r="8" spans="1:8" x14ac:dyDescent="0.25">
      <c r="A8" s="17">
        <v>0.33550000000000002</v>
      </c>
      <c r="B8" s="22">
        <v>0.29360000000000003</v>
      </c>
      <c r="C8" s="22">
        <v>0.39199999999999996</v>
      </c>
      <c r="D8" s="22">
        <v>0.29933333333333328</v>
      </c>
      <c r="E8" s="22">
        <v>0.46479999999999999</v>
      </c>
      <c r="F8" s="22">
        <v>0.19700000000000001</v>
      </c>
      <c r="G8" s="22">
        <v>0.36733333333333329</v>
      </c>
      <c r="H8" s="22">
        <v>0.32866666666666666</v>
      </c>
    </row>
    <row r="9" spans="1:8" x14ac:dyDescent="0.25">
      <c r="A9" s="17">
        <v>0.40024999999999999</v>
      </c>
      <c r="B9" s="22">
        <v>0.37557142857142856</v>
      </c>
      <c r="C9" s="22">
        <v>0.37440000000000001</v>
      </c>
      <c r="D9" s="22">
        <v>0.28900000000000003</v>
      </c>
      <c r="E9" s="22">
        <v>0.33479999999999999</v>
      </c>
      <c r="F9" s="22">
        <v>0.39425000000000004</v>
      </c>
      <c r="G9" s="22">
        <v>0.217</v>
      </c>
      <c r="H9" s="22">
        <v>0.28500000000000003</v>
      </c>
    </row>
    <row r="10" spans="1:8" x14ac:dyDescent="0.25">
      <c r="A10" s="17">
        <v>0.38979999999999998</v>
      </c>
      <c r="B10" s="22">
        <v>0.41325000000000001</v>
      </c>
      <c r="C10" s="22">
        <v>0.41271428571428576</v>
      </c>
      <c r="D10" s="22">
        <v>0.42657142857142855</v>
      </c>
      <c r="E10" s="22">
        <v>0.27399999999999997</v>
      </c>
      <c r="F10" s="22">
        <v>0.3136666666666667</v>
      </c>
      <c r="G10" s="22">
        <v>0.35049999999999998</v>
      </c>
      <c r="H10" s="22">
        <v>0.49625000000000008</v>
      </c>
    </row>
    <row r="11" spans="1:8" x14ac:dyDescent="0.25">
      <c r="A11" s="17">
        <v>0.26450000000000001</v>
      </c>
      <c r="B11" s="22">
        <v>0.40520000000000006</v>
      </c>
      <c r="C11" s="22">
        <v>0.48100000000000004</v>
      </c>
      <c r="D11" s="22"/>
      <c r="E11" s="22">
        <v>0.37319999999999998</v>
      </c>
      <c r="F11" s="22">
        <v>0.28166666666666668</v>
      </c>
      <c r="G11" s="22">
        <v>0.32728571428571435</v>
      </c>
      <c r="H11" s="22">
        <v>0.37516666666666665</v>
      </c>
    </row>
    <row r="12" spans="1:8" x14ac:dyDescent="0.25">
      <c r="A12" s="17">
        <v>0.3518</v>
      </c>
      <c r="B12" s="22">
        <v>0.34516666666666662</v>
      </c>
      <c r="C12" s="22">
        <v>0.35275000000000001</v>
      </c>
      <c r="D12" s="22"/>
      <c r="E12" s="22">
        <v>0.34133333333333332</v>
      </c>
      <c r="F12" s="22">
        <v>0.26866666666666666</v>
      </c>
      <c r="G12" s="22">
        <v>0.31320000000000003</v>
      </c>
      <c r="H12" s="22">
        <v>0.32500000000000001</v>
      </c>
    </row>
    <row r="13" spans="1:8" x14ac:dyDescent="0.25">
      <c r="A13" s="17">
        <v>0.38300000000000001</v>
      </c>
      <c r="B13" s="22">
        <v>0.16700000000000001</v>
      </c>
      <c r="C13" s="22">
        <v>0.42049999999999998</v>
      </c>
      <c r="D13" s="22">
        <v>0.29183333333333333</v>
      </c>
      <c r="E13" s="22">
        <v>0.29574999999999996</v>
      </c>
      <c r="F13" s="22">
        <v>0.38849999999999996</v>
      </c>
      <c r="G13" s="22">
        <v>0.30133333333333334</v>
      </c>
      <c r="H13" s="22">
        <v>0.311</v>
      </c>
    </row>
    <row r="14" spans="1:8" x14ac:dyDescent="0.25">
      <c r="A14" s="17">
        <v>0.30625000000000002</v>
      </c>
      <c r="B14" s="22">
        <v>0.27</v>
      </c>
      <c r="C14" s="22">
        <v>0.38075000000000003</v>
      </c>
      <c r="D14" s="22"/>
      <c r="E14" s="22">
        <v>0.36599999999999999</v>
      </c>
      <c r="F14" s="22">
        <v>0.308</v>
      </c>
      <c r="G14" s="22">
        <v>0.34975000000000001</v>
      </c>
      <c r="H14" s="22">
        <v>0.43925000000000003</v>
      </c>
    </row>
    <row r="15" spans="1:8" x14ac:dyDescent="0.25">
      <c r="A15" s="17">
        <v>0.29600000000000004</v>
      </c>
      <c r="B15" s="22">
        <v>0.27400000000000002</v>
      </c>
      <c r="C15" s="22">
        <v>0.41450000000000004</v>
      </c>
      <c r="D15" s="22"/>
      <c r="E15" s="22">
        <v>0.33899999999999997</v>
      </c>
      <c r="F15" s="22">
        <v>0.32871428571428574</v>
      </c>
      <c r="G15" s="22">
        <v>0.37474999999999997</v>
      </c>
      <c r="H15" s="22">
        <v>0.33849999999999997</v>
      </c>
    </row>
    <row r="16" spans="1:8" x14ac:dyDescent="0.25">
      <c r="A16" s="17">
        <v>0.34750000000000003</v>
      </c>
      <c r="B16" s="22">
        <v>0.36783333333333329</v>
      </c>
      <c r="C16" s="22">
        <v>0.40833333333333338</v>
      </c>
      <c r="D16" s="22"/>
      <c r="E16" s="22">
        <v>0.36249999999999999</v>
      </c>
      <c r="F16" s="22">
        <v>0.30149999999999999</v>
      </c>
      <c r="G16" s="22">
        <v>0.3816666666666666</v>
      </c>
      <c r="H16" s="22">
        <v>0.36225000000000002</v>
      </c>
    </row>
    <row r="17" spans="1:8" x14ac:dyDescent="0.25">
      <c r="A17" s="17">
        <v>0.316</v>
      </c>
      <c r="B17" s="22">
        <v>0.31219999999999998</v>
      </c>
      <c r="C17" s="22">
        <v>0.34975000000000001</v>
      </c>
      <c r="D17" s="22"/>
      <c r="E17" s="22">
        <v>0.31233333333333335</v>
      </c>
      <c r="F17" s="22">
        <v>0.41225000000000001</v>
      </c>
      <c r="G17" s="22">
        <v>0.34160000000000001</v>
      </c>
      <c r="H17" s="22">
        <v>0.37929999999999997</v>
      </c>
    </row>
    <row r="18" spans="1:8" x14ac:dyDescent="0.25">
      <c r="A18" s="17">
        <v>0.3105</v>
      </c>
      <c r="B18" s="22">
        <v>0.35487500000000005</v>
      </c>
      <c r="C18" s="22">
        <v>0.41299999999999998</v>
      </c>
      <c r="D18" s="22"/>
      <c r="E18" s="22">
        <v>0.35550000000000004</v>
      </c>
      <c r="F18" s="22">
        <v>0.46900000000000003</v>
      </c>
      <c r="G18" s="22">
        <v>0.38920000000000005</v>
      </c>
      <c r="H18" s="22">
        <v>0.39425000000000004</v>
      </c>
    </row>
    <row r="19" spans="1:8" x14ac:dyDescent="0.25">
      <c r="A19" s="17">
        <v>0.39366666666666666</v>
      </c>
      <c r="B19" s="22">
        <v>0.35924999999999996</v>
      </c>
      <c r="C19" s="22">
        <v>0.31824999999999998</v>
      </c>
      <c r="D19" s="22"/>
      <c r="E19" s="22">
        <v>0.39774999999999999</v>
      </c>
      <c r="F19" s="22">
        <v>0.24199999999999999</v>
      </c>
      <c r="G19" s="22">
        <v>0.26700000000000002</v>
      </c>
      <c r="H19" s="22">
        <v>0.42275000000000001</v>
      </c>
    </row>
    <row r="20" spans="1:8" x14ac:dyDescent="0.25">
      <c r="A20" s="17">
        <v>0.35499999999999998</v>
      </c>
      <c r="B20" s="22">
        <v>0.32966666666666666</v>
      </c>
      <c r="C20" s="22">
        <v>0.41514285714285715</v>
      </c>
      <c r="D20" s="22"/>
      <c r="E20" s="22">
        <v>0.42200000000000004</v>
      </c>
      <c r="F20" s="22">
        <v>0.39980000000000004</v>
      </c>
      <c r="G20" s="22">
        <v>0.41114285714285714</v>
      </c>
      <c r="H20" s="22">
        <v>0.39199999999999996</v>
      </c>
    </row>
    <row r="21" spans="1:8" x14ac:dyDescent="0.25">
      <c r="B21" s="22">
        <v>0.39799999999999996</v>
      </c>
      <c r="C21" s="22">
        <v>0.39859999999999995</v>
      </c>
      <c r="D21" s="22">
        <v>0.14699999999999999</v>
      </c>
      <c r="E21" s="22">
        <v>0.35799999999999998</v>
      </c>
      <c r="G21" s="22">
        <v>0.376</v>
      </c>
      <c r="H21" s="22">
        <v>0.38299999999999995</v>
      </c>
    </row>
    <row r="22" spans="1:8" x14ac:dyDescent="0.25">
      <c r="B22" s="22">
        <v>0.40399999999999997</v>
      </c>
      <c r="C22" s="22">
        <v>0.33440000000000003</v>
      </c>
      <c r="D22" s="22">
        <v>0.38500000000000001</v>
      </c>
      <c r="E22" s="22">
        <v>0.35175000000000001</v>
      </c>
      <c r="G22" s="22">
        <v>0.38950000000000001</v>
      </c>
      <c r="H22" s="22">
        <v>0.2475</v>
      </c>
    </row>
    <row r="23" spans="1:8" x14ac:dyDescent="0.25">
      <c r="B23" s="22">
        <v>0.32733333333333331</v>
      </c>
      <c r="G23" s="22">
        <v>0.26450000000000001</v>
      </c>
      <c r="H23" s="22">
        <v>0.30249999999999999</v>
      </c>
    </row>
    <row r="24" spans="1:8" x14ac:dyDescent="0.25">
      <c r="B24" s="22">
        <v>0.31379999999999997</v>
      </c>
      <c r="H24" s="22">
        <v>0.39433333333333342</v>
      </c>
    </row>
    <row r="25" spans="1:8" x14ac:dyDescent="0.25">
      <c r="B25" s="22">
        <v>0.31459999999999999</v>
      </c>
      <c r="H25" s="22">
        <v>0.3765</v>
      </c>
    </row>
    <row r="26" spans="1:8" x14ac:dyDescent="0.25">
      <c r="B26" s="22">
        <v>0.34328571428571431</v>
      </c>
    </row>
    <row r="27" spans="1:8" x14ac:dyDescent="0.25">
      <c r="B27" s="22">
        <v>0.42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3D12-36E3-42CD-8EAE-CFE1BE8C67FE}">
  <dimension ref="A1:H27"/>
  <sheetViews>
    <sheetView tabSelected="1" workbookViewId="0">
      <selection activeCell="K19" sqref="K19"/>
    </sheetView>
  </sheetViews>
  <sheetFormatPr defaultRowHeight="15" x14ac:dyDescent="0.25"/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7">
        <v>671.9</v>
      </c>
      <c r="B2" s="22">
        <v>121.239</v>
      </c>
      <c r="C2" s="22">
        <v>709.53500000000008</v>
      </c>
      <c r="D2" s="22"/>
      <c r="E2" s="22">
        <v>1324.8400000000001</v>
      </c>
      <c r="F2" s="22">
        <v>970.01</v>
      </c>
      <c r="G2" s="22">
        <v>1365.2359999999999</v>
      </c>
      <c r="H2" s="22">
        <v>1230.5719999999999</v>
      </c>
    </row>
    <row r="3" spans="1:8" x14ac:dyDescent="0.25">
      <c r="A3" s="17"/>
      <c r="B3" s="22">
        <v>695.83499999999992</v>
      </c>
      <c r="C3" s="22">
        <v>1084.6390000000001</v>
      </c>
      <c r="D3" s="22"/>
      <c r="E3" s="22">
        <v>642.93200000000002</v>
      </c>
      <c r="F3" s="22">
        <v>1177.355</v>
      </c>
      <c r="G3" s="22"/>
      <c r="H3" s="22">
        <v>828.99599999999998</v>
      </c>
    </row>
    <row r="4" spans="1:8" x14ac:dyDescent="0.25">
      <c r="A4" s="17">
        <v>1100.1220000000001</v>
      </c>
      <c r="B4" s="22">
        <v>745.53300000000002</v>
      </c>
      <c r="C4" s="22">
        <v>1265.02</v>
      </c>
      <c r="D4" s="22"/>
      <c r="E4" s="22">
        <v>1061.192</v>
      </c>
      <c r="F4" s="22">
        <v>892.94900000000007</v>
      </c>
      <c r="G4" s="22">
        <v>876.10400000000004</v>
      </c>
      <c r="H4" s="22">
        <v>1826.0920000000001</v>
      </c>
    </row>
    <row r="5" spans="1:8" x14ac:dyDescent="0.25">
      <c r="A5" s="17">
        <v>1093.317</v>
      </c>
      <c r="B5" s="22">
        <v>613.62699999999995</v>
      </c>
      <c r="C5" s="22">
        <v>635.10500000000002</v>
      </c>
      <c r="D5" s="22">
        <v>994.17700000000002</v>
      </c>
      <c r="E5" s="22">
        <v>601.61400000000003</v>
      </c>
      <c r="F5" s="22">
        <v>625.02099999999996</v>
      </c>
      <c r="G5" s="22">
        <v>1006.604</v>
      </c>
      <c r="H5" s="22">
        <v>1486.4690000000001</v>
      </c>
    </row>
    <row r="6" spans="1:8" x14ac:dyDescent="0.25">
      <c r="A6" s="17">
        <v>466.14500000000004</v>
      </c>
      <c r="B6" s="22">
        <v>594.97699999999998</v>
      </c>
      <c r="C6" s="22">
        <v>603.54999999999995</v>
      </c>
      <c r="D6" s="22">
        <v>492.63600000000002</v>
      </c>
      <c r="E6" s="22">
        <v>741.94900000000007</v>
      </c>
      <c r="F6" s="22">
        <v>1018.8990000000001</v>
      </c>
      <c r="G6" s="22">
        <v>1228.6400000000001</v>
      </c>
      <c r="H6" s="22">
        <v>2099.4780000000001</v>
      </c>
    </row>
    <row r="7" spans="1:8" x14ac:dyDescent="0.25">
      <c r="A7" s="17">
        <v>570.4559999999999</v>
      </c>
      <c r="B7" s="22">
        <v>643.80700000000002</v>
      </c>
      <c r="C7" s="22">
        <v>745.47</v>
      </c>
      <c r="D7" s="22">
        <v>455.62099999999998</v>
      </c>
      <c r="E7" s="22">
        <v>886.83400000000006</v>
      </c>
      <c r="F7" s="22">
        <v>593.87</v>
      </c>
      <c r="G7" s="22">
        <v>1062.616</v>
      </c>
      <c r="H7" s="22">
        <v>1158.7760000000001</v>
      </c>
    </row>
    <row r="8" spans="1:8" x14ac:dyDescent="0.25">
      <c r="A8" s="17">
        <v>301.74400000000003</v>
      </c>
      <c r="B8" s="22">
        <v>818.73500000000001</v>
      </c>
      <c r="C8" s="22">
        <v>719.59299999999996</v>
      </c>
      <c r="D8" s="22">
        <v>477.80799999999999</v>
      </c>
      <c r="E8" s="22">
        <v>537.44499999999994</v>
      </c>
      <c r="F8" s="22">
        <v>1094.748</v>
      </c>
      <c r="G8" s="22">
        <v>908.31200000000001</v>
      </c>
      <c r="H8" s="22">
        <v>1426.6609999999998</v>
      </c>
    </row>
    <row r="9" spans="1:8" x14ac:dyDescent="0.25">
      <c r="A9" s="17">
        <v>359.33800000000002</v>
      </c>
      <c r="B9" s="22">
        <v>638.89300000000003</v>
      </c>
      <c r="C9" s="22">
        <v>604.99900000000002</v>
      </c>
      <c r="D9" s="22">
        <v>531.69900000000007</v>
      </c>
      <c r="E9" s="22">
        <v>498.28900000000004</v>
      </c>
      <c r="F9" s="22">
        <v>543.59100000000001</v>
      </c>
      <c r="G9" s="22">
        <v>845.50699999999995</v>
      </c>
      <c r="H9" s="22">
        <v>1054.806</v>
      </c>
    </row>
    <row r="10" spans="1:8" x14ac:dyDescent="0.25">
      <c r="A10" s="17">
        <v>651.62400000000002</v>
      </c>
      <c r="B10" s="22">
        <v>304.14800000000002</v>
      </c>
      <c r="C10" s="22">
        <v>968.92400000000009</v>
      </c>
      <c r="D10" s="22">
        <v>347.35199999999998</v>
      </c>
      <c r="E10" s="22">
        <v>961.78000000000009</v>
      </c>
      <c r="F10" s="22">
        <v>848.78700000000003</v>
      </c>
      <c r="G10" s="22">
        <v>1368.203</v>
      </c>
      <c r="H10" s="22">
        <v>362.06200000000001</v>
      </c>
    </row>
    <row r="11" spans="1:8" x14ac:dyDescent="0.25">
      <c r="A11" s="17">
        <v>632.12900000000002</v>
      </c>
      <c r="B11" s="22">
        <v>707.29399999999998</v>
      </c>
      <c r="C11" s="22">
        <v>293.06700000000001</v>
      </c>
      <c r="D11" s="22"/>
      <c r="E11" s="22">
        <v>557.33299999999997</v>
      </c>
      <c r="F11" s="22">
        <v>723.48699999999997</v>
      </c>
      <c r="G11" s="22">
        <v>1454.2900000000002</v>
      </c>
      <c r="H11" s="22">
        <v>673.279</v>
      </c>
    </row>
    <row r="12" spans="1:8" x14ac:dyDescent="0.25">
      <c r="A12" s="17">
        <v>722.56599999999992</v>
      </c>
      <c r="B12" s="22">
        <v>522.76800000000003</v>
      </c>
      <c r="C12" s="22">
        <v>566.60299999999995</v>
      </c>
      <c r="D12" s="22"/>
      <c r="E12" s="22">
        <v>570.87599999999998</v>
      </c>
      <c r="F12" s="22">
        <v>1322.7370000000001</v>
      </c>
      <c r="G12" s="22">
        <v>825.80099999999993</v>
      </c>
      <c r="H12" s="22">
        <v>1071.8620000000001</v>
      </c>
    </row>
    <row r="13" spans="1:8" x14ac:dyDescent="0.25">
      <c r="A13" s="17">
        <v>719.95400000000006</v>
      </c>
      <c r="B13" s="22">
        <v>951.29499999999996</v>
      </c>
      <c r="C13" s="22">
        <v>683.26400000000001</v>
      </c>
      <c r="D13" s="22"/>
      <c r="E13" s="22">
        <v>1090.277</v>
      </c>
      <c r="F13" s="22">
        <v>825.14699999999993</v>
      </c>
      <c r="G13" s="22">
        <v>1722.1570000000002</v>
      </c>
      <c r="H13" s="22">
        <v>825.87800000000004</v>
      </c>
    </row>
    <row r="14" spans="1:8" x14ac:dyDescent="0.25">
      <c r="A14" s="17">
        <v>598.21600000000001</v>
      </c>
      <c r="B14" s="22">
        <v>785.726</v>
      </c>
      <c r="C14" s="22">
        <v>517.42800000000011</v>
      </c>
      <c r="D14" s="22"/>
      <c r="E14" s="22">
        <v>996.91199999999992</v>
      </c>
      <c r="F14" s="22">
        <v>754.97900000000004</v>
      </c>
      <c r="G14" s="22">
        <v>1122.4090000000001</v>
      </c>
      <c r="H14" s="22">
        <v>1098.5129999999999</v>
      </c>
    </row>
    <row r="15" spans="1:8" x14ac:dyDescent="0.25">
      <c r="A15" s="17">
        <v>563.56799999999998</v>
      </c>
      <c r="B15" s="22">
        <v>651.41100000000006</v>
      </c>
      <c r="C15" s="22">
        <v>607.76599999999996</v>
      </c>
      <c r="D15" s="22"/>
      <c r="E15" s="22">
        <v>938.25000000000011</v>
      </c>
      <c r="F15" s="22">
        <v>1368.73</v>
      </c>
      <c r="G15" s="22">
        <v>773.971</v>
      </c>
      <c r="H15" s="22">
        <v>823.06400000000008</v>
      </c>
    </row>
    <row r="16" spans="1:8" x14ac:dyDescent="0.25">
      <c r="A16" s="17">
        <v>1038.5849999999998</v>
      </c>
      <c r="B16" s="22">
        <v>473.47300000000001</v>
      </c>
      <c r="C16" s="22">
        <v>738.58400000000006</v>
      </c>
      <c r="D16" s="22"/>
      <c r="E16" s="22">
        <v>1100.6220000000001</v>
      </c>
      <c r="F16" s="22">
        <v>695.85199999999998</v>
      </c>
      <c r="G16" s="22">
        <v>990.82900000000006</v>
      </c>
      <c r="H16" s="22">
        <v>1488.6509999999998</v>
      </c>
    </row>
    <row r="17" spans="1:8" x14ac:dyDescent="0.25">
      <c r="A17" s="17">
        <v>983.13000000000011</v>
      </c>
      <c r="B17" s="22">
        <v>746.88199999999995</v>
      </c>
      <c r="C17" s="22">
        <v>913.26</v>
      </c>
      <c r="D17" s="22"/>
      <c r="E17" s="22">
        <v>1067.6690000000001</v>
      </c>
      <c r="F17" s="22">
        <v>607.72399999999993</v>
      </c>
      <c r="G17" s="22">
        <v>677.27</v>
      </c>
      <c r="H17" s="22">
        <v>962.18300000000011</v>
      </c>
    </row>
    <row r="18" spans="1:8" x14ac:dyDescent="0.25">
      <c r="A18" s="17">
        <v>774.72299999999996</v>
      </c>
      <c r="B18" s="22">
        <v>996.32299999999987</v>
      </c>
      <c r="C18" s="22">
        <v>823.47300000000007</v>
      </c>
      <c r="D18" s="22"/>
      <c r="E18" s="22">
        <v>858.57600000000002</v>
      </c>
      <c r="F18" s="22">
        <v>545.16200000000003</v>
      </c>
      <c r="G18" s="22">
        <v>1532.9870000000001</v>
      </c>
      <c r="H18" s="22">
        <v>998.13599999999997</v>
      </c>
    </row>
    <row r="19" spans="1:8" x14ac:dyDescent="0.25">
      <c r="A19" s="17">
        <v>970.14600000000019</v>
      </c>
      <c r="B19" s="22">
        <v>508.49</v>
      </c>
      <c r="C19" s="22">
        <v>651.81399999999996</v>
      </c>
      <c r="D19" s="22"/>
      <c r="E19" s="22">
        <v>668.75699999999995</v>
      </c>
      <c r="F19" s="22">
        <v>986.76400000000001</v>
      </c>
      <c r="G19" s="22">
        <v>1426.075</v>
      </c>
      <c r="H19" s="22">
        <v>556.07799999999997</v>
      </c>
    </row>
    <row r="20" spans="1:8" x14ac:dyDescent="0.25">
      <c r="A20" s="17">
        <v>435.06900000000002</v>
      </c>
      <c r="B20" s="22">
        <v>706.39599999999996</v>
      </c>
      <c r="C20" s="22">
        <v>824.97099999999989</v>
      </c>
      <c r="D20" s="22"/>
      <c r="E20" s="22">
        <v>772.01700000000005</v>
      </c>
      <c r="F20" s="22">
        <v>1365.2359999999999</v>
      </c>
      <c r="G20" s="22">
        <v>1080.086</v>
      </c>
      <c r="H20" s="22">
        <v>744.78899999999999</v>
      </c>
    </row>
    <row r="21" spans="1:8" x14ac:dyDescent="0.25">
      <c r="B21" s="22">
        <v>467.19200000000001</v>
      </c>
      <c r="C21" s="22">
        <v>554.98599999999999</v>
      </c>
      <c r="D21" s="22"/>
      <c r="E21" s="22">
        <v>835.74499999999989</v>
      </c>
      <c r="G21" s="22">
        <v>1843.85</v>
      </c>
      <c r="H21" s="22">
        <v>1339.607</v>
      </c>
    </row>
    <row r="22" spans="1:8" x14ac:dyDescent="0.25">
      <c r="B22" s="22">
        <v>449.452</v>
      </c>
      <c r="C22" s="22">
        <v>860.09100000000001</v>
      </c>
      <c r="D22" s="22"/>
      <c r="E22" s="22">
        <v>462.42699999999996</v>
      </c>
      <c r="G22" s="22">
        <v>1580.96</v>
      </c>
      <c r="H22" s="22">
        <v>1052.0840000000001</v>
      </c>
    </row>
    <row r="23" spans="1:8" x14ac:dyDescent="0.25">
      <c r="B23" s="22">
        <v>433.93799999999999</v>
      </c>
      <c r="G23" s="22">
        <v>1117.558</v>
      </c>
      <c r="H23" s="22">
        <v>1284.538</v>
      </c>
    </row>
    <row r="24" spans="1:8" x14ac:dyDescent="0.25">
      <c r="B24" s="22">
        <v>664.71899999999994</v>
      </c>
      <c r="H24" s="22">
        <v>1378.2929999999999</v>
      </c>
    </row>
    <row r="25" spans="1:8" x14ac:dyDescent="0.25">
      <c r="B25" s="22">
        <v>597.41800000000001</v>
      </c>
      <c r="H25" s="22">
        <v>1624.4289999999999</v>
      </c>
    </row>
    <row r="26" spans="1:8" x14ac:dyDescent="0.25">
      <c r="B26" s="22">
        <v>676.33699999999999</v>
      </c>
    </row>
    <row r="27" spans="1:8" x14ac:dyDescent="0.25">
      <c r="B27" s="22">
        <v>419.089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D36-ED7F-4D16-9A7C-98262E1AE5BF}">
  <dimension ref="A1:H27"/>
  <sheetViews>
    <sheetView workbookViewId="0">
      <selection activeCell="D21" sqref="D21"/>
    </sheetView>
  </sheetViews>
  <sheetFormatPr defaultRowHeight="15" x14ac:dyDescent="0.25"/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7">
        <v>69.463999999999999</v>
      </c>
      <c r="B2" s="22">
        <v>0</v>
      </c>
      <c r="C2" s="22">
        <v>62.405000000000001</v>
      </c>
      <c r="D2" s="22"/>
      <c r="E2" s="22">
        <v>79.456000000000003</v>
      </c>
      <c r="F2" s="22">
        <v>96.578000000000003</v>
      </c>
      <c r="G2" s="22">
        <v>112.551</v>
      </c>
      <c r="H2" s="22">
        <v>62.484999999999999</v>
      </c>
    </row>
    <row r="3" spans="1:8" x14ac:dyDescent="0.25">
      <c r="A3" s="17"/>
      <c r="B3" s="22">
        <v>63.018000000000001</v>
      </c>
      <c r="C3" s="22">
        <v>91.793000000000006</v>
      </c>
      <c r="D3" s="22"/>
      <c r="E3" s="22">
        <v>74.45</v>
      </c>
      <c r="F3" s="22">
        <v>92.853999999999999</v>
      </c>
      <c r="G3" s="22"/>
      <c r="H3" s="22">
        <v>68.281000000000006</v>
      </c>
    </row>
    <row r="4" spans="1:8" x14ac:dyDescent="0.25">
      <c r="A4" s="17">
        <v>84.471000000000004</v>
      </c>
      <c r="B4" s="22">
        <v>106.675</v>
      </c>
      <c r="C4" s="22">
        <v>30.803000000000001</v>
      </c>
      <c r="D4" s="22"/>
      <c r="E4" s="22">
        <v>74.506</v>
      </c>
      <c r="F4" s="22">
        <v>70.069000000000003</v>
      </c>
      <c r="G4" s="22">
        <v>80.512</v>
      </c>
      <c r="H4" s="22">
        <v>118.471</v>
      </c>
    </row>
    <row r="5" spans="1:8" x14ac:dyDescent="0.25">
      <c r="A5" s="17">
        <v>77.801000000000002</v>
      </c>
      <c r="B5" s="22">
        <v>84.24</v>
      </c>
      <c r="C5" s="22">
        <v>209.22200000000001</v>
      </c>
      <c r="D5" s="22">
        <v>43.003999999999998</v>
      </c>
      <c r="E5" s="22">
        <v>39.802999999999997</v>
      </c>
      <c r="F5" s="22">
        <v>68.244</v>
      </c>
      <c r="G5" s="22">
        <v>208.32499999999999</v>
      </c>
      <c r="H5" s="22">
        <v>106.36199999999999</v>
      </c>
    </row>
    <row r="6" spans="1:8" x14ac:dyDescent="0.25">
      <c r="A6" s="17">
        <v>53.588999999999999</v>
      </c>
      <c r="B6" s="22">
        <v>70.400000000000006</v>
      </c>
      <c r="C6" s="22">
        <v>43.234000000000002</v>
      </c>
      <c r="D6" s="22">
        <v>56.279000000000003</v>
      </c>
      <c r="E6" s="22">
        <v>115.056</v>
      </c>
      <c r="F6" s="22">
        <v>112.54300000000001</v>
      </c>
      <c r="G6" s="22">
        <v>99.75</v>
      </c>
      <c r="H6" s="22">
        <v>111.098</v>
      </c>
    </row>
    <row r="7" spans="1:8" x14ac:dyDescent="0.25">
      <c r="A7" s="17">
        <v>60.124000000000002</v>
      </c>
      <c r="B7" s="22">
        <v>49.103000000000002</v>
      </c>
      <c r="C7" s="22">
        <v>53.848999999999997</v>
      </c>
      <c r="D7" s="22">
        <v>53.843000000000004</v>
      </c>
      <c r="E7" s="22">
        <v>65.542000000000002</v>
      </c>
      <c r="F7" s="22">
        <v>65.835999999999999</v>
      </c>
      <c r="G7" s="22">
        <v>82.944999999999993</v>
      </c>
      <c r="H7" s="22">
        <v>72.736000000000004</v>
      </c>
    </row>
    <row r="8" spans="1:8" x14ac:dyDescent="0.25">
      <c r="A8" s="17">
        <v>41.125</v>
      </c>
      <c r="B8" s="22">
        <v>82.042000000000002</v>
      </c>
      <c r="C8" s="22">
        <v>98.641000000000005</v>
      </c>
      <c r="D8" s="22">
        <v>52.865000000000002</v>
      </c>
      <c r="E8" s="22">
        <v>69.936999999999998</v>
      </c>
      <c r="F8" s="22">
        <v>69.28</v>
      </c>
      <c r="G8" s="22">
        <v>75.281999999999996</v>
      </c>
      <c r="H8" s="22">
        <v>87.313999999999993</v>
      </c>
    </row>
    <row r="9" spans="1:8" x14ac:dyDescent="0.25">
      <c r="A9" s="17">
        <v>43.988</v>
      </c>
      <c r="B9" s="22">
        <v>73.400999999999996</v>
      </c>
      <c r="C9" s="22">
        <v>48.256999999999998</v>
      </c>
      <c r="D9" s="22">
        <v>121.587</v>
      </c>
      <c r="E9" s="22">
        <v>167.506</v>
      </c>
      <c r="F9" s="22">
        <v>64.244</v>
      </c>
      <c r="G9" s="22">
        <v>91.019000000000005</v>
      </c>
      <c r="H9" s="22">
        <v>66.948999999999998</v>
      </c>
    </row>
    <row r="10" spans="1:8" x14ac:dyDescent="0.25">
      <c r="A10" s="17">
        <v>71.281999999999996</v>
      </c>
      <c r="B10" s="22">
        <v>65.917000000000002</v>
      </c>
      <c r="C10" s="22">
        <v>73.311000000000007</v>
      </c>
      <c r="D10" s="22">
        <v>43.988</v>
      </c>
      <c r="E10" s="22">
        <v>79.686000000000007</v>
      </c>
      <c r="F10" s="22">
        <v>80.051000000000002</v>
      </c>
      <c r="G10" s="22">
        <v>71.019000000000005</v>
      </c>
      <c r="H10" s="22">
        <v>6.66</v>
      </c>
    </row>
    <row r="11" spans="1:8" x14ac:dyDescent="0.25">
      <c r="A11" s="17">
        <v>54.752000000000002</v>
      </c>
      <c r="B11" s="22">
        <v>55.408999999999999</v>
      </c>
      <c r="C11" s="22">
        <v>8.2029999999999994</v>
      </c>
      <c r="D11" s="22"/>
      <c r="E11" s="22">
        <v>66.899000000000001</v>
      </c>
      <c r="F11" s="22">
        <v>57.335999999999999</v>
      </c>
      <c r="G11" s="22">
        <v>96.105000000000004</v>
      </c>
      <c r="H11" s="22">
        <v>68.97</v>
      </c>
    </row>
    <row r="12" spans="1:8" x14ac:dyDescent="0.25">
      <c r="A12" s="17">
        <v>65.539000000000001</v>
      </c>
      <c r="B12" s="22">
        <v>66.125</v>
      </c>
      <c r="C12" s="22">
        <v>30.649000000000001</v>
      </c>
      <c r="D12" s="22"/>
      <c r="E12" s="22">
        <v>74.81</v>
      </c>
      <c r="F12" s="22">
        <v>96.441000000000003</v>
      </c>
      <c r="G12" s="22">
        <v>112.74299999999999</v>
      </c>
      <c r="H12" s="22">
        <v>74.808000000000007</v>
      </c>
    </row>
    <row r="13" spans="1:8" x14ac:dyDescent="0.25">
      <c r="A13" s="17">
        <v>66.134</v>
      </c>
      <c r="B13" s="22">
        <v>934.36900000000003</v>
      </c>
      <c r="C13" s="22"/>
      <c r="D13" s="22"/>
      <c r="E13" s="22">
        <v>78.17</v>
      </c>
      <c r="F13" s="22">
        <v>66.028999999999996</v>
      </c>
      <c r="G13" s="22">
        <v>82.754999999999995</v>
      </c>
      <c r="H13" s="22">
        <v>92.891999999999996</v>
      </c>
    </row>
    <row r="14" spans="1:8" x14ac:dyDescent="0.25">
      <c r="A14" s="17">
        <v>53.482999999999997</v>
      </c>
      <c r="B14" s="22">
        <v>62.213000000000001</v>
      </c>
      <c r="C14" s="22">
        <v>36.573</v>
      </c>
      <c r="D14" s="22"/>
      <c r="E14" s="22">
        <v>90.319000000000003</v>
      </c>
      <c r="F14" s="22">
        <v>58.067999999999998</v>
      </c>
      <c r="G14" s="22">
        <v>89.832999999999998</v>
      </c>
      <c r="H14" s="22">
        <v>18.373000000000001</v>
      </c>
    </row>
    <row r="15" spans="1:8" x14ac:dyDescent="0.25">
      <c r="A15" s="17">
        <v>326.654</v>
      </c>
      <c r="B15" s="22">
        <v>360.20600000000002</v>
      </c>
      <c r="C15" s="22">
        <v>49.362000000000002</v>
      </c>
      <c r="D15" s="22"/>
      <c r="E15" s="22">
        <v>65.412000000000006</v>
      </c>
      <c r="F15" s="22">
        <v>89.393000000000001</v>
      </c>
      <c r="G15" s="22">
        <v>83.366</v>
      </c>
      <c r="H15" s="22">
        <v>74.117999999999995</v>
      </c>
    </row>
    <row r="16" spans="1:8" x14ac:dyDescent="0.25">
      <c r="A16" s="17">
        <v>82.88</v>
      </c>
      <c r="B16" s="22">
        <v>79.347999999999999</v>
      </c>
      <c r="C16" s="22">
        <v>55.13</v>
      </c>
      <c r="D16" s="22"/>
      <c r="E16" s="22">
        <v>100.547</v>
      </c>
      <c r="F16" s="22">
        <v>90.441000000000003</v>
      </c>
      <c r="G16" s="22">
        <v>82.019000000000005</v>
      </c>
      <c r="H16" s="22">
        <v>80.394999999999996</v>
      </c>
    </row>
    <row r="17" spans="1:8" x14ac:dyDescent="0.25">
      <c r="A17" s="17">
        <v>60.423999999999999</v>
      </c>
      <c r="B17" s="22">
        <v>62.633000000000003</v>
      </c>
      <c r="C17" s="22">
        <v>62.146999999999998</v>
      </c>
      <c r="D17" s="22"/>
      <c r="E17" s="22">
        <v>99.236999999999995</v>
      </c>
      <c r="F17" s="22">
        <v>54.128999999999998</v>
      </c>
      <c r="G17" s="22">
        <v>79.543999999999997</v>
      </c>
      <c r="H17" s="22">
        <v>99.972999999999999</v>
      </c>
    </row>
    <row r="18" spans="1:8" x14ac:dyDescent="0.25">
      <c r="A18" s="17">
        <v>81.581000000000003</v>
      </c>
      <c r="B18" s="22">
        <v>111.252</v>
      </c>
      <c r="C18" s="22">
        <v>64.772000000000006</v>
      </c>
      <c r="D18" s="22"/>
      <c r="E18" s="22">
        <v>59.609000000000002</v>
      </c>
      <c r="F18" s="22">
        <v>13.186999999999999</v>
      </c>
      <c r="G18" s="22">
        <v>96.596999999999994</v>
      </c>
      <c r="H18" s="22">
        <v>78.28</v>
      </c>
    </row>
    <row r="19" spans="1:8" x14ac:dyDescent="0.25">
      <c r="A19" s="17">
        <v>89.808000000000007</v>
      </c>
      <c r="B19" s="22">
        <v>57.249000000000002</v>
      </c>
      <c r="C19" s="22">
        <v>62.343000000000004</v>
      </c>
      <c r="D19" s="22"/>
      <c r="E19" s="22">
        <v>63.066000000000003</v>
      </c>
      <c r="F19" s="22">
        <v>64.123000000000005</v>
      </c>
      <c r="G19" s="22">
        <v>104.23099999999999</v>
      </c>
      <c r="H19" s="22">
        <v>74.3</v>
      </c>
    </row>
    <row r="20" spans="1:8" x14ac:dyDescent="0.25">
      <c r="A20" s="17">
        <v>49.725000000000001</v>
      </c>
      <c r="B20" s="22">
        <v>40.491</v>
      </c>
      <c r="C20" s="22">
        <v>155.161</v>
      </c>
      <c r="D20" s="22"/>
      <c r="E20" s="22">
        <v>68.974000000000004</v>
      </c>
      <c r="F20" s="22">
        <v>109.461</v>
      </c>
      <c r="G20" s="22">
        <v>95.319000000000003</v>
      </c>
      <c r="H20" s="22">
        <v>53.497</v>
      </c>
    </row>
    <row r="21" spans="1:8" x14ac:dyDescent="0.25">
      <c r="B21" s="22">
        <v>45.709000000000003</v>
      </c>
      <c r="C21" s="22">
        <v>54.488</v>
      </c>
      <c r="D21" s="22"/>
      <c r="E21" s="22">
        <v>62.38</v>
      </c>
      <c r="G21" s="22">
        <v>108.04900000000001</v>
      </c>
      <c r="H21" s="22">
        <v>101.462</v>
      </c>
    </row>
    <row r="22" spans="1:8" x14ac:dyDescent="0.25">
      <c r="B22" s="22">
        <v>52.959000000000003</v>
      </c>
      <c r="C22" s="22">
        <v>60.161999999999999</v>
      </c>
      <c r="D22" s="22"/>
      <c r="E22" s="22">
        <v>61.338000000000001</v>
      </c>
      <c r="G22" s="22">
        <v>86.364999999999995</v>
      </c>
      <c r="H22" s="22">
        <v>81.028999999999996</v>
      </c>
    </row>
    <row r="23" spans="1:8" x14ac:dyDescent="0.25">
      <c r="B23" s="22">
        <v>45.195999999999998</v>
      </c>
      <c r="G23" s="22">
        <v>64.876000000000005</v>
      </c>
      <c r="H23" s="22">
        <v>86.418999999999997</v>
      </c>
    </row>
    <row r="24" spans="1:8" x14ac:dyDescent="0.25">
      <c r="B24" s="22">
        <v>76.247</v>
      </c>
      <c r="H24" s="22">
        <v>107.764</v>
      </c>
    </row>
    <row r="25" spans="1:8" x14ac:dyDescent="0.25">
      <c r="B25" s="22">
        <v>59.741999999999997</v>
      </c>
      <c r="H25" s="22">
        <v>100.753</v>
      </c>
    </row>
    <row r="26" spans="1:8" x14ac:dyDescent="0.25">
      <c r="B26" s="22">
        <v>84.35</v>
      </c>
    </row>
    <row r="27" spans="1:8" x14ac:dyDescent="0.25">
      <c r="B27" s="22">
        <v>41.697000000000003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C32" sqref="C32"/>
    </sheetView>
  </sheetViews>
  <sheetFormatPr defaultColWidth="11.42578125" defaultRowHeight="15" x14ac:dyDescent="0.25"/>
  <cols>
    <col min="1" max="1" width="4" customWidth="1"/>
    <col min="2" max="2" width="5.5703125" customWidth="1"/>
    <col min="3" max="3" width="8.28515625" customWidth="1"/>
    <col min="4" max="4" width="21.140625" style="1" customWidth="1"/>
    <col min="5" max="5" width="8.28515625" customWidth="1"/>
    <col min="6" max="6" width="20" customWidth="1"/>
    <col min="7" max="7" width="8.28515625" customWidth="1"/>
  </cols>
  <sheetData>
    <row r="1" spans="1:8" s="5" customFormat="1" x14ac:dyDescent="0.25">
      <c r="A1" s="5" t="s">
        <v>0</v>
      </c>
      <c r="B1" s="5" t="s">
        <v>1</v>
      </c>
      <c r="C1" s="15" t="s">
        <v>35</v>
      </c>
      <c r="D1" s="23" t="s">
        <v>2</v>
      </c>
      <c r="E1" s="23"/>
      <c r="F1" s="23"/>
      <c r="G1" s="23"/>
      <c r="H1" s="14" t="s">
        <v>4</v>
      </c>
    </row>
    <row r="2" spans="1:8" s="2" customFormat="1" ht="17.25" x14ac:dyDescent="0.25">
      <c r="C2" s="24" t="s">
        <v>36</v>
      </c>
      <c r="D2" s="23" t="s">
        <v>18</v>
      </c>
      <c r="E2" s="23"/>
      <c r="F2" s="23" t="s">
        <v>3</v>
      </c>
      <c r="G2" s="23"/>
      <c r="H2" s="26" t="s">
        <v>5</v>
      </c>
    </row>
    <row r="3" spans="1:8" s="3" customFormat="1" x14ac:dyDescent="0.25">
      <c r="C3" s="25"/>
      <c r="D3" s="3" t="s">
        <v>8</v>
      </c>
      <c r="E3" s="7" t="s">
        <v>10</v>
      </c>
      <c r="F3" s="3" t="s">
        <v>8</v>
      </c>
      <c r="G3" s="7" t="s">
        <v>9</v>
      </c>
      <c r="H3" s="26"/>
    </row>
    <row r="4" spans="1:8" x14ac:dyDescent="0.25">
      <c r="A4">
        <v>2</v>
      </c>
      <c r="B4">
        <v>3</v>
      </c>
      <c r="C4" s="16">
        <v>68.5</v>
      </c>
      <c r="D4" s="8" t="s">
        <v>23</v>
      </c>
      <c r="E4" s="12">
        <f>SUM(423,331,79.8)</f>
        <v>833.8</v>
      </c>
      <c r="F4" s="11" t="s">
        <v>22</v>
      </c>
      <c r="G4" s="13">
        <f>AVERAGE(0.379,0.385)</f>
        <v>0.38200000000000001</v>
      </c>
      <c r="H4" s="6">
        <v>5</v>
      </c>
    </row>
    <row r="5" spans="1:8" x14ac:dyDescent="0.25">
      <c r="A5">
        <v>2</v>
      </c>
      <c r="B5">
        <v>6</v>
      </c>
      <c r="C5" s="16">
        <v>37.200000000000003</v>
      </c>
      <c r="D5" s="8" t="s">
        <v>20</v>
      </c>
      <c r="E5" s="12">
        <f>SUM(101,61.7,41.9)</f>
        <v>204.6</v>
      </c>
      <c r="F5" s="11" t="s">
        <v>21</v>
      </c>
      <c r="G5" s="13">
        <f>AVERAGE(0.441,0.394,0.304)</f>
        <v>0.37966666666666665</v>
      </c>
      <c r="H5" s="6">
        <v>0</v>
      </c>
    </row>
    <row r="6" spans="1:8" x14ac:dyDescent="0.25">
      <c r="A6">
        <v>2</v>
      </c>
      <c r="B6" s="4">
        <v>12</v>
      </c>
      <c r="C6" s="16">
        <v>77</v>
      </c>
      <c r="D6" s="8" t="s">
        <v>17</v>
      </c>
      <c r="E6" s="12">
        <f>SUM(118,53.7,55.4,100,52.1,47.7)</f>
        <v>426.90000000000003</v>
      </c>
      <c r="F6" s="11" t="s">
        <v>19</v>
      </c>
      <c r="G6" s="13">
        <f>AVERAGE(0.592,0.628,0.677,0.467,0.674,0.56)</f>
        <v>0.59966666666666668</v>
      </c>
      <c r="H6" s="6">
        <v>0</v>
      </c>
    </row>
    <row r="7" spans="1:8" x14ac:dyDescent="0.25">
      <c r="A7">
        <v>2</v>
      </c>
      <c r="B7">
        <v>15</v>
      </c>
      <c r="C7" s="16">
        <v>83.1</v>
      </c>
      <c r="D7" s="9">
        <v>858</v>
      </c>
      <c r="E7" s="12">
        <v>858</v>
      </c>
      <c r="F7" s="11">
        <v>0.25600000000000001</v>
      </c>
      <c r="G7" s="13">
        <v>0.25600000000000001</v>
      </c>
      <c r="H7" s="6">
        <v>0</v>
      </c>
    </row>
    <row r="8" spans="1:8" x14ac:dyDescent="0.25">
      <c r="A8">
        <v>2</v>
      </c>
      <c r="B8">
        <v>57</v>
      </c>
      <c r="C8" s="16">
        <v>70.400000000000006</v>
      </c>
      <c r="D8" s="10" t="s">
        <v>24</v>
      </c>
      <c r="E8" s="12">
        <f>SUM(330,372)</f>
        <v>702</v>
      </c>
      <c r="F8" s="11" t="s">
        <v>25</v>
      </c>
      <c r="G8" s="13">
        <f>AVERAGE(0.389,0.356)</f>
        <v>0.3725</v>
      </c>
      <c r="H8" s="6">
        <v>0</v>
      </c>
    </row>
    <row r="9" spans="1:8" x14ac:dyDescent="0.25">
      <c r="A9">
        <v>4</v>
      </c>
      <c r="B9">
        <v>129</v>
      </c>
      <c r="C9" s="16">
        <v>0</v>
      </c>
      <c r="D9" s="10">
        <v>156168161</v>
      </c>
      <c r="E9" s="12">
        <f>SUM(156,168,161)</f>
        <v>485</v>
      </c>
      <c r="F9" s="11" t="s">
        <v>28</v>
      </c>
      <c r="G9" s="13">
        <f>AVERAGE(0.672,0.698,0.771)</f>
        <v>0.71366666666666667</v>
      </c>
      <c r="H9" s="6">
        <v>6</v>
      </c>
    </row>
    <row r="10" spans="1:8" x14ac:dyDescent="0.25">
      <c r="A10">
        <v>4</v>
      </c>
      <c r="B10">
        <v>102</v>
      </c>
      <c r="C10" s="16">
        <v>50.3</v>
      </c>
      <c r="D10" s="8" t="s">
        <v>29</v>
      </c>
      <c r="E10" s="12">
        <f>SUM(132,186,397)</f>
        <v>715</v>
      </c>
      <c r="F10" s="11" t="s">
        <v>30</v>
      </c>
      <c r="G10" s="13">
        <f>AVERAGE(0.659,0.67,0.792)</f>
        <v>0.70700000000000018</v>
      </c>
      <c r="H10" s="6">
        <v>1</v>
      </c>
    </row>
    <row r="11" spans="1:8" x14ac:dyDescent="0.25">
      <c r="A11">
        <v>4</v>
      </c>
      <c r="B11">
        <v>147</v>
      </c>
      <c r="C11" s="16">
        <v>0</v>
      </c>
      <c r="D11" s="8" t="s">
        <v>31</v>
      </c>
      <c r="E11" s="12">
        <f>SUM(26.5,63,246,47.7)</f>
        <v>383.2</v>
      </c>
      <c r="F11" s="11" t="s">
        <v>32</v>
      </c>
      <c r="G11" s="13">
        <f>AVERAGE(0.799,0.748,0.496,0.557)</f>
        <v>0.65</v>
      </c>
      <c r="H11" s="6">
        <v>2</v>
      </c>
    </row>
    <row r="12" spans="1:8" x14ac:dyDescent="0.25">
      <c r="A12">
        <v>4</v>
      </c>
      <c r="B12">
        <v>159</v>
      </c>
      <c r="C12" s="16">
        <v>91</v>
      </c>
      <c r="D12" s="10" t="s">
        <v>33</v>
      </c>
      <c r="E12" s="12">
        <f>SUM(214,311,124,121)</f>
        <v>770</v>
      </c>
      <c r="F12" s="11" t="s">
        <v>34</v>
      </c>
      <c r="G12" s="13">
        <f>AVERAGE(0.772,0.924,0.546,0.587)</f>
        <v>0.70724999999999993</v>
      </c>
      <c r="H12" s="6">
        <v>2</v>
      </c>
    </row>
    <row r="13" spans="1:8" x14ac:dyDescent="0.25">
      <c r="A13">
        <v>4</v>
      </c>
      <c r="B13">
        <v>36</v>
      </c>
      <c r="C13" s="16">
        <v>53.1</v>
      </c>
      <c r="D13" s="8">
        <v>769</v>
      </c>
      <c r="E13" s="12">
        <v>769</v>
      </c>
      <c r="F13" s="11">
        <v>0.44500000000000001</v>
      </c>
      <c r="G13" s="13">
        <v>0.44500000000000001</v>
      </c>
      <c r="H13" s="6">
        <v>3</v>
      </c>
    </row>
    <row r="14" spans="1:8" x14ac:dyDescent="0.25">
      <c r="A14">
        <v>6</v>
      </c>
      <c r="B14">
        <v>123</v>
      </c>
      <c r="C14" s="16">
        <v>0</v>
      </c>
      <c r="D14" s="8" t="s">
        <v>26</v>
      </c>
      <c r="E14" s="12">
        <f>SUM(32.6,26.7)</f>
        <v>59.3</v>
      </c>
      <c r="F14" s="11" t="s">
        <v>7</v>
      </c>
      <c r="G14" s="13">
        <f>AVERAGE(0.801,0.747)</f>
        <v>0.77400000000000002</v>
      </c>
      <c r="H14" s="6">
        <v>0</v>
      </c>
    </row>
    <row r="15" spans="1:8" x14ac:dyDescent="0.25">
      <c r="A15">
        <v>6</v>
      </c>
      <c r="B15">
        <v>132</v>
      </c>
      <c r="C15" s="16">
        <v>0</v>
      </c>
      <c r="D15" s="8" t="s">
        <v>27</v>
      </c>
      <c r="E15" s="12">
        <f>SUM(38.2,55.8,69)</f>
        <v>163</v>
      </c>
      <c r="F15" s="11" t="s">
        <v>6</v>
      </c>
      <c r="G15" s="13">
        <f>AVERAGE(0.452,0.476,0.431)</f>
        <v>0.45300000000000001</v>
      </c>
      <c r="H15" s="6">
        <v>0</v>
      </c>
    </row>
    <row r="16" spans="1:8" x14ac:dyDescent="0.25">
      <c r="A16">
        <v>6</v>
      </c>
      <c r="B16">
        <v>105</v>
      </c>
      <c r="C16" s="16">
        <v>0</v>
      </c>
      <c r="D16" s="8" t="s">
        <v>11</v>
      </c>
      <c r="E16" s="12">
        <f>SUM(23.9, 25.8,10.6)</f>
        <v>60.300000000000004</v>
      </c>
      <c r="F16" s="11" t="s">
        <v>12</v>
      </c>
      <c r="G16" s="13">
        <f>AVERAGE(0.496,0.859,0.887)</f>
        <v>0.74733333333333329</v>
      </c>
      <c r="H16" s="6">
        <v>0</v>
      </c>
    </row>
    <row r="17" spans="1:8" x14ac:dyDescent="0.25">
      <c r="A17">
        <v>6</v>
      </c>
      <c r="B17">
        <v>156</v>
      </c>
      <c r="C17" s="16">
        <v>0</v>
      </c>
      <c r="D17" s="8" t="s">
        <v>13</v>
      </c>
      <c r="E17" s="12">
        <f>SUM(55.3,37.3,36.1,63.1)</f>
        <v>191.79999999999998</v>
      </c>
      <c r="F17" s="11" t="s">
        <v>14</v>
      </c>
      <c r="G17" s="13">
        <f>AVERAGE(0.624,0.657,0.576,0.871)</f>
        <v>0.68200000000000005</v>
      </c>
      <c r="H17" s="6">
        <v>0</v>
      </c>
    </row>
    <row r="18" spans="1:8" x14ac:dyDescent="0.25">
      <c r="A18">
        <v>6</v>
      </c>
      <c r="B18">
        <v>102</v>
      </c>
      <c r="C18" s="16">
        <v>0</v>
      </c>
      <c r="D18" s="8" t="s">
        <v>15</v>
      </c>
      <c r="E18" s="12">
        <f>SUM(86.2,66.6)</f>
        <v>152.80000000000001</v>
      </c>
      <c r="F18" s="11" t="s">
        <v>16</v>
      </c>
      <c r="G18" s="13">
        <f>AVERAGE(0.922,0.946)</f>
        <v>0.93399999999999994</v>
      </c>
      <c r="H18" s="6">
        <v>0</v>
      </c>
    </row>
  </sheetData>
  <mergeCells count="5">
    <mergeCell ref="D2:E2"/>
    <mergeCell ref="F2:G2"/>
    <mergeCell ref="C2:C3"/>
    <mergeCell ref="H2:H3"/>
    <mergeCell ref="D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Chl_Sphericity</vt:lpstr>
      <vt:lpstr>Chl_Volume</vt:lpstr>
      <vt:lpstr>Nuc_Volume</vt:lpstr>
      <vt:lpstr>Plots</vt:lpstr>
      <vt:lpstr>Chl_Sphericity_con</vt:lpstr>
      <vt:lpstr>Chl_Volume_con</vt:lpstr>
      <vt:lpstr>Nuc_Vol_con</vt:lpstr>
      <vt:lpstr>Imaris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mwalde</dc:creator>
  <cp:lastModifiedBy>mwalde</cp:lastModifiedBy>
  <dcterms:created xsi:type="dcterms:W3CDTF">2022-03-17T12:24:08Z</dcterms:created>
  <dcterms:modified xsi:type="dcterms:W3CDTF">2022-04-06T11:11:37Z</dcterms:modified>
</cp:coreProperties>
</file>