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jan\Downloads\"/>
    </mc:Choice>
  </mc:AlternateContent>
  <xr:revisionPtr revIDLastSave="0" documentId="8_{0CE6708E-5687-4BDE-9E32-98F0FA13BC80}" xr6:coauthVersionLast="47" xr6:coauthVersionMax="47" xr10:uidLastSave="{00000000-0000-0000-0000-000000000000}"/>
  <bookViews>
    <workbookView xWindow="-108" yWindow="-108" windowWidth="23256" windowHeight="12456" activeTab="2" xr2:uid="{2AEF46C9-B234-4134-BF6B-24C035D30AFA}"/>
  </bookViews>
  <sheets>
    <sheet name="1a),b),c),d),e)" sheetId="1" r:id="rId1"/>
    <sheet name="2a),b),c),d)" sheetId="5" r:id="rId2"/>
    <sheet name="3,4" sheetId="11" r:id="rId3"/>
  </sheets>
  <calcPr calcId="191029"/>
  <pivotCaches>
    <pivotCache cacheId="6" r:id="rId4"/>
    <pivotCache cacheId="11" r:id="rId5"/>
    <pivotCache cacheId="3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5" l="1"/>
  <c r="N36" i="5"/>
  <c r="N37" i="5"/>
  <c r="N38" i="5"/>
  <c r="N39" i="5"/>
  <c r="N40" i="5"/>
  <c r="N41" i="5"/>
  <c r="N42" i="5"/>
  <c r="N43" i="5"/>
  <c r="N44" i="5"/>
  <c r="N45" i="5"/>
  <c r="N46" i="5"/>
  <c r="N35" i="5"/>
  <c r="I6" i="5"/>
  <c r="I5" i="5"/>
  <c r="O13" i="11"/>
  <c r="I5" i="11"/>
  <c r="I7" i="11"/>
  <c r="I6" i="11"/>
  <c r="H6" i="11"/>
  <c r="H7" i="11"/>
  <c r="H5" i="11"/>
  <c r="N8" i="5"/>
  <c r="N9" i="5"/>
  <c r="N10" i="5"/>
  <c r="N11" i="5"/>
  <c r="N12" i="5"/>
  <c r="N7" i="5"/>
  <c r="N15" i="5" s="1"/>
  <c r="I10" i="5"/>
  <c r="I14" i="5"/>
  <c r="I18" i="5"/>
  <c r="I22" i="5"/>
  <c r="I26" i="5"/>
  <c r="I30" i="5"/>
  <c r="I34" i="5"/>
  <c r="I38" i="5"/>
  <c r="I42" i="5"/>
  <c r="I46" i="5"/>
  <c r="I50" i="5"/>
  <c r="I54" i="5"/>
  <c r="I58" i="5"/>
  <c r="I62" i="5"/>
  <c r="I66" i="5"/>
  <c r="I70" i="5"/>
  <c r="I74" i="5"/>
  <c r="I78" i="5"/>
  <c r="H80" i="5"/>
  <c r="I80" i="5" s="1"/>
  <c r="H79" i="5"/>
  <c r="I79" i="5" s="1"/>
  <c r="H78" i="5"/>
  <c r="H77" i="5"/>
  <c r="I77" i="5" s="1"/>
  <c r="H76" i="5"/>
  <c r="I76" i="5" s="1"/>
  <c r="H75" i="5"/>
  <c r="I75" i="5" s="1"/>
  <c r="H74" i="5"/>
  <c r="H73" i="5"/>
  <c r="I73" i="5" s="1"/>
  <c r="H72" i="5"/>
  <c r="I72" i="5" s="1"/>
  <c r="H71" i="5"/>
  <c r="I71" i="5" s="1"/>
  <c r="H70" i="5"/>
  <c r="H69" i="5"/>
  <c r="I69" i="5" s="1"/>
  <c r="H68" i="5"/>
  <c r="I68" i="5" s="1"/>
  <c r="H67" i="5"/>
  <c r="I67" i="5" s="1"/>
  <c r="H66" i="5"/>
  <c r="H65" i="5"/>
  <c r="I65" i="5" s="1"/>
  <c r="H64" i="5"/>
  <c r="I64" i="5" s="1"/>
  <c r="H63" i="5"/>
  <c r="I63" i="5" s="1"/>
  <c r="H62" i="5"/>
  <c r="H61" i="5"/>
  <c r="I61" i="5" s="1"/>
  <c r="H60" i="5"/>
  <c r="I60" i="5" s="1"/>
  <c r="H59" i="5"/>
  <c r="I59" i="5" s="1"/>
  <c r="H58" i="5"/>
  <c r="H57" i="5"/>
  <c r="I57" i="5" s="1"/>
  <c r="H56" i="5"/>
  <c r="I56" i="5" s="1"/>
  <c r="H55" i="5"/>
  <c r="I55" i="5" s="1"/>
  <c r="H54" i="5"/>
  <c r="H53" i="5"/>
  <c r="I53" i="5" s="1"/>
  <c r="H52" i="5"/>
  <c r="I52" i="5" s="1"/>
  <c r="H51" i="5"/>
  <c r="I51" i="5" s="1"/>
  <c r="H50" i="5"/>
  <c r="H49" i="5"/>
  <c r="I49" i="5" s="1"/>
  <c r="H48" i="5"/>
  <c r="I48" i="5" s="1"/>
  <c r="H47" i="5"/>
  <c r="I47" i="5" s="1"/>
  <c r="H46" i="5"/>
  <c r="H45" i="5"/>
  <c r="I45" i="5" s="1"/>
  <c r="H44" i="5"/>
  <c r="I44" i="5" s="1"/>
  <c r="H43" i="5"/>
  <c r="I43" i="5" s="1"/>
  <c r="H42" i="5"/>
  <c r="H41" i="5"/>
  <c r="I41" i="5" s="1"/>
  <c r="H40" i="5"/>
  <c r="I40" i="5" s="1"/>
  <c r="H39" i="5"/>
  <c r="I39" i="5" s="1"/>
  <c r="H38" i="5"/>
  <c r="H37" i="5"/>
  <c r="I37" i="5" s="1"/>
  <c r="H36" i="5"/>
  <c r="I36" i="5" s="1"/>
  <c r="H35" i="5"/>
  <c r="I35" i="5" s="1"/>
  <c r="H34" i="5"/>
  <c r="H33" i="5"/>
  <c r="I33" i="5" s="1"/>
  <c r="H32" i="5"/>
  <c r="I32" i="5" s="1"/>
  <c r="H31" i="5"/>
  <c r="I31" i="5" s="1"/>
  <c r="H30" i="5"/>
  <c r="H29" i="5"/>
  <c r="I29" i="5" s="1"/>
  <c r="H28" i="5"/>
  <c r="I28" i="5" s="1"/>
  <c r="H27" i="5"/>
  <c r="I27" i="5" s="1"/>
  <c r="H26" i="5"/>
  <c r="H25" i="5"/>
  <c r="I25" i="5" s="1"/>
  <c r="H24" i="5"/>
  <c r="I24" i="5" s="1"/>
  <c r="H23" i="5"/>
  <c r="I23" i="5" s="1"/>
  <c r="H22" i="5"/>
  <c r="H21" i="5"/>
  <c r="I21" i="5" s="1"/>
  <c r="H20" i="5"/>
  <c r="I20" i="5" s="1"/>
  <c r="H19" i="5"/>
  <c r="I19" i="5" s="1"/>
  <c r="H18" i="5"/>
  <c r="H17" i="5"/>
  <c r="I17" i="5" s="1"/>
  <c r="H16" i="5"/>
  <c r="I16" i="5" s="1"/>
  <c r="H15" i="5"/>
  <c r="I15" i="5" s="1"/>
  <c r="H14" i="5"/>
  <c r="H13" i="5"/>
  <c r="I13" i="5" s="1"/>
  <c r="H12" i="5"/>
  <c r="I12" i="5" s="1"/>
  <c r="H11" i="5"/>
  <c r="I11" i="5" s="1"/>
  <c r="H10" i="5"/>
  <c r="H9" i="5"/>
  <c r="I9" i="5" s="1"/>
  <c r="H8" i="5"/>
  <c r="I8" i="5" s="1"/>
  <c r="H7" i="5"/>
  <c r="I7" i="5" s="1"/>
  <c r="H6" i="5"/>
  <c r="H5" i="5"/>
  <c r="H81" i="5" s="1"/>
  <c r="I81" i="5" s="1"/>
  <c r="G81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H82" i="5" l="1"/>
  <c r="N13" i="5"/>
</calcChain>
</file>

<file path=xl/sharedStrings.xml><?xml version="1.0" encoding="utf-8"?>
<sst xmlns="http://schemas.openxmlformats.org/spreadsheetml/2006/main" count="569" uniqueCount="70">
  <si>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</si>
  <si>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</si>
  <si>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</si>
  <si>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</si>
  <si>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</si>
  <si>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</si>
  <si>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</si>
  <si>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</si>
  <si>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</si>
  <si>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</si>
  <si>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</si>
  <si>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</si>
  <si>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</si>
  <si>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</si>
  <si>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</si>
  <si>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</si>
  <si>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</si>
  <si>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</si>
  <si>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</si>
  <si>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</si>
  <si>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</si>
  <si>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</si>
  <si>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</si>
  <si>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</si>
  <si>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 =</t>
  </si>
  <si>
    <t>Row Labels</t>
  </si>
  <si>
    <t>Grand Total</t>
  </si>
  <si>
    <t>Sum of Total Sales (BDT)</t>
  </si>
  <si>
    <t>Total Sales in every region</t>
  </si>
  <si>
    <t>ID</t>
  </si>
  <si>
    <t>Name</t>
  </si>
  <si>
    <t>Salary</t>
  </si>
  <si>
    <t>Sales</t>
  </si>
  <si>
    <t>Bonus</t>
  </si>
  <si>
    <t>total</t>
  </si>
  <si>
    <t>2(a)</t>
  </si>
  <si>
    <t>The total number of the smartphones solded by Arif hossain = 42</t>
  </si>
  <si>
    <t xml:space="preserve">Total Sales of 3 mounth </t>
  </si>
  <si>
    <t>Sum of Bonus</t>
  </si>
  <si>
    <t xml:space="preserve"> </t>
  </si>
  <si>
    <t>tatal salary</t>
  </si>
  <si>
    <t>2(c) Nabila Sultana has earned the highst total salary.</t>
  </si>
  <si>
    <t>The average salary of every sales representative:</t>
  </si>
  <si>
    <t>Mounth</t>
  </si>
  <si>
    <t>Expenses</t>
  </si>
  <si>
    <t>Retail Profit</t>
  </si>
  <si>
    <t>profit/loss</t>
  </si>
  <si>
    <t>January</t>
  </si>
  <si>
    <t>February</t>
  </si>
  <si>
    <t>March</t>
  </si>
  <si>
    <t>Month</t>
  </si>
  <si>
    <t>Total Quantity</t>
  </si>
  <si>
    <t>lowest quantity:</t>
  </si>
  <si>
    <t>so,January mounth has the lowest produst quantity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</si>
  <si>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</si>
  <si>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</si>
  <si>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</si>
  <si>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</si>
  <si>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</si>
  <si>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</si>
  <si>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</si>
  <si>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</si>
  <si>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</si>
  <si>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</si>
  <si>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</si>
  <si>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2(b)</t>
  </si>
  <si>
    <t>Highst total salary:</t>
  </si>
  <si>
    <t>2c). (d)</t>
  </si>
  <si>
    <t>3 a)</t>
  </si>
  <si>
    <t>3.b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</si>
</sst>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4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1" xfId="0" pivotButton="1" applyBorder="1"/>
    <xf numFmtId="0" fontId="0" fillId="3" borderId="1" xfId="0" applyFill="1" applyBorder="1" applyAlignment="1">
      <alignment horizontal="left"/>
    </xf>
    <xf numFmtId="0" fontId="0" fillId="3" borderId="1" xfId="0" applyNumberFormat="1" applyFill="1" applyBorder="1"/>
    <xf numFmtId="0" fontId="4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1" xfId="0" applyBorder="1" applyAlignment="1">
      <alignment horizontal="center"/>
    </xf>
    <xf numFmtId="0" fontId="4" fillId="6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3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1" fillId="4" borderId="0" xfId="0" applyFont="1" applyFill="1" applyAlignment="1">
      <alignment horizontal="center"/>
    </xf>
    <xf numFmtId="0" fontId="0" fillId="7" borderId="1" xfId="0" applyFill="1" applyBorder="1"/>
    <xf numFmtId="0" fontId="2" fillId="0" borderId="1" xfId="0" applyFont="1" applyBorder="1"/>
    <xf numFmtId="0" fontId="3" fillId="0" borderId="1" xfId="0" applyFont="1" applyBorder="1"/>
    <xf numFmtId="0" fontId="1" fillId="4" borderId="1" xfId="0" applyFont="1" applyFill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right" vertical="center"/>
    </xf>
  </cellXfs>
  <cellStyles count="1">
    <cellStyle name="Normal" xfId="0" builtinId="0"/>
  </cellStyles>
  <dxfs count="48"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B0F0"/>
      </font>
    </dxf>
    <dxf>
      <font>
        <color rgb="FF00B050"/>
      </font>
    </dxf>
    <dxf>
      <font>
        <color rgb="FF00B050"/>
      </font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00B05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 2_Microsoft excel Spreadaheets.xlsx]1a),b),c),d),e)!PivotTable3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'1a),b),c),d),e)'!$M$6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'1a),b),c),d),e)'!$L$7:$L$13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'1a),b),c),d),e)'!$M$7:$M$13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0-4D36-A6EB-CAF38FB5ADA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 2_Microsoft excel Spreadaheets.xlsx]2a),b),c),d)!PivotTable12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'2a),b),c),d)'!$L$6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'2a),b),c),d)'!$K$7:$K$13</c:f>
              <c:strCache>
                <c:ptCount val="6"/>
                <c:pt idx="0">
                  <c:v>Arif Hossain</c:v>
                </c:pt>
                <c:pt idx="1">
                  <c:v>Eva Karim</c:v>
                </c:pt>
                <c:pt idx="2">
                  <c:v>Farhan Islam</c:v>
                </c:pt>
                <c:pt idx="3">
                  <c:v>Nabila Sultana</c:v>
                </c:pt>
                <c:pt idx="4">
                  <c:v>Oishi Das</c:v>
                </c:pt>
                <c:pt idx="5">
                  <c:v>Parvez Hasan</c:v>
                </c:pt>
              </c:strCache>
            </c:strRef>
          </c:cat>
          <c:val>
            <c:numRef>
              <c:f>'2a),b),c),d)'!$L$7:$L$13</c:f>
              <c:numCache>
                <c:formatCode>General</c:formatCode>
                <c:ptCount val="6"/>
                <c:pt idx="0">
                  <c:v>307800</c:v>
                </c:pt>
                <c:pt idx="1">
                  <c:v>251400</c:v>
                </c:pt>
                <c:pt idx="2">
                  <c:v>319200</c:v>
                </c:pt>
                <c:pt idx="3">
                  <c:v>415800</c:v>
                </c:pt>
                <c:pt idx="4">
                  <c:v>143400</c:v>
                </c:pt>
                <c:pt idx="5">
                  <c:v>282600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9-4D8C-B68C-E4E538C86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888687"/>
        <c:axId val="2107889647"/>
        <c:axId val="0"/>
      </c:bar3DChart>
      <c:catAx>
        <c:axId val="210788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89647"/>
        <c:crosses val="autoZero"/>
        <c:auto val="1"/>
        <c:lblAlgn val="ctr"/>
        <c:lblOffset val="100"/>
        <c:noMultiLvlLbl val="0"/>
      </c:catAx>
      <c:valAx>
        <c:axId val="21078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8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'3,4'!$D$12</c:f>
              <c:strCache>
                <c:ptCount val="1"/>
                <c:pt idx="0">
                  <c:v>Expenses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'3,4'!$C$13:$C$24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'3,4'!$D$13:$D$24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8-4E02-88EE-B925D6243EBD}"/>
            </c:ext>
          </c:extLst>
        </c:ser>
        <c:ser>
          <c:idx val="1"/>
          <c:order val="1"/>
          <c:tx>
            <c:strRef>
              <c:f>'3,4'!$E$12</c:f>
              <c:strCache>
                <c:ptCount val="1"/>
                <c:pt idx="0">
                  <c:v>Sales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'3,4'!$C$13:$C$24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'3,4'!$E$13:$E$24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8-4E02-88EE-B925D6243EBD}"/>
            </c:ext>
          </c:extLst>
        </c:ser>
        <c:ser>
          <c:idx val="2"/>
          <c:order val="2"/>
          <c:tx>
            <c:strRef>
              <c:f>'3,4'!$F$12</c:f>
              <c:strCache>
                <c:ptCount val="1"/>
                <c:pt idx="0">
                  <c:v>Profit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'3,4'!$C$13:$C$24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'3,4'!$F$13:$F$24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58-4E02-88EE-B925D6243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8769455"/>
        <c:axId val="2119475343"/>
        <c:axId val="0"/>
      </c:bar3DChart>
      <c:catAx>
        <c:axId val="876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75343"/>
        <c:crosses val="autoZero"/>
        <c:auto val="1"/>
        <c:lblAlgn val="ctr"/>
        <c:lblOffset val="100"/>
        <c:noMultiLvlLbl val="0"/>
      </c:catAx>
      <c:valAx>
        <c:axId val="211947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'3,4'!$D$12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'3,4'!$C$13:$C$24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'3,4'!$D$13:$D$24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5-45F2-80EA-3A248A12D338}"/>
            </c:ext>
          </c:extLst>
        </c:ser>
        <c:ser>
          <c:idx val="1"/>
          <c:order val="1"/>
          <c:tx>
            <c:strRef>
              <c:f>'3,4'!$E$12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'3,4'!$C$13:$C$24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'3,4'!$E$13:$E$24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5-45F2-80EA-3A248A12D338}"/>
            </c:ext>
          </c:extLst>
        </c:ser>
        <c:ser>
          <c:idx val="2"/>
          <c:order val="2"/>
          <c:tx>
            <c:strRef>
              <c:f>'3,4'!$F$12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'3,4'!$C$13:$C$24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'3,4'!$F$13:$F$24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65-45F2-80EA-3A248A12D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49007"/>
        <c:axId val="251263887"/>
      </c:areaChart>
      <c:catAx>
        <c:axId val="251249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63887"/>
        <c:crosses val="autoZero"/>
        <c:auto val="1"/>
        <c:lblAlgn val="ctr"/>
        <c:lblOffset val="100"/>
        <c:noMultiLvlLbl val="0"/>
      </c:catAx>
      <c:valAx>
        <c:axId val="25126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4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213360</xdr:colOff>
      <xdr:row>4</xdr:row>
      <xdr:rowOff>7620</xdr:rowOff>
    </xdr:from>
    <xdr:to>
      <xdr:col>17</xdr:col>
      <xdr:colOff>411480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4ECCC-F664-E8A4-8110-55D03936E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205740</xdr:colOff>
      <xdr:row>5</xdr:row>
      <xdr:rowOff>11430</xdr:rowOff>
    </xdr:from>
    <xdr:to>
      <xdr:col>18</xdr:col>
      <xdr:colOff>205740</xdr:colOff>
      <xdr:row>12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FA55A-8522-2E63-EFDA-CEBA9F6F7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24</xdr:row>
      <xdr:rowOff>179070</xdr:rowOff>
    </xdr:from>
    <xdr:to>
      <xdr:col>13</xdr:col>
      <xdr:colOff>762000</xdr:colOff>
      <xdr:row>39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49F066-C5A5-FE8F-E6B5-AC186EE13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335280</xdr:colOff>
      <xdr:row>24</xdr:row>
      <xdr:rowOff>140970</xdr:rowOff>
    </xdr:from>
    <xdr:to>
      <xdr:col>7</xdr:col>
      <xdr:colOff>266700</xdr:colOff>
      <xdr:row>38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0440DE-A4F8-A84D-152C-9ABB41D79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monthly_financials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zanur rahman" refreshedDate="45569.77845046296" createdVersion="8" refreshedVersion="8" minRefreshableVersion="3" recordCount="76" xr:uid="{547D3991-D8E6-4A98-AE80-5E080790772B}">
  <cacheSource type="worksheet">
    <worksheetSource ref="A3:G79" sheet="1a),b),c),d),e)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zanur rahman" refreshedDate="45569.79990150463" createdVersion="8" refreshedVersion="8" minRefreshableVersion="3" recordCount="76" xr:uid="{98FD37ED-C930-41EE-AEA9-2DAB70CD939E}">
  <cacheSource type="worksheet">
    <worksheetSource ref="B4:I80" sheet="2a),b),c),d)"/>
  </cacheSource>
  <cacheFields count="8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Bonus" numFmtId="0">
      <sharedItems containsSemiMixedTypes="0" containsString="0" containsNumber="1" containsInteger="1" minValue="4800" maxValue="50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zanur rahman" refreshedDate="45569.87937800926" createdVersion="8" refreshedVersion="8" minRefreshableVersion="3" recordCount="76" xr:uid="{D1DD737A-4D04-4110-86BB-EEE26F9C40CA}">
  <cacheSource type="worksheet">
    <worksheetSource ref="E8:K84" sheet="Sheet2" r:id="rId2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05/01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03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05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03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x v="0"/>
    <x v="0"/>
    <x v="0"/>
    <n v="5"/>
    <n v="70000"/>
    <n v="350000"/>
  </r>
  <r>
    <d v="2024-01-06T00:00:00"/>
    <x v="1"/>
    <x v="1"/>
    <x v="1"/>
    <n v="10"/>
    <n v="50000"/>
    <n v="500000"/>
  </r>
  <r>
    <d v="2024-01-07T00:00:00"/>
    <x v="2"/>
    <x v="2"/>
    <x v="2"/>
    <n v="7"/>
    <n v="20000"/>
    <n v="140000"/>
  </r>
  <r>
    <d v="2024-01-08T00:00:00"/>
    <x v="3"/>
    <x v="3"/>
    <x v="3"/>
    <n v="15"/>
    <n v="30000"/>
    <n v="450000"/>
  </r>
  <r>
    <d v="2024-01-09T00:00:00"/>
    <x v="4"/>
    <x v="4"/>
    <x v="0"/>
    <n v="3"/>
    <n v="70000"/>
    <n v="210000"/>
  </r>
  <r>
    <d v="2024-01-10T00:00:00"/>
    <x v="5"/>
    <x v="5"/>
    <x v="1"/>
    <n v="6"/>
    <n v="50000"/>
    <n v="300000"/>
  </r>
  <r>
    <d v="2024-01-11T00:00:00"/>
    <x v="1"/>
    <x v="2"/>
    <x v="2"/>
    <n v="4"/>
    <n v="20000"/>
    <n v="80000"/>
  </r>
  <r>
    <d v="2024-01-12T00:00:00"/>
    <x v="2"/>
    <x v="3"/>
    <x v="3"/>
    <n v="10"/>
    <n v="30000"/>
    <n v="300000"/>
  </r>
  <r>
    <d v="2024-01-13T00:00:00"/>
    <x v="0"/>
    <x v="0"/>
    <x v="0"/>
    <n v="8"/>
    <n v="70000"/>
    <n v="560000"/>
  </r>
  <r>
    <d v="2024-01-14T00:00:00"/>
    <x v="4"/>
    <x v="0"/>
    <x v="1"/>
    <n v="12"/>
    <n v="50000"/>
    <n v="600000"/>
  </r>
  <r>
    <d v="2024-01-15T00:00:00"/>
    <x v="5"/>
    <x v="1"/>
    <x v="2"/>
    <n v="9"/>
    <n v="20000"/>
    <n v="180000"/>
  </r>
  <r>
    <d v="2024-01-16T00:00:00"/>
    <x v="1"/>
    <x v="2"/>
    <x v="3"/>
    <n v="5"/>
    <n v="30000"/>
    <n v="150000"/>
  </r>
  <r>
    <d v="2024-01-17T00:00:00"/>
    <x v="2"/>
    <x v="3"/>
    <x v="0"/>
    <n v="11"/>
    <n v="70000"/>
    <n v="770000"/>
  </r>
  <r>
    <d v="2024-01-18T00:00:00"/>
    <x v="3"/>
    <x v="4"/>
    <x v="1"/>
    <n v="7"/>
    <n v="50000"/>
    <n v="350000"/>
  </r>
  <r>
    <d v="2024-01-19T00:00:00"/>
    <x v="4"/>
    <x v="5"/>
    <x v="2"/>
    <n v="6"/>
    <n v="20000"/>
    <n v="120000"/>
  </r>
  <r>
    <d v="2024-01-20T00:00:00"/>
    <x v="5"/>
    <x v="2"/>
    <x v="3"/>
    <n v="13"/>
    <n v="30000"/>
    <n v="390000"/>
  </r>
  <r>
    <d v="2024-01-21T00:00:00"/>
    <x v="0"/>
    <x v="3"/>
    <x v="0"/>
    <n v="9"/>
    <n v="70000"/>
    <n v="630000"/>
  </r>
  <r>
    <d v="2024-01-22T00:00:00"/>
    <x v="2"/>
    <x v="4"/>
    <x v="1"/>
    <n v="8"/>
    <n v="50000"/>
    <n v="400000"/>
  </r>
  <r>
    <d v="2024-01-23T00:00:00"/>
    <x v="3"/>
    <x v="5"/>
    <x v="2"/>
    <n v="14"/>
    <n v="20000"/>
    <n v="280000"/>
  </r>
  <r>
    <d v="2024-01-24T00:00:00"/>
    <x v="4"/>
    <x v="2"/>
    <x v="3"/>
    <n v="7"/>
    <n v="30000"/>
    <n v="210000"/>
  </r>
  <r>
    <d v="2024-01-25T00:00:00"/>
    <x v="5"/>
    <x v="3"/>
    <x v="0"/>
    <n v="10"/>
    <n v="70000"/>
    <n v="700000"/>
  </r>
  <r>
    <d v="2024-01-26T00:00:00"/>
    <x v="1"/>
    <x v="0"/>
    <x v="1"/>
    <n v="5"/>
    <n v="50000"/>
    <n v="250000"/>
  </r>
  <r>
    <d v="2024-01-27T00:00:00"/>
    <x v="0"/>
    <x v="1"/>
    <x v="2"/>
    <n v="8"/>
    <n v="20000"/>
    <n v="160000"/>
  </r>
  <r>
    <d v="2024-01-28T00:00:00"/>
    <x v="3"/>
    <x v="2"/>
    <x v="3"/>
    <n v="6"/>
    <n v="30000"/>
    <n v="180000"/>
  </r>
  <r>
    <d v="2024-01-29T00:00:00"/>
    <x v="4"/>
    <x v="3"/>
    <x v="0"/>
    <n v="7"/>
    <n v="70000"/>
    <n v="490000"/>
  </r>
  <r>
    <d v="2024-02-01T00:00:00"/>
    <x v="5"/>
    <x v="4"/>
    <x v="0"/>
    <n v="8"/>
    <n v="70000"/>
    <n v="560000"/>
  </r>
  <r>
    <d v="2024-02-02T00:00:00"/>
    <x v="1"/>
    <x v="5"/>
    <x v="1"/>
    <n v="6"/>
    <n v="50000"/>
    <n v="300000"/>
  </r>
  <r>
    <d v="2024-02-03T00:00:00"/>
    <x v="2"/>
    <x v="2"/>
    <x v="2"/>
    <n v="10"/>
    <n v="20000"/>
    <n v="200000"/>
  </r>
  <r>
    <d v="2024-02-04T00:00:00"/>
    <x v="3"/>
    <x v="0"/>
    <x v="3"/>
    <n v="20"/>
    <n v="30000"/>
    <n v="600000"/>
  </r>
  <r>
    <d v="2024-02-05T00:00:00"/>
    <x v="0"/>
    <x v="4"/>
    <x v="0"/>
    <n v="4"/>
    <n v="70000"/>
    <n v="280000"/>
  </r>
  <r>
    <d v="2024-02-06T00:00:00"/>
    <x v="5"/>
    <x v="5"/>
    <x v="1"/>
    <n v="9"/>
    <n v="50000"/>
    <n v="450000"/>
  </r>
  <r>
    <d v="2024-02-07T00:00:00"/>
    <x v="1"/>
    <x v="4"/>
    <x v="2"/>
    <n v="5"/>
    <n v="20000"/>
    <n v="100000"/>
  </r>
  <r>
    <d v="2024-02-08T00:00:00"/>
    <x v="0"/>
    <x v="5"/>
    <x v="3"/>
    <n v="15"/>
    <n v="30000"/>
    <n v="450000"/>
  </r>
  <r>
    <d v="2024-02-09T00:00:00"/>
    <x v="3"/>
    <x v="2"/>
    <x v="0"/>
    <n v="7"/>
    <n v="70000"/>
    <n v="490000"/>
  </r>
  <r>
    <d v="2024-02-10T00:00:00"/>
    <x v="4"/>
    <x v="3"/>
    <x v="1"/>
    <n v="11"/>
    <n v="50000"/>
    <n v="550000"/>
  </r>
  <r>
    <d v="2024-02-11T00:00:00"/>
    <x v="5"/>
    <x v="0"/>
    <x v="2"/>
    <n v="12"/>
    <n v="20000"/>
    <n v="240000"/>
  </r>
  <r>
    <d v="2024-02-12T00:00:00"/>
    <x v="1"/>
    <x v="0"/>
    <x v="3"/>
    <n v="10"/>
    <n v="30000"/>
    <n v="300000"/>
  </r>
  <r>
    <d v="2024-02-13T00:00:00"/>
    <x v="2"/>
    <x v="1"/>
    <x v="0"/>
    <n v="9"/>
    <n v="70000"/>
    <n v="630000"/>
  </r>
  <r>
    <d v="2024-02-14T00:00:00"/>
    <x v="3"/>
    <x v="2"/>
    <x v="1"/>
    <n v="8"/>
    <n v="50000"/>
    <n v="400000"/>
  </r>
  <r>
    <d v="2024-02-15T00:00:00"/>
    <x v="4"/>
    <x v="3"/>
    <x v="2"/>
    <n v="11"/>
    <n v="20000"/>
    <n v="220000"/>
  </r>
  <r>
    <d v="2024-02-16T00:00:00"/>
    <x v="0"/>
    <x v="4"/>
    <x v="3"/>
    <n v="14"/>
    <n v="30000"/>
    <n v="420000"/>
  </r>
  <r>
    <d v="2024-02-17T00:00:00"/>
    <x v="1"/>
    <x v="5"/>
    <x v="0"/>
    <n v="10"/>
    <n v="70000"/>
    <n v="700000"/>
  </r>
  <r>
    <d v="2024-02-18T00:00:00"/>
    <x v="2"/>
    <x v="2"/>
    <x v="1"/>
    <n v="9"/>
    <n v="50000"/>
    <n v="450000"/>
  </r>
  <r>
    <d v="2024-02-19T00:00:00"/>
    <x v="3"/>
    <x v="3"/>
    <x v="2"/>
    <n v="13"/>
    <n v="20000"/>
    <n v="260000"/>
  </r>
  <r>
    <d v="2024-02-20T00:00:00"/>
    <x v="4"/>
    <x v="4"/>
    <x v="3"/>
    <n v="8"/>
    <n v="30000"/>
    <n v="240000"/>
  </r>
  <r>
    <d v="2024-02-21T00:00:00"/>
    <x v="5"/>
    <x v="5"/>
    <x v="0"/>
    <n v="12"/>
    <n v="70000"/>
    <n v="840000"/>
  </r>
  <r>
    <d v="2024-02-22T00:00:00"/>
    <x v="1"/>
    <x v="2"/>
    <x v="1"/>
    <n v="7"/>
    <n v="50000"/>
    <n v="350000"/>
  </r>
  <r>
    <d v="2024-02-23T00:00:00"/>
    <x v="2"/>
    <x v="3"/>
    <x v="2"/>
    <n v="9"/>
    <n v="20000"/>
    <n v="180000"/>
  </r>
  <r>
    <d v="2024-02-24T00:00:00"/>
    <x v="0"/>
    <x v="0"/>
    <x v="3"/>
    <n v="12"/>
    <n v="30000"/>
    <n v="360000"/>
  </r>
  <r>
    <d v="2024-02-25T00:00:00"/>
    <x v="4"/>
    <x v="1"/>
    <x v="0"/>
    <n v="5"/>
    <n v="70000"/>
    <n v="350000"/>
  </r>
  <r>
    <d v="2024-03-01T00:00:00"/>
    <x v="5"/>
    <x v="0"/>
    <x v="0"/>
    <n v="12"/>
    <n v="70000"/>
    <n v="840000"/>
  </r>
  <r>
    <d v="2024-03-02T00:00:00"/>
    <x v="1"/>
    <x v="0"/>
    <x v="1"/>
    <n v="8"/>
    <n v="50000"/>
    <n v="400000"/>
  </r>
  <r>
    <d v="2024-03-03T00:00:00"/>
    <x v="2"/>
    <x v="4"/>
    <x v="2"/>
    <n v="7"/>
    <n v="20000"/>
    <n v="140000"/>
  </r>
  <r>
    <d v="2024-03-04T00:00:00"/>
    <x v="3"/>
    <x v="5"/>
    <x v="3"/>
    <n v="9"/>
    <n v="30000"/>
    <n v="270000"/>
  </r>
  <r>
    <d v="2024-03-05T00:00:00"/>
    <x v="4"/>
    <x v="4"/>
    <x v="0"/>
    <n v="6"/>
    <n v="70000"/>
    <n v="420000"/>
  </r>
  <r>
    <d v="2024-03-06T00:00:00"/>
    <x v="0"/>
    <x v="5"/>
    <x v="1"/>
    <n v="10"/>
    <n v="50000"/>
    <n v="500000"/>
  </r>
  <r>
    <d v="2024-03-07T00:00:00"/>
    <x v="1"/>
    <x v="2"/>
    <x v="2"/>
    <n v="8"/>
    <n v="20000"/>
    <n v="160000"/>
  </r>
  <r>
    <d v="2024-03-08T00:00:00"/>
    <x v="0"/>
    <x v="3"/>
    <x v="3"/>
    <n v="13"/>
    <n v="30000"/>
    <n v="390000"/>
  </r>
  <r>
    <d v="2024-03-09T00:00:00"/>
    <x v="3"/>
    <x v="0"/>
    <x v="0"/>
    <n v="9"/>
    <n v="70000"/>
    <n v="630000"/>
  </r>
  <r>
    <d v="2024-03-10T00:00:00"/>
    <x v="4"/>
    <x v="2"/>
    <x v="1"/>
    <n v="5"/>
    <n v="50000"/>
    <n v="250000"/>
  </r>
  <r>
    <d v="2024-03-11T00:00:00"/>
    <x v="5"/>
    <x v="1"/>
    <x v="2"/>
    <n v="11"/>
    <n v="20000"/>
    <n v="220000"/>
  </r>
  <r>
    <d v="2024-03-12T00:00:00"/>
    <x v="1"/>
    <x v="2"/>
    <x v="3"/>
    <n v="14"/>
    <n v="30000"/>
    <n v="420000"/>
  </r>
  <r>
    <d v="2024-03-13T00:00:00"/>
    <x v="2"/>
    <x v="3"/>
    <x v="0"/>
    <n v="10"/>
    <n v="70000"/>
    <n v="700000"/>
  </r>
  <r>
    <d v="2024-03-14T00:00:00"/>
    <x v="3"/>
    <x v="4"/>
    <x v="1"/>
    <n v="6"/>
    <n v="50000"/>
    <n v="300000"/>
  </r>
  <r>
    <d v="2024-03-15T00:00:00"/>
    <x v="0"/>
    <x v="5"/>
    <x v="2"/>
    <n v="8"/>
    <n v="20000"/>
    <n v="160000"/>
  </r>
  <r>
    <d v="2024-03-16T00:00:00"/>
    <x v="5"/>
    <x v="2"/>
    <x v="3"/>
    <n v="12"/>
    <n v="30000"/>
    <n v="360000"/>
  </r>
  <r>
    <d v="2024-03-17T00:00:00"/>
    <x v="1"/>
    <x v="3"/>
    <x v="0"/>
    <n v="9"/>
    <n v="70000"/>
    <n v="630000"/>
  </r>
  <r>
    <d v="2024-03-18T00:00:00"/>
    <x v="0"/>
    <x v="1"/>
    <x v="1"/>
    <n v="7"/>
    <n v="50000"/>
    <n v="350000"/>
  </r>
  <r>
    <d v="2024-03-19T00:00:00"/>
    <x v="3"/>
    <x v="2"/>
    <x v="2"/>
    <n v="14"/>
    <n v="20000"/>
    <n v="280000"/>
  </r>
  <r>
    <d v="2024-03-20T00:00:00"/>
    <x v="4"/>
    <x v="3"/>
    <x v="3"/>
    <n v="8"/>
    <n v="30000"/>
    <n v="240000"/>
  </r>
  <r>
    <d v="2024-03-21T00:00:00"/>
    <x v="5"/>
    <x v="4"/>
    <x v="0"/>
    <n v="11"/>
    <n v="70000"/>
    <n v="770000"/>
  </r>
  <r>
    <d v="2024-03-22T00:00:00"/>
    <x v="0"/>
    <x v="5"/>
    <x v="1"/>
    <n v="5"/>
    <n v="50000"/>
    <n v="250000"/>
  </r>
  <r>
    <d v="2024-03-23T00:00:00"/>
    <x v="2"/>
    <x v="2"/>
    <x v="2"/>
    <n v="10"/>
    <n v="20000"/>
    <n v="200000"/>
  </r>
  <r>
    <d v="2024-03-24T00:00:00"/>
    <x v="3"/>
    <x v="3"/>
    <x v="3"/>
    <n v="9"/>
    <n v="30000"/>
    <n v="270000"/>
  </r>
  <r>
    <d v="2024-03-25T00:00:00"/>
    <x v="4"/>
    <x v="5"/>
    <x v="0"/>
    <n v="10"/>
    <n v="70000"/>
    <n v="700000"/>
  </r>
  <r>
    <d v="2024-03-30T00:00:00"/>
    <x v="0"/>
    <x v="3"/>
    <x v="3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x v="0"/>
    <s v="Laptop"/>
    <n v="5"/>
    <n v="70000"/>
    <n v="350000"/>
    <n v="21000"/>
  </r>
  <r>
    <d v="2024-01-06T00:00:00"/>
    <s v="Chittagong"/>
    <x v="1"/>
    <s v="Desktop"/>
    <n v="10"/>
    <n v="50000"/>
    <n v="500000"/>
    <n v="30000"/>
  </r>
  <r>
    <d v="2024-01-07T00:00:00"/>
    <s v="Khulna"/>
    <x v="2"/>
    <s v="Tablet"/>
    <n v="7"/>
    <n v="20000"/>
    <n v="140000"/>
    <n v="8400"/>
  </r>
  <r>
    <d v="2024-01-08T00:00:00"/>
    <s v="Rajshahi"/>
    <x v="3"/>
    <s v="Smartphone"/>
    <n v="15"/>
    <n v="30000"/>
    <n v="450000"/>
    <n v="27000"/>
  </r>
  <r>
    <d v="2024-01-09T00:00:00"/>
    <s v="Sylhet"/>
    <x v="4"/>
    <s v="Laptop"/>
    <n v="3"/>
    <n v="70000"/>
    <n v="210000"/>
    <n v="12600"/>
  </r>
  <r>
    <d v="2024-01-10T00:00:00"/>
    <s v="Dhaka"/>
    <x v="5"/>
    <s v="Desktop"/>
    <n v="6"/>
    <n v="50000"/>
    <n v="300000"/>
    <n v="18000"/>
  </r>
  <r>
    <d v="2024-01-11T00:00:00"/>
    <s v="Chittagong"/>
    <x v="2"/>
    <s v="Tablet"/>
    <n v="4"/>
    <n v="20000"/>
    <n v="80000"/>
    <n v="4800"/>
  </r>
  <r>
    <d v="2024-01-12T00:00:00"/>
    <s v="Khulna"/>
    <x v="3"/>
    <s v="Smartphone"/>
    <n v="10"/>
    <n v="30000"/>
    <n v="300000"/>
    <n v="18000"/>
  </r>
  <r>
    <d v="2024-01-13T00:00:00"/>
    <s v="Barishal"/>
    <x v="0"/>
    <s v="Laptop"/>
    <n v="8"/>
    <n v="70000"/>
    <n v="560000"/>
    <n v="33600"/>
  </r>
  <r>
    <d v="2024-01-14T00:00:00"/>
    <s v="Sylhet"/>
    <x v="0"/>
    <s v="Desktop"/>
    <n v="12"/>
    <n v="50000"/>
    <n v="600000"/>
    <n v="36000"/>
  </r>
  <r>
    <d v="2024-01-15T00:00:00"/>
    <s v="Dhaka"/>
    <x v="1"/>
    <s v="Tablet"/>
    <n v="9"/>
    <n v="20000"/>
    <n v="180000"/>
    <n v="10800"/>
  </r>
  <r>
    <d v="2024-01-16T00:00:00"/>
    <s v="Chittagong"/>
    <x v="2"/>
    <s v="Smartphone"/>
    <n v="5"/>
    <n v="30000"/>
    <n v="150000"/>
    <n v="9000"/>
  </r>
  <r>
    <d v="2024-01-17T00:00:00"/>
    <s v="Khulna"/>
    <x v="3"/>
    <s v="Laptop"/>
    <n v="11"/>
    <n v="70000"/>
    <n v="770000"/>
    <n v="46200"/>
  </r>
  <r>
    <d v="2024-01-18T00:00:00"/>
    <s v="Rajshahi"/>
    <x v="4"/>
    <s v="Desktop"/>
    <n v="7"/>
    <n v="50000"/>
    <n v="350000"/>
    <n v="21000"/>
  </r>
  <r>
    <d v="2024-01-19T00:00:00"/>
    <s v="Sylhet"/>
    <x v="5"/>
    <s v="Tablet"/>
    <n v="6"/>
    <n v="20000"/>
    <n v="120000"/>
    <n v="7200"/>
  </r>
  <r>
    <d v="2024-01-20T00:00:00"/>
    <s v="Dhaka"/>
    <x v="2"/>
    <s v="Smartphone"/>
    <n v="13"/>
    <n v="30000"/>
    <n v="390000"/>
    <n v="23400"/>
  </r>
  <r>
    <d v="2024-01-21T00:00:00"/>
    <s v="Barishal"/>
    <x v="3"/>
    <s v="Laptop"/>
    <n v="9"/>
    <n v="70000"/>
    <n v="630000"/>
    <n v="37800"/>
  </r>
  <r>
    <d v="2024-01-22T00:00:00"/>
    <s v="Khulna"/>
    <x v="4"/>
    <s v="Desktop"/>
    <n v="8"/>
    <n v="50000"/>
    <n v="400000"/>
    <n v="24000"/>
  </r>
  <r>
    <d v="2024-01-23T00:00:00"/>
    <s v="Rajshahi"/>
    <x v="5"/>
    <s v="Tablet"/>
    <n v="14"/>
    <n v="20000"/>
    <n v="280000"/>
    <n v="16800"/>
  </r>
  <r>
    <d v="2024-01-24T00:00:00"/>
    <s v="Sylhet"/>
    <x v="2"/>
    <s v="Smartphone"/>
    <n v="7"/>
    <n v="30000"/>
    <n v="210000"/>
    <n v="12600"/>
  </r>
  <r>
    <d v="2024-01-25T00:00:00"/>
    <s v="Dhaka"/>
    <x v="3"/>
    <s v="Laptop"/>
    <n v="10"/>
    <n v="70000"/>
    <n v="700000"/>
    <n v="42000"/>
  </r>
  <r>
    <d v="2024-01-26T00:00:00"/>
    <s v="Chittagong"/>
    <x v="0"/>
    <s v="Desktop"/>
    <n v="5"/>
    <n v="50000"/>
    <n v="250000"/>
    <n v="15000"/>
  </r>
  <r>
    <d v="2024-01-27T00:00:00"/>
    <s v="Barishal"/>
    <x v="1"/>
    <s v="Tablet"/>
    <n v="8"/>
    <n v="20000"/>
    <n v="160000"/>
    <n v="9600"/>
  </r>
  <r>
    <d v="2024-01-28T00:00:00"/>
    <s v="Rajshahi"/>
    <x v="2"/>
    <s v="Smartphone"/>
    <n v="6"/>
    <n v="30000"/>
    <n v="180000"/>
    <n v="10800"/>
  </r>
  <r>
    <d v="2024-01-29T00:00:00"/>
    <s v="Sylhet"/>
    <x v="3"/>
    <s v="Laptop"/>
    <n v="7"/>
    <n v="70000"/>
    <n v="490000"/>
    <n v="29400"/>
  </r>
  <r>
    <d v="2024-02-01T00:00:00"/>
    <s v="Dhaka"/>
    <x v="4"/>
    <s v="Laptop"/>
    <n v="8"/>
    <n v="70000"/>
    <n v="560000"/>
    <n v="33600"/>
  </r>
  <r>
    <d v="2024-02-02T00:00:00"/>
    <s v="Chittagong"/>
    <x v="5"/>
    <s v="Desktop"/>
    <n v="6"/>
    <n v="50000"/>
    <n v="300000"/>
    <n v="18000"/>
  </r>
  <r>
    <d v="2024-02-03T00:00:00"/>
    <s v="Khulna"/>
    <x v="2"/>
    <s v="Tablet"/>
    <n v="10"/>
    <n v="20000"/>
    <n v="200000"/>
    <n v="12000"/>
  </r>
  <r>
    <d v="2024-02-04T00:00:00"/>
    <s v="Rajshahi"/>
    <x v="0"/>
    <s v="Smartphone"/>
    <n v="20"/>
    <n v="30000"/>
    <n v="600000"/>
    <n v="36000"/>
  </r>
  <r>
    <d v="2024-02-05T00:00:00"/>
    <s v="Barishal"/>
    <x v="4"/>
    <s v="Laptop"/>
    <n v="4"/>
    <n v="70000"/>
    <n v="280000"/>
    <n v="16800"/>
  </r>
  <r>
    <d v="2024-02-06T00:00:00"/>
    <s v="Dhaka"/>
    <x v="5"/>
    <s v="Desktop"/>
    <n v="9"/>
    <n v="50000"/>
    <n v="450000"/>
    <n v="27000"/>
  </r>
  <r>
    <d v="2024-02-07T00:00:00"/>
    <s v="Chittagong"/>
    <x v="4"/>
    <s v="Tablet"/>
    <n v="5"/>
    <n v="20000"/>
    <n v="100000"/>
    <n v="6000"/>
  </r>
  <r>
    <d v="2024-02-08T00:00:00"/>
    <s v="Barishal"/>
    <x v="5"/>
    <s v="Smartphone"/>
    <n v="15"/>
    <n v="30000"/>
    <n v="450000"/>
    <n v="27000"/>
  </r>
  <r>
    <d v="2024-02-09T00:00:00"/>
    <s v="Rajshahi"/>
    <x v="2"/>
    <s v="Laptop"/>
    <n v="7"/>
    <n v="70000"/>
    <n v="490000"/>
    <n v="29400"/>
  </r>
  <r>
    <d v="2024-02-10T00:00:00"/>
    <s v="Sylhet"/>
    <x v="3"/>
    <s v="Desktop"/>
    <n v="11"/>
    <n v="50000"/>
    <n v="550000"/>
    <n v="33000"/>
  </r>
  <r>
    <d v="2024-02-11T00:00:00"/>
    <s v="Dhaka"/>
    <x v="0"/>
    <s v="Tablet"/>
    <n v="12"/>
    <n v="20000"/>
    <n v="240000"/>
    <n v="14400"/>
  </r>
  <r>
    <d v="2024-02-12T00:00:00"/>
    <s v="Chittagong"/>
    <x v="0"/>
    <s v="Smartphone"/>
    <n v="10"/>
    <n v="30000"/>
    <n v="300000"/>
    <n v="18000"/>
  </r>
  <r>
    <d v="2024-02-13T00:00:00"/>
    <s v="Khulna"/>
    <x v="1"/>
    <s v="Laptop"/>
    <n v="9"/>
    <n v="70000"/>
    <n v="630000"/>
    <n v="37800"/>
  </r>
  <r>
    <d v="2024-02-14T00:00:00"/>
    <s v="Rajshahi"/>
    <x v="2"/>
    <s v="Desktop"/>
    <n v="8"/>
    <n v="50000"/>
    <n v="400000"/>
    <n v="24000"/>
  </r>
  <r>
    <d v="2024-02-15T00:00:00"/>
    <s v="Sylhet"/>
    <x v="3"/>
    <s v="Tablet"/>
    <n v="11"/>
    <n v="20000"/>
    <n v="220000"/>
    <n v="13200"/>
  </r>
  <r>
    <d v="2024-02-16T00:00:00"/>
    <s v="Barishal"/>
    <x v="4"/>
    <s v="Smartphone"/>
    <n v="14"/>
    <n v="30000"/>
    <n v="420000"/>
    <n v="25200"/>
  </r>
  <r>
    <d v="2024-02-17T00:00:00"/>
    <s v="Chittagong"/>
    <x v="5"/>
    <s v="Laptop"/>
    <n v="10"/>
    <n v="70000"/>
    <n v="700000"/>
    <n v="42000"/>
  </r>
  <r>
    <d v="2024-02-18T00:00:00"/>
    <s v="Khulna"/>
    <x v="2"/>
    <s v="Desktop"/>
    <n v="9"/>
    <n v="50000"/>
    <n v="450000"/>
    <n v="27000"/>
  </r>
  <r>
    <d v="2024-02-19T00:00:00"/>
    <s v="Rajshahi"/>
    <x v="3"/>
    <s v="Tablet"/>
    <n v="13"/>
    <n v="20000"/>
    <n v="260000"/>
    <n v="15600"/>
  </r>
  <r>
    <d v="2024-02-20T00:00:00"/>
    <s v="Sylhet"/>
    <x v="4"/>
    <s v="Smartphone"/>
    <n v="8"/>
    <n v="30000"/>
    <n v="240000"/>
    <n v="14400"/>
  </r>
  <r>
    <d v="2024-02-21T00:00:00"/>
    <s v="Dhaka"/>
    <x v="5"/>
    <s v="Laptop"/>
    <n v="12"/>
    <n v="70000"/>
    <n v="840000"/>
    <n v="50400"/>
  </r>
  <r>
    <d v="2024-02-22T00:00:00"/>
    <s v="Chittagong"/>
    <x v="2"/>
    <s v="Desktop"/>
    <n v="7"/>
    <n v="50000"/>
    <n v="350000"/>
    <n v="21000"/>
  </r>
  <r>
    <d v="2024-02-23T00:00:00"/>
    <s v="Khulna"/>
    <x v="3"/>
    <s v="Tablet"/>
    <n v="9"/>
    <n v="20000"/>
    <n v="180000"/>
    <n v="10800"/>
  </r>
  <r>
    <d v="2024-02-24T00:00:00"/>
    <s v="Barishal"/>
    <x v="0"/>
    <s v="Smartphone"/>
    <n v="12"/>
    <n v="30000"/>
    <n v="360000"/>
    <n v="21600"/>
  </r>
  <r>
    <d v="2024-02-25T00:00:00"/>
    <s v="Sylhet"/>
    <x v="1"/>
    <s v="Laptop"/>
    <n v="5"/>
    <n v="70000"/>
    <n v="350000"/>
    <n v="21000"/>
  </r>
  <r>
    <d v="2024-03-01T00:00:00"/>
    <s v="Dhaka"/>
    <x v="0"/>
    <s v="Laptop"/>
    <n v="12"/>
    <n v="70000"/>
    <n v="840000"/>
    <n v="50400"/>
  </r>
  <r>
    <d v="2024-03-02T00:00:00"/>
    <s v="Chittagong"/>
    <x v="0"/>
    <s v="Desktop"/>
    <n v="8"/>
    <n v="50000"/>
    <n v="400000"/>
    <n v="24000"/>
  </r>
  <r>
    <d v="2024-03-03T00:00:00"/>
    <s v="Khulna"/>
    <x v="4"/>
    <s v="Tablet"/>
    <n v="7"/>
    <n v="20000"/>
    <n v="140000"/>
    <n v="8400"/>
  </r>
  <r>
    <d v="2024-03-04T00:00:00"/>
    <s v="Rajshahi"/>
    <x v="5"/>
    <s v="Smartphone"/>
    <n v="9"/>
    <n v="30000"/>
    <n v="270000"/>
    <n v="16200"/>
  </r>
  <r>
    <d v="2024-03-05T00:00:00"/>
    <s v="Sylhet"/>
    <x v="4"/>
    <s v="Laptop"/>
    <n v="6"/>
    <n v="70000"/>
    <n v="420000"/>
    <n v="25200"/>
  </r>
  <r>
    <d v="2024-03-06T00:00:00"/>
    <s v="Barishal"/>
    <x v="5"/>
    <s v="Desktop"/>
    <n v="10"/>
    <n v="50000"/>
    <n v="500000"/>
    <n v="30000"/>
  </r>
  <r>
    <d v="2024-03-07T00:00:00"/>
    <s v="Chittagong"/>
    <x v="2"/>
    <s v="Tablet"/>
    <n v="8"/>
    <n v="20000"/>
    <n v="160000"/>
    <n v="9600"/>
  </r>
  <r>
    <d v="2024-03-08T00:00:00"/>
    <s v="Barishal"/>
    <x v="3"/>
    <s v="Smartphone"/>
    <n v="13"/>
    <n v="30000"/>
    <n v="390000"/>
    <n v="23400"/>
  </r>
  <r>
    <d v="2024-03-09T00:00:00"/>
    <s v="Rajshahi"/>
    <x v="0"/>
    <s v="Laptop"/>
    <n v="9"/>
    <n v="70000"/>
    <n v="630000"/>
    <n v="37800"/>
  </r>
  <r>
    <d v="2024-03-10T00:00:00"/>
    <s v="Sylhet"/>
    <x v="2"/>
    <s v="Desktop"/>
    <n v="5"/>
    <n v="50000"/>
    <n v="250000"/>
    <n v="15000"/>
  </r>
  <r>
    <d v="2024-03-11T00:00:00"/>
    <s v="Dhaka"/>
    <x v="1"/>
    <s v="Tablet"/>
    <n v="11"/>
    <n v="20000"/>
    <n v="220000"/>
    <n v="13200"/>
  </r>
  <r>
    <d v="2024-03-12T00:00:00"/>
    <s v="Chittagong"/>
    <x v="2"/>
    <s v="Smartphone"/>
    <n v="14"/>
    <n v="30000"/>
    <n v="420000"/>
    <n v="25200"/>
  </r>
  <r>
    <d v="2024-03-13T00:00:00"/>
    <s v="Khulna"/>
    <x v="3"/>
    <s v="Laptop"/>
    <n v="10"/>
    <n v="70000"/>
    <n v="700000"/>
    <n v="42000"/>
  </r>
  <r>
    <d v="2024-03-14T00:00:00"/>
    <s v="Rajshahi"/>
    <x v="4"/>
    <s v="Desktop"/>
    <n v="6"/>
    <n v="50000"/>
    <n v="300000"/>
    <n v="18000"/>
  </r>
  <r>
    <d v="2024-03-15T00:00:00"/>
    <s v="Barishal"/>
    <x v="5"/>
    <s v="Tablet"/>
    <n v="8"/>
    <n v="20000"/>
    <n v="160000"/>
    <n v="9600"/>
  </r>
  <r>
    <d v="2024-03-16T00:00:00"/>
    <s v="Dhaka"/>
    <x v="2"/>
    <s v="Smartphone"/>
    <n v="12"/>
    <n v="30000"/>
    <n v="360000"/>
    <n v="21600"/>
  </r>
  <r>
    <d v="2024-03-17T00:00:00"/>
    <s v="Chittagong"/>
    <x v="3"/>
    <s v="Laptop"/>
    <n v="9"/>
    <n v="70000"/>
    <n v="630000"/>
    <n v="37800"/>
  </r>
  <r>
    <d v="2024-03-18T00:00:00"/>
    <s v="Barishal"/>
    <x v="1"/>
    <s v="Desktop"/>
    <n v="7"/>
    <n v="50000"/>
    <n v="350000"/>
    <n v="21000"/>
  </r>
  <r>
    <d v="2024-03-19T00:00:00"/>
    <s v="Rajshahi"/>
    <x v="2"/>
    <s v="Tablet"/>
    <n v="14"/>
    <n v="20000"/>
    <n v="280000"/>
    <n v="16800"/>
  </r>
  <r>
    <d v="2024-03-20T00:00:00"/>
    <s v="Sylhet"/>
    <x v="3"/>
    <s v="Smartphone"/>
    <n v="8"/>
    <n v="30000"/>
    <n v="240000"/>
    <n v="14400"/>
  </r>
  <r>
    <d v="2024-03-21T00:00:00"/>
    <s v="Dhaka"/>
    <x v="4"/>
    <s v="Laptop"/>
    <n v="11"/>
    <n v="70000"/>
    <n v="770000"/>
    <n v="46200"/>
  </r>
  <r>
    <d v="2024-03-22T00:00:00"/>
    <s v="Barishal"/>
    <x v="5"/>
    <s v="Desktop"/>
    <n v="5"/>
    <n v="50000"/>
    <n v="250000"/>
    <n v="15000"/>
  </r>
  <r>
    <d v="2024-03-23T00:00:00"/>
    <s v="Khulna"/>
    <x v="2"/>
    <s v="Tablet"/>
    <n v="10"/>
    <n v="20000"/>
    <n v="200000"/>
    <n v="12000"/>
  </r>
  <r>
    <d v="2024-03-24T00:00:00"/>
    <s v="Rajshahi"/>
    <x v="3"/>
    <s v="Smartphone"/>
    <n v="9"/>
    <n v="30000"/>
    <n v="270000"/>
    <n v="16200"/>
  </r>
  <r>
    <d v="2024-03-25T00:00:00"/>
    <s v="Sylhet"/>
    <x v="5"/>
    <s v="Laptop"/>
    <n v="10"/>
    <n v="70000"/>
    <n v="700000"/>
    <n v="42000"/>
  </r>
  <r>
    <d v="2024-03-30T00:00:00"/>
    <s v="Barishal"/>
    <x v="3"/>
    <s v="Smartphone"/>
    <n v="5"/>
    <n v="30000"/>
    <n v="150000"/>
    <n v="9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s v="Barishal"/>
    <x v="0"/>
    <x v="0"/>
    <n v="5"/>
    <n v="70000"/>
    <n v="350000"/>
  </r>
  <r>
    <x v="1"/>
    <s v="Chittagong"/>
    <x v="1"/>
    <x v="1"/>
    <n v="10"/>
    <n v="50000"/>
    <n v="500000"/>
  </r>
  <r>
    <x v="2"/>
    <s v="Khulna"/>
    <x v="2"/>
    <x v="2"/>
    <n v="7"/>
    <n v="20000"/>
    <n v="140000"/>
  </r>
  <r>
    <x v="3"/>
    <s v="Rajshahi"/>
    <x v="3"/>
    <x v="3"/>
    <n v="15"/>
    <n v="30000"/>
    <n v="450000"/>
  </r>
  <r>
    <x v="4"/>
    <s v="Sylhet"/>
    <x v="4"/>
    <x v="0"/>
    <n v="3"/>
    <n v="70000"/>
    <n v="210000"/>
  </r>
  <r>
    <x v="5"/>
    <s v="Dhaka"/>
    <x v="5"/>
    <x v="1"/>
    <n v="6"/>
    <n v="50000"/>
    <n v="300000"/>
  </r>
  <r>
    <x v="6"/>
    <s v="Chittagong"/>
    <x v="2"/>
    <x v="2"/>
    <n v="4"/>
    <n v="20000"/>
    <n v="80000"/>
  </r>
  <r>
    <x v="7"/>
    <s v="Khulna"/>
    <x v="3"/>
    <x v="3"/>
    <n v="10"/>
    <n v="30000"/>
    <n v="300000"/>
  </r>
  <r>
    <x v="8"/>
    <s v="Barishal"/>
    <x v="0"/>
    <x v="0"/>
    <n v="8"/>
    <n v="70000"/>
    <n v="560000"/>
  </r>
  <r>
    <x v="9"/>
    <s v="Sylhet"/>
    <x v="0"/>
    <x v="1"/>
    <n v="12"/>
    <n v="50000"/>
    <n v="600000"/>
  </r>
  <r>
    <x v="10"/>
    <s v="Dhaka"/>
    <x v="1"/>
    <x v="2"/>
    <n v="9"/>
    <n v="20000"/>
    <n v="180000"/>
  </r>
  <r>
    <x v="11"/>
    <s v="Chittagong"/>
    <x v="2"/>
    <x v="3"/>
    <n v="5"/>
    <n v="30000"/>
    <n v="150000"/>
  </r>
  <r>
    <x v="12"/>
    <s v="Khulna"/>
    <x v="3"/>
    <x v="0"/>
    <n v="11"/>
    <n v="70000"/>
    <n v="770000"/>
  </r>
  <r>
    <x v="13"/>
    <s v="Rajshahi"/>
    <x v="4"/>
    <x v="1"/>
    <n v="7"/>
    <n v="50000"/>
    <n v="350000"/>
  </r>
  <r>
    <x v="14"/>
    <s v="Sylhet"/>
    <x v="5"/>
    <x v="2"/>
    <n v="6"/>
    <n v="20000"/>
    <n v="120000"/>
  </r>
  <r>
    <x v="15"/>
    <s v="Dhaka"/>
    <x v="2"/>
    <x v="3"/>
    <n v="13"/>
    <n v="30000"/>
    <n v="390000"/>
  </r>
  <r>
    <x v="16"/>
    <s v="Barishal"/>
    <x v="3"/>
    <x v="0"/>
    <n v="9"/>
    <n v="70000"/>
    <n v="630000"/>
  </r>
  <r>
    <x v="17"/>
    <s v="Khulna"/>
    <x v="4"/>
    <x v="1"/>
    <n v="8"/>
    <n v="50000"/>
    <n v="400000"/>
  </r>
  <r>
    <x v="18"/>
    <s v="Rajshahi"/>
    <x v="5"/>
    <x v="2"/>
    <n v="14"/>
    <n v="20000"/>
    <n v="280000"/>
  </r>
  <r>
    <x v="19"/>
    <s v="Sylhet"/>
    <x v="2"/>
    <x v="3"/>
    <n v="7"/>
    <n v="30000"/>
    <n v="210000"/>
  </r>
  <r>
    <x v="20"/>
    <s v="Dhaka"/>
    <x v="3"/>
    <x v="0"/>
    <n v="10"/>
    <n v="70000"/>
    <n v="700000"/>
  </r>
  <r>
    <x v="21"/>
    <s v="Chittagong"/>
    <x v="0"/>
    <x v="1"/>
    <n v="5"/>
    <n v="50000"/>
    <n v="250000"/>
  </r>
  <r>
    <x v="22"/>
    <s v="Barishal"/>
    <x v="1"/>
    <x v="2"/>
    <n v="8"/>
    <n v="20000"/>
    <n v="160000"/>
  </r>
  <r>
    <x v="23"/>
    <s v="Rajshahi"/>
    <x v="2"/>
    <x v="3"/>
    <n v="6"/>
    <n v="30000"/>
    <n v="180000"/>
  </r>
  <r>
    <x v="24"/>
    <s v="Sylhet"/>
    <x v="3"/>
    <x v="0"/>
    <n v="7"/>
    <n v="70000"/>
    <n v="490000"/>
  </r>
  <r>
    <x v="25"/>
    <s v="Dhaka"/>
    <x v="4"/>
    <x v="0"/>
    <n v="8"/>
    <n v="70000"/>
    <n v="560000"/>
  </r>
  <r>
    <x v="26"/>
    <s v="Chittagong"/>
    <x v="5"/>
    <x v="1"/>
    <n v="6"/>
    <n v="50000"/>
    <n v="300000"/>
  </r>
  <r>
    <x v="27"/>
    <s v="Khulna"/>
    <x v="2"/>
    <x v="2"/>
    <n v="10"/>
    <n v="20000"/>
    <n v="200000"/>
  </r>
  <r>
    <x v="28"/>
    <s v="Rajshahi"/>
    <x v="0"/>
    <x v="3"/>
    <n v="20"/>
    <n v="30000"/>
    <n v="600000"/>
  </r>
  <r>
    <x v="29"/>
    <s v="Barishal"/>
    <x v="4"/>
    <x v="0"/>
    <n v="4"/>
    <n v="70000"/>
    <n v="280000"/>
  </r>
  <r>
    <x v="30"/>
    <s v="Dhaka"/>
    <x v="5"/>
    <x v="1"/>
    <n v="9"/>
    <n v="50000"/>
    <n v="450000"/>
  </r>
  <r>
    <x v="31"/>
    <s v="Chittagong"/>
    <x v="4"/>
    <x v="2"/>
    <n v="5"/>
    <n v="20000"/>
    <n v="100000"/>
  </r>
  <r>
    <x v="32"/>
    <s v="Barishal"/>
    <x v="5"/>
    <x v="3"/>
    <n v="15"/>
    <n v="30000"/>
    <n v="450000"/>
  </r>
  <r>
    <x v="33"/>
    <s v="Rajshahi"/>
    <x v="2"/>
    <x v="0"/>
    <n v="7"/>
    <n v="70000"/>
    <n v="490000"/>
  </r>
  <r>
    <x v="34"/>
    <s v="Sylhet"/>
    <x v="3"/>
    <x v="1"/>
    <n v="11"/>
    <n v="50000"/>
    <n v="550000"/>
  </r>
  <r>
    <x v="35"/>
    <s v="Dhaka"/>
    <x v="0"/>
    <x v="2"/>
    <n v="12"/>
    <n v="20000"/>
    <n v="240000"/>
  </r>
  <r>
    <x v="36"/>
    <s v="Chittagong"/>
    <x v="0"/>
    <x v="3"/>
    <n v="10"/>
    <n v="30000"/>
    <n v="300000"/>
  </r>
  <r>
    <x v="37"/>
    <s v="Khulna"/>
    <x v="1"/>
    <x v="0"/>
    <n v="9"/>
    <n v="70000"/>
    <n v="630000"/>
  </r>
  <r>
    <x v="38"/>
    <s v="Rajshahi"/>
    <x v="2"/>
    <x v="1"/>
    <n v="8"/>
    <n v="50000"/>
    <n v="400000"/>
  </r>
  <r>
    <x v="39"/>
    <s v="Sylhet"/>
    <x v="3"/>
    <x v="2"/>
    <n v="11"/>
    <n v="20000"/>
    <n v="220000"/>
  </r>
  <r>
    <x v="40"/>
    <s v="Barishal"/>
    <x v="4"/>
    <x v="3"/>
    <n v="14"/>
    <n v="30000"/>
    <n v="420000"/>
  </r>
  <r>
    <x v="41"/>
    <s v="Chittagong"/>
    <x v="5"/>
    <x v="0"/>
    <n v="10"/>
    <n v="70000"/>
    <n v="700000"/>
  </r>
  <r>
    <x v="42"/>
    <s v="Khulna"/>
    <x v="2"/>
    <x v="1"/>
    <n v="9"/>
    <n v="50000"/>
    <n v="450000"/>
  </r>
  <r>
    <x v="43"/>
    <s v="Rajshahi"/>
    <x v="3"/>
    <x v="2"/>
    <n v="13"/>
    <n v="20000"/>
    <n v="260000"/>
  </r>
  <r>
    <x v="44"/>
    <s v="Sylhet"/>
    <x v="4"/>
    <x v="3"/>
    <n v="8"/>
    <n v="30000"/>
    <n v="240000"/>
  </r>
  <r>
    <x v="45"/>
    <s v="Dhaka"/>
    <x v="5"/>
    <x v="0"/>
    <n v="12"/>
    <n v="70000"/>
    <n v="840000"/>
  </r>
  <r>
    <x v="46"/>
    <s v="Chittagong"/>
    <x v="2"/>
    <x v="1"/>
    <n v="7"/>
    <n v="50000"/>
    <n v="350000"/>
  </r>
  <r>
    <x v="47"/>
    <s v="Khulna"/>
    <x v="3"/>
    <x v="2"/>
    <n v="9"/>
    <n v="20000"/>
    <n v="180000"/>
  </r>
  <r>
    <x v="48"/>
    <s v="Barishal"/>
    <x v="0"/>
    <x v="3"/>
    <n v="12"/>
    <n v="30000"/>
    <n v="360000"/>
  </r>
  <r>
    <x v="49"/>
    <s v="Sylhet"/>
    <x v="1"/>
    <x v="0"/>
    <n v="5"/>
    <n v="70000"/>
    <n v="350000"/>
  </r>
  <r>
    <x v="50"/>
    <s v="Dhaka"/>
    <x v="0"/>
    <x v="0"/>
    <n v="12"/>
    <n v="70000"/>
    <n v="840000"/>
  </r>
  <r>
    <x v="51"/>
    <s v="Chittagong"/>
    <x v="0"/>
    <x v="1"/>
    <n v="8"/>
    <n v="50000"/>
    <n v="400000"/>
  </r>
  <r>
    <x v="52"/>
    <s v="Khulna"/>
    <x v="4"/>
    <x v="2"/>
    <n v="7"/>
    <n v="20000"/>
    <n v="140000"/>
  </r>
  <r>
    <x v="53"/>
    <s v="Rajshahi"/>
    <x v="5"/>
    <x v="3"/>
    <n v="9"/>
    <n v="30000"/>
    <n v="270000"/>
  </r>
  <r>
    <x v="54"/>
    <s v="Sylhet"/>
    <x v="4"/>
    <x v="0"/>
    <n v="6"/>
    <n v="70000"/>
    <n v="420000"/>
  </r>
  <r>
    <x v="55"/>
    <s v="Barishal"/>
    <x v="5"/>
    <x v="1"/>
    <n v="10"/>
    <n v="50000"/>
    <n v="500000"/>
  </r>
  <r>
    <x v="56"/>
    <s v="Chittagong"/>
    <x v="2"/>
    <x v="2"/>
    <n v="8"/>
    <n v="20000"/>
    <n v="160000"/>
  </r>
  <r>
    <x v="57"/>
    <s v="Barishal"/>
    <x v="3"/>
    <x v="3"/>
    <n v="13"/>
    <n v="30000"/>
    <n v="390000"/>
  </r>
  <r>
    <x v="58"/>
    <s v="Rajshahi"/>
    <x v="0"/>
    <x v="0"/>
    <n v="9"/>
    <n v="70000"/>
    <n v="630000"/>
  </r>
  <r>
    <x v="59"/>
    <s v="Sylhet"/>
    <x v="2"/>
    <x v="1"/>
    <n v="5"/>
    <n v="50000"/>
    <n v="250000"/>
  </r>
  <r>
    <x v="60"/>
    <s v="Dhaka"/>
    <x v="1"/>
    <x v="2"/>
    <n v="11"/>
    <n v="20000"/>
    <n v="220000"/>
  </r>
  <r>
    <x v="61"/>
    <s v="Chittagong"/>
    <x v="2"/>
    <x v="3"/>
    <n v="14"/>
    <n v="30000"/>
    <n v="420000"/>
  </r>
  <r>
    <x v="62"/>
    <s v="Khulna"/>
    <x v="3"/>
    <x v="0"/>
    <n v="10"/>
    <n v="70000"/>
    <n v="700000"/>
  </r>
  <r>
    <x v="63"/>
    <s v="Rajshahi"/>
    <x v="4"/>
    <x v="1"/>
    <n v="6"/>
    <n v="50000"/>
    <n v="300000"/>
  </r>
  <r>
    <x v="64"/>
    <s v="Barishal"/>
    <x v="5"/>
    <x v="2"/>
    <n v="8"/>
    <n v="20000"/>
    <n v="160000"/>
  </r>
  <r>
    <x v="65"/>
    <s v="Dhaka"/>
    <x v="2"/>
    <x v="3"/>
    <n v="12"/>
    <n v="30000"/>
    <n v="360000"/>
  </r>
  <r>
    <x v="66"/>
    <s v="Chittagong"/>
    <x v="3"/>
    <x v="0"/>
    <n v="9"/>
    <n v="70000"/>
    <n v="630000"/>
  </r>
  <r>
    <x v="67"/>
    <s v="Barishal"/>
    <x v="1"/>
    <x v="1"/>
    <n v="7"/>
    <n v="50000"/>
    <n v="350000"/>
  </r>
  <r>
    <x v="68"/>
    <s v="Rajshahi"/>
    <x v="2"/>
    <x v="2"/>
    <n v="14"/>
    <n v="20000"/>
    <n v="280000"/>
  </r>
  <r>
    <x v="69"/>
    <s v="Sylhet"/>
    <x v="3"/>
    <x v="3"/>
    <n v="8"/>
    <n v="30000"/>
    <n v="240000"/>
  </r>
  <r>
    <x v="70"/>
    <s v="Dhaka"/>
    <x v="4"/>
    <x v="0"/>
    <n v="11"/>
    <n v="70000"/>
    <n v="770000"/>
  </r>
  <r>
    <x v="71"/>
    <s v="Barishal"/>
    <x v="5"/>
    <x v="1"/>
    <n v="5"/>
    <n v="50000"/>
    <n v="250000"/>
  </r>
  <r>
    <x v="72"/>
    <s v="Khulna"/>
    <x v="2"/>
    <x v="2"/>
    <n v="10"/>
    <n v="20000"/>
    <n v="200000"/>
  </r>
  <r>
    <x v="73"/>
    <s v="Rajshahi"/>
    <x v="3"/>
    <x v="3"/>
    <n v="9"/>
    <n v="30000"/>
    <n v="270000"/>
  </r>
  <r>
    <x v="74"/>
    <s v="Sylhet"/>
    <x v="5"/>
    <x v="0"/>
    <n v="10"/>
    <n v="70000"/>
    <n v="700000"/>
  </r>
  <r>
    <x v="75"/>
    <s v="Barishal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9CB2F-7A50-4760-ADD2-9B5A9C580E6C}" name="PivotTable3" cacheId="6" applyNumberFormats="0" applyBorderFormats="0" applyFontFormats="0" applyPatternFormats="0" applyAlignmentFormats="0" applyWidthHeightFormats="1" dataCaption="Values" grandTotalCaption="Total Sales of 3 mounth " updatedVersion="8" minRefreshableVersion="3" useAutoFormatting="1" itemPrintTitles="1" createdVersion="8" indent="0" outline="1" outlineData="1" multipleFieldFilters="0" chartFormat="6" rowHeaderCaption="Region">
  <location ref="L6:M13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9">
    <format dxfId="47">
      <pivotArea field="1" type="button" dataOnly="0" labelOnly="1" outline="0" axis="axisRow" fieldPosition="0"/>
    </format>
    <format dxfId="46">
      <pivotArea dataOnly="0" labelOnly="1" outline="0" axis="axisValues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1" type="button" dataOnly="0" labelOnly="1" outline="0" axis="axisRow" fieldPosition="0"/>
    </format>
    <format dxfId="42">
      <pivotArea dataOnly="0" labelOnly="1" fieldPosition="0">
        <references count="1">
          <reference field="1" count="0"/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  <format dxfId="39">
      <pivotArea dataOnly="0" grandRow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E65C2-5B92-4300-95F5-9246686E0CA6}" name="PivotTable2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4:M47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2"/>
    <field x="8"/>
  </rowFields>
  <rowItems count="13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 t="grand">
      <x/>
    </i>
  </rowItems>
  <colItems count="1">
    <i/>
  </colItems>
  <dataFields count="1">
    <dataField name="Sum of Total Sales (BDT)" fld="6" baseField="0" baseItem="0"/>
  </dataFields>
  <formats count="24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6">
      <pivotArea dataOnly="0" labelOnly="1" grandRow="1" outline="0" fieldPosition="0"/>
    </format>
    <format dxfId="17">
      <pivotArea dataOnly="0" labelOnly="1" fieldPosition="0">
        <references count="2">
          <reference field="2" count="1" selected="0">
            <x v="0"/>
          </reference>
          <reference field="8" count="0"/>
        </references>
      </pivotArea>
    </format>
    <format dxfId="18">
      <pivotArea dataOnly="0" labelOnly="1" fieldPosition="0">
        <references count="2">
          <reference field="2" count="1" selected="0">
            <x v="1"/>
          </reference>
          <reference field="8" count="0"/>
        </references>
      </pivotArea>
    </format>
    <format dxfId="19">
      <pivotArea dataOnly="0" labelOnly="1" fieldPosition="0">
        <references count="2">
          <reference field="2" count="1" selected="0">
            <x v="2"/>
          </reference>
          <reference field="8" count="0"/>
        </references>
      </pivotArea>
    </format>
    <format dxfId="20">
      <pivotArea dataOnly="0" labelOnly="1" fieldPosition="0">
        <references count="2">
          <reference field="2" count="1" selected="0">
            <x v="3"/>
          </reference>
          <reference field="8" count="0"/>
        </references>
      </pivotArea>
    </format>
    <format dxfId="21">
      <pivotArea dataOnly="0" labelOnly="1" fieldPosition="0">
        <references count="2">
          <reference field="2" count="1" selected="0">
            <x v="4"/>
          </reference>
          <reference field="8" count="0"/>
        </references>
      </pivotArea>
    </format>
    <format dxfId="22">
      <pivotArea dataOnly="0" labelOnly="1" fieldPosition="0">
        <references count="2">
          <reference field="2" count="1" selected="0">
            <x v="5"/>
          </reference>
          <reference field="8" count="0"/>
        </references>
      </pivotArea>
    </format>
    <format dxfId="23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2" count="1" selected="0">
            <x v="0"/>
          </reference>
          <reference field="8" count="0"/>
        </references>
      </pivotArea>
    </format>
    <format dxfId="5">
      <pivotArea dataOnly="0" labelOnly="1" fieldPosition="0">
        <references count="2">
          <reference field="2" count="1" selected="0">
            <x v="1"/>
          </reference>
          <reference field="8" count="0"/>
        </references>
      </pivotArea>
    </format>
    <format dxfId="4">
      <pivotArea dataOnly="0" labelOnly="1" fieldPosition="0">
        <references count="2">
          <reference field="2" count="1" selected="0">
            <x v="2"/>
          </reference>
          <reference field="8" count="0"/>
        </references>
      </pivotArea>
    </format>
    <format dxfId="3">
      <pivotArea dataOnly="0" labelOnly="1" fieldPosition="0">
        <references count="2">
          <reference field="2" count="1" selected="0">
            <x v="3"/>
          </reference>
          <reference field="8" count="0"/>
        </references>
      </pivotArea>
    </format>
    <format dxfId="2">
      <pivotArea dataOnly="0" labelOnly="1" fieldPosition="0">
        <references count="2">
          <reference field="2" count="1" selected="0">
            <x v="4"/>
          </reference>
          <reference field="8" count="0"/>
        </references>
      </pivotArea>
    </format>
    <format dxfId="1">
      <pivotArea dataOnly="0" labelOnly="1" fieldPosition="0">
        <references count="2">
          <reference field="2" count="1" selected="0">
            <x v="5"/>
          </reference>
          <reference field="8" count="0"/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8D4CB-297B-485F-96B9-739D52C6C6A0}" name="PivotTable1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K6:L13" firstHeaderRow="1" firstDataRow="1" firstDataCol="1"/>
  <pivotFields count="8">
    <pivotField numFmtId="14" showAll="0"/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onus" fld="7" baseField="0" baseItem="0"/>
  </dataFields>
  <formats count="8">
    <format dxfId="38">
      <pivotArea collapsedLevelsAreSubtotals="1" fieldPosition="0">
        <references count="1">
          <reference field="2" count="1">
            <x v="3"/>
          </reference>
        </references>
      </pivotArea>
    </format>
    <format dxfId="37">
      <pivotArea dataOnly="0" labelOnly="1" fieldPosition="0">
        <references count="1">
          <reference field="2" count="1">
            <x v="3"/>
          </reference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2" type="button" dataOnly="0" labelOnly="1" outline="0" axis="axisRow" fieldPosition="0"/>
    </format>
    <format dxfId="33">
      <pivotArea dataOnly="0" labelOnly="1" fieldPosition="0">
        <references count="1">
          <reference field="2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</format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Q81"/>
  <sheetViews>
    <sheetView topLeftCell="A4" workbookViewId="0">
      <selection activeCell="G79" sqref="A1:G79"/>
    </sheetView>
  </sheetViews>
  <sheetFormatPr defaultRowHeight="14.4" x14ac:dyDescent="0.3"/>
  <cols>
    <col min="1" max="1" width="12.33203125" customWidth="1"/>
    <col min="2" max="2" width="10.33203125" customWidth="1"/>
    <col min="3" max="3" width="14.5546875" customWidth="1"/>
    <col min="4" max="4" width="12.6640625" customWidth="1"/>
    <col min="7" max="7" width="14.77734375" customWidth="1"/>
    <col min="12" max="12" width="12.88671875" customWidth="1"/>
    <col min="13" max="13" width="23" customWidth="1"/>
  </cols>
  <sheetData>
    <row r="1" spans="1:17" x14ac:dyDescent="0.3">
      <c r="A1" s="4" t="s">
        <v>0</v>
      </c>
      <c r="B1" s="4"/>
      <c r="C1" s="4"/>
      <c r="D1" s="4"/>
      <c r="E1" s="4"/>
      <c r="F1" s="4"/>
      <c r="G1" s="4"/>
    </row>
    <row r="2" spans="1:17" x14ac:dyDescent="0.3">
      <c r="A2" s="4"/>
      <c r="B2" s="4"/>
      <c r="C2" s="4"/>
      <c r="D2" s="4"/>
      <c r="E2" s="4"/>
      <c r="F2" s="4"/>
      <c r="G2" s="4"/>
    </row>
    <row r="3" spans="1:17" ht="43.2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17" x14ac:dyDescent="0.3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17" x14ac:dyDescent="0.3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  <c r="L5" s="11" t="s">
        <v>28</v>
      </c>
      <c r="M5" s="11"/>
    </row>
    <row r="6" spans="1:17" x14ac:dyDescent="0.3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  <c r="L6" s="5" t="s">
        <v>2</v>
      </c>
      <c r="M6" s="5" t="s">
        <v>27</v>
      </c>
    </row>
    <row r="7" spans="1:17" x14ac:dyDescent="0.3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  <c r="L7" s="6" t="s">
        <v>8</v>
      </c>
      <c r="M7" s="7">
        <v>5010000</v>
      </c>
    </row>
    <row r="8" spans="1:17" ht="28.8" x14ac:dyDescent="0.3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  <c r="L8" s="6" t="s">
        <v>11</v>
      </c>
      <c r="M8" s="7">
        <v>4340000</v>
      </c>
    </row>
    <row r="9" spans="1:17" ht="28.8" x14ac:dyDescent="0.3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  <c r="L9" s="6" t="s">
        <v>22</v>
      </c>
      <c r="M9" s="7">
        <v>5850000</v>
      </c>
    </row>
    <row r="10" spans="1:17" ht="28.8" x14ac:dyDescent="0.3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  <c r="L10" s="6" t="s">
        <v>14</v>
      </c>
      <c r="M10" s="7">
        <v>4110000</v>
      </c>
    </row>
    <row r="11" spans="1:17" ht="28.8" x14ac:dyDescent="0.3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  <c r="L11" s="6" t="s">
        <v>17</v>
      </c>
      <c r="M11" s="7">
        <v>4760000</v>
      </c>
    </row>
    <row r="12" spans="1:17" x14ac:dyDescent="0.3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  <c r="L12" s="6" t="s">
        <v>20</v>
      </c>
      <c r="M12" s="7">
        <v>4600000</v>
      </c>
    </row>
    <row r="13" spans="1:17" ht="28.8" x14ac:dyDescent="0.3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  <c r="L13" s="13" t="s">
        <v>37</v>
      </c>
      <c r="M13" s="14">
        <v>28670000</v>
      </c>
    </row>
    <row r="14" spans="1:17" x14ac:dyDescent="0.3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17" x14ac:dyDescent="0.3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  <c r="L15" s="35" t="s">
        <v>36</v>
      </c>
      <c r="M15" s="35"/>
      <c r="N15" s="35"/>
      <c r="O15" s="35"/>
      <c r="P15" s="35"/>
      <c r="Q15" s="35"/>
    </row>
    <row r="16" spans="1:17" x14ac:dyDescent="0.3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3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3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3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3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3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3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3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3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x14ac:dyDescent="0.3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3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3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3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3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x14ac:dyDescent="0.3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3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3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3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3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x14ac:dyDescent="0.3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3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3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3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3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x14ac:dyDescent="0.3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3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3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3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3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x14ac:dyDescent="0.3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3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3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3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3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x14ac:dyDescent="0.3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3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3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3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3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x14ac:dyDescent="0.3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3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3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3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3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x14ac:dyDescent="0.3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3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3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3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3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x14ac:dyDescent="0.3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3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3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3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3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x14ac:dyDescent="0.3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3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3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3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3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3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3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3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3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3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  <row r="81" spans="5:7" x14ac:dyDescent="0.3">
      <c r="E81" t="s">
        <v>24</v>
      </c>
      <c r="G81" s="3">
        <f>SUM(G4:G79)</f>
        <v>28670000</v>
      </c>
    </row>
  </sheetData>
  <mergeCells count="3">
    <mergeCell ref="A1:G2"/>
    <mergeCell ref="L5:M5"/>
    <mergeCell ref="L15:Q15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37950-7767-4288-ABEF-A3B5FE982424}">
  <dimension ref="B2:S82"/>
  <sheetViews>
    <sheetView topLeftCell="A4" workbookViewId="0">
      <selection activeCell="K5" sqref="K5:Q5"/>
    </sheetView>
  </sheetViews>
  <sheetFormatPr defaultRowHeight="14.4" x14ac:dyDescent="0.3"/>
  <cols>
    <col min="2" max="2" width="10.5546875" bestFit="1" customWidth="1"/>
    <col min="11" max="11" width="13.6640625" customWidth="1"/>
    <col min="12" max="12" width="17.88671875" customWidth="1"/>
    <col min="13" max="13" width="21.109375" customWidth="1"/>
    <col min="14" max="14" width="11.44140625" customWidth="1"/>
    <col min="15" max="15" width="12.88671875" customWidth="1"/>
    <col min="16" max="16" width="24.88671875" customWidth="1"/>
  </cols>
  <sheetData>
    <row r="2" spans="2:18" x14ac:dyDescent="0.3">
      <c r="B2" s="4" t="s">
        <v>0</v>
      </c>
      <c r="C2" s="4"/>
      <c r="D2" s="4"/>
      <c r="E2" s="4"/>
      <c r="F2" s="4"/>
      <c r="G2" s="4"/>
      <c r="H2" s="4"/>
    </row>
    <row r="3" spans="2:18" x14ac:dyDescent="0.3">
      <c r="B3" s="4"/>
      <c r="C3" s="4"/>
      <c r="D3" s="4"/>
      <c r="E3" s="4"/>
      <c r="F3" s="4"/>
      <c r="G3" s="4"/>
      <c r="H3" s="4"/>
    </row>
    <row r="4" spans="2:18" ht="43.2" x14ac:dyDescent="0.3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33</v>
      </c>
    </row>
    <row r="5" spans="2:18" ht="28.8" x14ac:dyDescent="0.3">
      <c r="B5" s="2">
        <v>45296</v>
      </c>
      <c r="C5" s="3" t="s">
        <v>8</v>
      </c>
      <c r="D5" s="3" t="s">
        <v>9</v>
      </c>
      <c r="E5" s="3" t="s">
        <v>10</v>
      </c>
      <c r="F5" s="3">
        <v>5</v>
      </c>
      <c r="G5" s="3">
        <v>70000</v>
      </c>
      <c r="H5" s="3">
        <f>F5*G5</f>
        <v>350000</v>
      </c>
      <c r="I5" s="36">
        <f t="shared" ref="I5:I69" si="0">IF(H5&gt;=2000000,H5*10%,IF(AND(H5&gt;=1000000,H5&lt;2000000),H5*8%,H5*6%))</f>
        <v>21000</v>
      </c>
      <c r="K5" s="8" t="s">
        <v>67</v>
      </c>
      <c r="L5" s="8"/>
      <c r="M5" s="8"/>
      <c r="N5" s="8"/>
      <c r="O5" s="8"/>
      <c r="P5" s="8"/>
      <c r="Q5" s="8"/>
    </row>
    <row r="6" spans="2:18" ht="28.8" x14ac:dyDescent="0.3">
      <c r="B6" s="2">
        <v>45297</v>
      </c>
      <c r="C6" s="3" t="s">
        <v>11</v>
      </c>
      <c r="D6" s="3" t="s">
        <v>12</v>
      </c>
      <c r="E6" s="3" t="s">
        <v>13</v>
      </c>
      <c r="F6" s="3">
        <v>10</v>
      </c>
      <c r="G6" s="3">
        <v>50000</v>
      </c>
      <c r="H6" s="3">
        <f t="shared" ref="H6:H69" si="1">F6*G6</f>
        <v>500000</v>
      </c>
      <c r="I6" s="36">
        <f t="shared" si="0"/>
        <v>30000</v>
      </c>
      <c r="K6" s="17" t="s">
        <v>25</v>
      </c>
      <c r="L6" s="12" t="s">
        <v>38</v>
      </c>
      <c r="M6" s="12" t="s">
        <v>31</v>
      </c>
      <c r="N6" s="12" t="s">
        <v>40</v>
      </c>
    </row>
    <row r="7" spans="2:18" ht="28.8" x14ac:dyDescent="0.3">
      <c r="B7" s="2">
        <v>45298</v>
      </c>
      <c r="C7" s="3" t="s">
        <v>14</v>
      </c>
      <c r="D7" s="3" t="s">
        <v>15</v>
      </c>
      <c r="E7" s="3" t="s">
        <v>16</v>
      </c>
      <c r="F7" s="3">
        <v>7</v>
      </c>
      <c r="G7" s="3">
        <v>20000</v>
      </c>
      <c r="H7" s="3">
        <f t="shared" si="1"/>
        <v>140000</v>
      </c>
      <c r="I7">
        <f t="shared" si="0"/>
        <v>8400</v>
      </c>
      <c r="K7" s="6" t="s">
        <v>9</v>
      </c>
      <c r="L7" s="7">
        <v>307800</v>
      </c>
      <c r="M7" s="12">
        <v>30000</v>
      </c>
      <c r="N7" s="12">
        <f>SUM(M7,L7)</f>
        <v>337800</v>
      </c>
    </row>
    <row r="8" spans="2:18" ht="28.8" x14ac:dyDescent="0.3">
      <c r="B8" s="2">
        <v>45299</v>
      </c>
      <c r="C8" s="3" t="s">
        <v>17</v>
      </c>
      <c r="D8" s="3" t="s">
        <v>18</v>
      </c>
      <c r="E8" s="3" t="s">
        <v>19</v>
      </c>
      <c r="F8" s="3">
        <v>15</v>
      </c>
      <c r="G8" s="3">
        <v>30000</v>
      </c>
      <c r="H8" s="3">
        <f t="shared" si="1"/>
        <v>450000</v>
      </c>
      <c r="I8">
        <f t="shared" si="0"/>
        <v>27000</v>
      </c>
      <c r="K8" s="6" t="s">
        <v>21</v>
      </c>
      <c r="L8" s="7">
        <v>251400</v>
      </c>
      <c r="M8" s="12">
        <v>30000</v>
      </c>
      <c r="N8" s="12">
        <f t="shared" ref="N8:N12" si="2">SUM(M8,L8)</f>
        <v>281400</v>
      </c>
    </row>
    <row r="9" spans="2:18" ht="28.8" x14ac:dyDescent="0.3">
      <c r="B9" s="2">
        <v>45300</v>
      </c>
      <c r="C9" s="3" t="s">
        <v>20</v>
      </c>
      <c r="D9" s="3" t="s">
        <v>21</v>
      </c>
      <c r="E9" s="3" t="s">
        <v>10</v>
      </c>
      <c r="F9" s="3">
        <v>3</v>
      </c>
      <c r="G9" s="3">
        <v>70000</v>
      </c>
      <c r="H9" s="3">
        <f t="shared" si="1"/>
        <v>210000</v>
      </c>
      <c r="I9">
        <f t="shared" si="0"/>
        <v>12600</v>
      </c>
      <c r="K9" s="6" t="s">
        <v>23</v>
      </c>
      <c r="L9" s="7">
        <v>319200</v>
      </c>
      <c r="M9" s="12">
        <v>30000</v>
      </c>
      <c r="N9" s="12">
        <f t="shared" si="2"/>
        <v>349200</v>
      </c>
    </row>
    <row r="10" spans="2:18" ht="28.8" x14ac:dyDescent="0.3">
      <c r="B10" s="2">
        <v>45301</v>
      </c>
      <c r="C10" s="3" t="s">
        <v>22</v>
      </c>
      <c r="D10" s="3" t="s">
        <v>23</v>
      </c>
      <c r="E10" s="3" t="s">
        <v>13</v>
      </c>
      <c r="F10" s="3">
        <v>6</v>
      </c>
      <c r="G10" s="3">
        <v>50000</v>
      </c>
      <c r="H10" s="3">
        <f t="shared" si="1"/>
        <v>300000</v>
      </c>
      <c r="I10">
        <f t="shared" si="0"/>
        <v>18000</v>
      </c>
      <c r="K10" s="18" t="s">
        <v>18</v>
      </c>
      <c r="L10" s="19">
        <v>415800</v>
      </c>
      <c r="M10" s="5">
        <v>30000</v>
      </c>
      <c r="N10" s="5">
        <f t="shared" si="2"/>
        <v>445800</v>
      </c>
    </row>
    <row r="11" spans="2:18" ht="28.8" x14ac:dyDescent="0.3">
      <c r="B11" s="2">
        <v>45302</v>
      </c>
      <c r="C11" s="3" t="s">
        <v>11</v>
      </c>
      <c r="D11" s="3" t="s">
        <v>15</v>
      </c>
      <c r="E11" s="3" t="s">
        <v>16</v>
      </c>
      <c r="F11" s="3">
        <v>4</v>
      </c>
      <c r="G11" s="3">
        <v>20000</v>
      </c>
      <c r="H11" s="3">
        <f t="shared" si="1"/>
        <v>80000</v>
      </c>
      <c r="I11">
        <f t="shared" si="0"/>
        <v>4800</v>
      </c>
      <c r="K11" s="6" t="s">
        <v>12</v>
      </c>
      <c r="L11" s="7">
        <v>143400</v>
      </c>
      <c r="M11" s="12">
        <v>30000</v>
      </c>
      <c r="N11" s="12">
        <f t="shared" si="2"/>
        <v>173400</v>
      </c>
    </row>
    <row r="12" spans="2:18" ht="28.8" x14ac:dyDescent="0.3">
      <c r="B12" s="2">
        <v>45303</v>
      </c>
      <c r="C12" s="3" t="s">
        <v>14</v>
      </c>
      <c r="D12" s="3" t="s">
        <v>18</v>
      </c>
      <c r="E12" s="3" t="s">
        <v>19</v>
      </c>
      <c r="F12" s="3">
        <v>10</v>
      </c>
      <c r="G12" s="3">
        <v>30000</v>
      </c>
      <c r="H12" s="3">
        <f t="shared" si="1"/>
        <v>300000</v>
      </c>
      <c r="I12">
        <f t="shared" si="0"/>
        <v>18000</v>
      </c>
      <c r="K12" s="6" t="s">
        <v>15</v>
      </c>
      <c r="L12" s="7">
        <v>282600</v>
      </c>
      <c r="M12" s="12">
        <v>30000</v>
      </c>
      <c r="N12" s="12">
        <f t="shared" si="2"/>
        <v>312600</v>
      </c>
    </row>
    <row r="13" spans="2:18" ht="28.8" x14ac:dyDescent="0.3">
      <c r="B13" s="2">
        <v>45304</v>
      </c>
      <c r="C13" s="3" t="s">
        <v>8</v>
      </c>
      <c r="D13" s="3" t="s">
        <v>9</v>
      </c>
      <c r="E13" s="3" t="s">
        <v>10</v>
      </c>
      <c r="F13" s="3">
        <v>8</v>
      </c>
      <c r="G13" s="3">
        <v>70000</v>
      </c>
      <c r="H13" s="3">
        <f t="shared" si="1"/>
        <v>560000</v>
      </c>
      <c r="I13">
        <f t="shared" si="0"/>
        <v>33600</v>
      </c>
      <c r="K13" s="6" t="s">
        <v>26</v>
      </c>
      <c r="L13" s="7">
        <v>1720200</v>
      </c>
      <c r="M13" s="39" t="s">
        <v>66</v>
      </c>
      <c r="N13" s="12">
        <f>MAX(N7:N12)</f>
        <v>445800</v>
      </c>
    </row>
    <row r="14" spans="2:18" ht="28.8" x14ac:dyDescent="0.3">
      <c r="B14" s="2">
        <v>45305</v>
      </c>
      <c r="C14" s="3" t="s">
        <v>20</v>
      </c>
      <c r="D14" s="3" t="s">
        <v>9</v>
      </c>
      <c r="E14" s="3" t="s">
        <v>13</v>
      </c>
      <c r="F14" s="3">
        <v>12</v>
      </c>
      <c r="G14" s="3">
        <v>50000</v>
      </c>
      <c r="H14" s="3">
        <f t="shared" si="1"/>
        <v>600000</v>
      </c>
      <c r="I14">
        <f t="shared" si="0"/>
        <v>36000</v>
      </c>
      <c r="K14" s="12"/>
      <c r="L14" s="24" t="s">
        <v>39</v>
      </c>
      <c r="M14" s="24"/>
      <c r="N14" s="25"/>
      <c r="O14" s="22"/>
      <c r="P14" s="22"/>
      <c r="Q14" s="23"/>
      <c r="R14" s="23"/>
    </row>
    <row r="15" spans="2:18" x14ac:dyDescent="0.3">
      <c r="B15" s="2">
        <v>45306</v>
      </c>
      <c r="C15" s="3" t="s">
        <v>22</v>
      </c>
      <c r="D15" s="3" t="s">
        <v>12</v>
      </c>
      <c r="E15" s="3" t="s">
        <v>16</v>
      </c>
      <c r="F15" s="3">
        <v>9</v>
      </c>
      <c r="G15" s="3">
        <v>20000</v>
      </c>
      <c r="H15" s="3">
        <f t="shared" si="1"/>
        <v>180000</v>
      </c>
      <c r="I15">
        <f t="shared" si="0"/>
        <v>10800</v>
      </c>
      <c r="K15" s="26" t="s">
        <v>42</v>
      </c>
      <c r="L15" s="26"/>
      <c r="M15" s="26"/>
      <c r="N15" s="27">
        <f>AVERAGE(N7:N12)</f>
        <v>316700</v>
      </c>
    </row>
    <row r="16" spans="2:18" ht="28.8" x14ac:dyDescent="0.3">
      <c r="B16" s="2">
        <v>45307</v>
      </c>
      <c r="C16" s="3" t="s">
        <v>11</v>
      </c>
      <c r="D16" s="3" t="s">
        <v>15</v>
      </c>
      <c r="E16" s="3" t="s">
        <v>19</v>
      </c>
      <c r="F16" s="3">
        <v>5</v>
      </c>
      <c r="G16" s="3">
        <v>30000</v>
      </c>
      <c r="H16" s="3">
        <f t="shared" si="1"/>
        <v>150000</v>
      </c>
      <c r="I16">
        <f t="shared" si="0"/>
        <v>9000</v>
      </c>
    </row>
    <row r="17" spans="2:19" ht="28.8" x14ac:dyDescent="0.3">
      <c r="B17" s="2">
        <v>45308</v>
      </c>
      <c r="C17" s="3" t="s">
        <v>14</v>
      </c>
      <c r="D17" s="3" t="s">
        <v>18</v>
      </c>
      <c r="E17" s="3" t="s">
        <v>10</v>
      </c>
      <c r="F17" s="3">
        <v>11</v>
      </c>
      <c r="G17" s="3">
        <v>70000</v>
      </c>
      <c r="H17" s="3">
        <f t="shared" si="1"/>
        <v>770000</v>
      </c>
      <c r="I17">
        <f t="shared" si="0"/>
        <v>46200</v>
      </c>
    </row>
    <row r="18" spans="2:19" ht="28.8" x14ac:dyDescent="0.3">
      <c r="B18" s="2">
        <v>45309</v>
      </c>
      <c r="C18" s="3" t="s">
        <v>17</v>
      </c>
      <c r="D18" s="3" t="s">
        <v>21</v>
      </c>
      <c r="E18" s="3" t="s">
        <v>13</v>
      </c>
      <c r="F18" s="3">
        <v>7</v>
      </c>
      <c r="G18" s="3">
        <v>50000</v>
      </c>
      <c r="H18" s="3">
        <f t="shared" si="1"/>
        <v>350000</v>
      </c>
      <c r="I18">
        <f t="shared" si="0"/>
        <v>21000</v>
      </c>
    </row>
    <row r="19" spans="2:19" ht="28.8" x14ac:dyDescent="0.3">
      <c r="B19" s="2">
        <v>45310</v>
      </c>
      <c r="C19" s="3" t="s">
        <v>20</v>
      </c>
      <c r="D19" s="3" t="s">
        <v>23</v>
      </c>
      <c r="E19" s="3" t="s">
        <v>16</v>
      </c>
      <c r="F19" s="3">
        <v>6</v>
      </c>
      <c r="G19" s="3">
        <v>20000</v>
      </c>
      <c r="H19" s="3">
        <f t="shared" si="1"/>
        <v>120000</v>
      </c>
      <c r="I19">
        <f t="shared" si="0"/>
        <v>7200</v>
      </c>
    </row>
    <row r="20" spans="2:19" ht="28.8" x14ac:dyDescent="0.3">
      <c r="B20" s="2">
        <v>45311</v>
      </c>
      <c r="C20" s="3" t="s">
        <v>22</v>
      </c>
      <c r="D20" s="3" t="s">
        <v>15</v>
      </c>
      <c r="E20" s="3" t="s">
        <v>19</v>
      </c>
      <c r="F20" s="3">
        <v>13</v>
      </c>
      <c r="G20" s="3">
        <v>30000</v>
      </c>
      <c r="H20" s="3">
        <f t="shared" si="1"/>
        <v>390000</v>
      </c>
      <c r="I20">
        <f t="shared" si="0"/>
        <v>23400</v>
      </c>
      <c r="N20" s="15" t="s">
        <v>41</v>
      </c>
      <c r="O20" s="15"/>
      <c r="P20" s="15"/>
      <c r="Q20" s="16"/>
      <c r="R20" s="16"/>
    </row>
    <row r="21" spans="2:19" ht="28.8" x14ac:dyDescent="0.3">
      <c r="B21" s="2">
        <v>45312</v>
      </c>
      <c r="C21" s="3" t="s">
        <v>8</v>
      </c>
      <c r="D21" s="3" t="s">
        <v>18</v>
      </c>
      <c r="E21" s="3" t="s">
        <v>10</v>
      </c>
      <c r="F21" s="3">
        <v>9</v>
      </c>
      <c r="G21" s="3">
        <v>70000</v>
      </c>
      <c r="H21" s="3">
        <f t="shared" si="1"/>
        <v>630000</v>
      </c>
      <c r="I21">
        <f t="shared" si="0"/>
        <v>37800</v>
      </c>
      <c r="O21" s="20"/>
      <c r="P21" s="20"/>
      <c r="Q21" s="20"/>
      <c r="R21" s="21"/>
      <c r="S21" s="21"/>
    </row>
    <row r="22" spans="2:19" ht="28.8" x14ac:dyDescent="0.3">
      <c r="B22" s="2">
        <v>45313</v>
      </c>
      <c r="C22" s="3" t="s">
        <v>14</v>
      </c>
      <c r="D22" s="3" t="s">
        <v>21</v>
      </c>
      <c r="E22" s="3" t="s">
        <v>13</v>
      </c>
      <c r="F22" s="3">
        <v>8</v>
      </c>
      <c r="G22" s="3">
        <v>50000</v>
      </c>
      <c r="H22" s="3">
        <f t="shared" si="1"/>
        <v>400000</v>
      </c>
      <c r="I22">
        <f t="shared" si="0"/>
        <v>24000</v>
      </c>
    </row>
    <row r="23" spans="2:19" ht="28.8" x14ac:dyDescent="0.3">
      <c r="B23" s="2">
        <v>45314</v>
      </c>
      <c r="C23" s="3" t="s">
        <v>17</v>
      </c>
      <c r="D23" s="3" t="s">
        <v>23</v>
      </c>
      <c r="E23" s="3" t="s">
        <v>16</v>
      </c>
      <c r="F23" s="3">
        <v>14</v>
      </c>
      <c r="G23" s="3">
        <v>20000</v>
      </c>
      <c r="H23" s="3">
        <f t="shared" si="1"/>
        <v>280000</v>
      </c>
      <c r="I23">
        <f t="shared" si="0"/>
        <v>16800</v>
      </c>
      <c r="K23" s="10" t="s">
        <v>35</v>
      </c>
      <c r="L23" s="10"/>
      <c r="M23" s="10"/>
      <c r="N23" s="10"/>
      <c r="O23" s="10"/>
      <c r="P23" s="10"/>
    </row>
    <row r="24" spans="2:19" ht="28.8" x14ac:dyDescent="0.3">
      <c r="B24" s="2">
        <v>45315</v>
      </c>
      <c r="C24" s="3" t="s">
        <v>20</v>
      </c>
      <c r="D24" s="3" t="s">
        <v>15</v>
      </c>
      <c r="E24" s="3" t="s">
        <v>19</v>
      </c>
      <c r="F24" s="3">
        <v>7</v>
      </c>
      <c r="G24" s="3">
        <v>30000</v>
      </c>
      <c r="H24" s="3">
        <f t="shared" si="1"/>
        <v>210000</v>
      </c>
      <c r="I24">
        <f t="shared" si="0"/>
        <v>12600</v>
      </c>
      <c r="K24" s="12" t="s">
        <v>29</v>
      </c>
      <c r="L24" s="12" t="s">
        <v>30</v>
      </c>
      <c r="M24" s="12" t="s">
        <v>31</v>
      </c>
      <c r="N24" s="12" t="s">
        <v>32</v>
      </c>
      <c r="O24" s="12" t="s">
        <v>33</v>
      </c>
      <c r="P24" s="12" t="s">
        <v>34</v>
      </c>
    </row>
    <row r="25" spans="2:19" ht="28.8" x14ac:dyDescent="0.3">
      <c r="B25" s="2">
        <v>45316</v>
      </c>
      <c r="C25" s="3" t="s">
        <v>22</v>
      </c>
      <c r="D25" s="3" t="s">
        <v>18</v>
      </c>
      <c r="E25" s="3" t="s">
        <v>10</v>
      </c>
      <c r="F25" s="3">
        <v>10</v>
      </c>
      <c r="G25" s="3">
        <v>70000</v>
      </c>
      <c r="H25" s="3">
        <f t="shared" si="1"/>
        <v>700000</v>
      </c>
      <c r="I25">
        <f t="shared" si="0"/>
        <v>42000</v>
      </c>
      <c r="K25" s="12">
        <v>1</v>
      </c>
      <c r="L25" s="12" t="s">
        <v>15</v>
      </c>
      <c r="M25" s="12">
        <v>30000</v>
      </c>
      <c r="N25" s="12"/>
      <c r="O25" s="12"/>
      <c r="P25" s="12"/>
    </row>
    <row r="26" spans="2:19" ht="28.8" x14ac:dyDescent="0.3">
      <c r="B26" s="2">
        <v>45317</v>
      </c>
      <c r="C26" s="3" t="s">
        <v>11</v>
      </c>
      <c r="D26" s="3" t="s">
        <v>9</v>
      </c>
      <c r="E26" s="3" t="s">
        <v>13</v>
      </c>
      <c r="F26" s="3">
        <v>5</v>
      </c>
      <c r="G26" s="3">
        <v>50000</v>
      </c>
      <c r="H26" s="3">
        <f t="shared" si="1"/>
        <v>250000</v>
      </c>
      <c r="I26">
        <f t="shared" si="0"/>
        <v>15000</v>
      </c>
      <c r="K26" s="12">
        <v>2</v>
      </c>
      <c r="L26" s="12" t="s">
        <v>9</v>
      </c>
      <c r="M26" s="12">
        <v>30000</v>
      </c>
      <c r="N26" s="12"/>
      <c r="O26" s="12"/>
      <c r="P26" s="12"/>
    </row>
    <row r="27" spans="2:19" x14ac:dyDescent="0.3">
      <c r="B27" s="2">
        <v>45318</v>
      </c>
      <c r="C27" s="3" t="s">
        <v>8</v>
      </c>
      <c r="D27" s="3" t="s">
        <v>12</v>
      </c>
      <c r="E27" s="3" t="s">
        <v>16</v>
      </c>
      <c r="F27" s="3">
        <v>8</v>
      </c>
      <c r="G27" s="3">
        <v>20000</v>
      </c>
      <c r="H27" s="3">
        <f t="shared" si="1"/>
        <v>160000</v>
      </c>
      <c r="I27">
        <f t="shared" si="0"/>
        <v>9600</v>
      </c>
      <c r="K27" s="12">
        <v>3</v>
      </c>
      <c r="L27" s="12" t="s">
        <v>18</v>
      </c>
      <c r="M27" s="12">
        <v>30000</v>
      </c>
      <c r="N27" s="12"/>
      <c r="O27" s="12"/>
      <c r="P27" s="12"/>
    </row>
    <row r="28" spans="2:19" ht="28.8" x14ac:dyDescent="0.3">
      <c r="B28" s="2">
        <v>45319</v>
      </c>
      <c r="C28" s="3" t="s">
        <v>17</v>
      </c>
      <c r="D28" s="3" t="s">
        <v>15</v>
      </c>
      <c r="E28" s="3" t="s">
        <v>19</v>
      </c>
      <c r="F28" s="3">
        <v>6</v>
      </c>
      <c r="G28" s="3">
        <v>30000</v>
      </c>
      <c r="H28" s="3">
        <f t="shared" si="1"/>
        <v>180000</v>
      </c>
      <c r="I28">
        <f t="shared" si="0"/>
        <v>10800</v>
      </c>
      <c r="K28" s="12">
        <v>4</v>
      </c>
      <c r="L28" s="12" t="s">
        <v>21</v>
      </c>
      <c r="M28" s="12">
        <v>30000</v>
      </c>
      <c r="N28" s="12"/>
      <c r="O28" s="12"/>
      <c r="P28" s="12"/>
    </row>
    <row r="29" spans="2:19" ht="28.8" x14ac:dyDescent="0.3">
      <c r="B29" s="2">
        <v>45320</v>
      </c>
      <c r="C29" s="3" t="s">
        <v>20</v>
      </c>
      <c r="D29" s="3" t="s">
        <v>18</v>
      </c>
      <c r="E29" s="3" t="s">
        <v>10</v>
      </c>
      <c r="F29" s="3">
        <v>7</v>
      </c>
      <c r="G29" s="3">
        <v>70000</v>
      </c>
      <c r="H29" s="3">
        <f t="shared" si="1"/>
        <v>490000</v>
      </c>
      <c r="I29">
        <f t="shared" si="0"/>
        <v>29400</v>
      </c>
      <c r="K29" s="12">
        <v>5</v>
      </c>
      <c r="L29" s="12" t="s">
        <v>12</v>
      </c>
      <c r="M29" s="12">
        <v>30000</v>
      </c>
      <c r="N29" s="12"/>
      <c r="O29" s="12"/>
      <c r="P29" s="12"/>
    </row>
    <row r="30" spans="2:19" ht="28.8" x14ac:dyDescent="0.3">
      <c r="B30" s="2">
        <v>45323</v>
      </c>
      <c r="C30" s="3" t="s">
        <v>22</v>
      </c>
      <c r="D30" s="3" t="s">
        <v>21</v>
      </c>
      <c r="E30" s="3" t="s">
        <v>10</v>
      </c>
      <c r="F30" s="3">
        <v>8</v>
      </c>
      <c r="G30" s="3">
        <v>70000</v>
      </c>
      <c r="H30" s="3">
        <f t="shared" si="1"/>
        <v>560000</v>
      </c>
      <c r="I30">
        <f t="shared" si="0"/>
        <v>33600</v>
      </c>
      <c r="K30" s="12">
        <v>6</v>
      </c>
      <c r="L30" s="12" t="s">
        <v>23</v>
      </c>
      <c r="M30" s="12">
        <v>30000</v>
      </c>
      <c r="N30" s="12"/>
      <c r="O30" s="12"/>
      <c r="P30" s="12"/>
    </row>
    <row r="31" spans="2:19" ht="28.8" x14ac:dyDescent="0.3">
      <c r="B31" s="2">
        <v>45324</v>
      </c>
      <c r="C31" s="3" t="s">
        <v>11</v>
      </c>
      <c r="D31" s="3" t="s">
        <v>23</v>
      </c>
      <c r="E31" s="3" t="s">
        <v>13</v>
      </c>
      <c r="F31" s="3">
        <v>6</v>
      </c>
      <c r="G31" s="3">
        <v>50000</v>
      </c>
      <c r="H31" s="3">
        <f t="shared" si="1"/>
        <v>300000</v>
      </c>
      <c r="I31">
        <f t="shared" si="0"/>
        <v>18000</v>
      </c>
      <c r="K31" s="12"/>
      <c r="L31" s="12"/>
      <c r="M31" s="12"/>
      <c r="N31" s="12"/>
      <c r="O31" s="12"/>
      <c r="P31" s="12"/>
    </row>
    <row r="32" spans="2:19" ht="28.8" x14ac:dyDescent="0.3">
      <c r="B32" s="2">
        <v>45325</v>
      </c>
      <c r="C32" s="3" t="s">
        <v>14</v>
      </c>
      <c r="D32" s="3" t="s">
        <v>15</v>
      </c>
      <c r="E32" s="3" t="s">
        <v>16</v>
      </c>
      <c r="F32" s="3">
        <v>10</v>
      </c>
      <c r="G32" s="3">
        <v>20000</v>
      </c>
      <c r="H32" s="3">
        <f t="shared" si="1"/>
        <v>200000</v>
      </c>
      <c r="I32">
        <f t="shared" si="0"/>
        <v>12000</v>
      </c>
    </row>
    <row r="33" spans="2:14" ht="28.8" x14ac:dyDescent="0.3">
      <c r="B33" s="2">
        <v>45326</v>
      </c>
      <c r="C33" s="3" t="s">
        <v>17</v>
      </c>
      <c r="D33" s="3" t="s">
        <v>9</v>
      </c>
      <c r="E33" s="3" t="s">
        <v>19</v>
      </c>
      <c r="F33" s="3">
        <v>20</v>
      </c>
      <c r="G33" s="3">
        <v>30000</v>
      </c>
      <c r="H33" s="3">
        <f t="shared" si="1"/>
        <v>600000</v>
      </c>
      <c r="I33">
        <f t="shared" si="0"/>
        <v>36000</v>
      </c>
      <c r="L33" s="9" t="s">
        <v>65</v>
      </c>
      <c r="M33" s="9"/>
      <c r="N33" s="9"/>
    </row>
    <row r="34" spans="2:14" ht="28.8" x14ac:dyDescent="0.3">
      <c r="B34" s="2">
        <v>45327</v>
      </c>
      <c r="C34" s="3" t="s">
        <v>8</v>
      </c>
      <c r="D34" s="3" t="s">
        <v>21</v>
      </c>
      <c r="E34" s="3" t="s">
        <v>10</v>
      </c>
      <c r="F34" s="3">
        <v>4</v>
      </c>
      <c r="G34" s="3">
        <v>70000</v>
      </c>
      <c r="H34" s="3">
        <f t="shared" si="1"/>
        <v>280000</v>
      </c>
      <c r="I34">
        <f t="shared" si="0"/>
        <v>16800</v>
      </c>
      <c r="L34" s="17" t="s">
        <v>25</v>
      </c>
      <c r="M34" s="12" t="s">
        <v>27</v>
      </c>
      <c r="N34" s="12" t="s">
        <v>33</v>
      </c>
    </row>
    <row r="35" spans="2:14" ht="28.8" x14ac:dyDescent="0.3">
      <c r="B35" s="2">
        <v>45328</v>
      </c>
      <c r="C35" s="3" t="s">
        <v>22</v>
      </c>
      <c r="D35" s="3" t="s">
        <v>23</v>
      </c>
      <c r="E35" s="3" t="s">
        <v>13</v>
      </c>
      <c r="F35" s="3">
        <v>9</v>
      </c>
      <c r="G35" s="3">
        <v>50000</v>
      </c>
      <c r="H35" s="3">
        <f t="shared" si="1"/>
        <v>450000</v>
      </c>
      <c r="I35">
        <f t="shared" si="0"/>
        <v>27000</v>
      </c>
      <c r="L35" s="6" t="s">
        <v>9</v>
      </c>
      <c r="M35" s="12">
        <v>1760000</v>
      </c>
      <c r="N35" s="12">
        <f>IF(M35&gt;=2000000,M35*10%,IF(AND(M35&gt;=1000000,M35&lt;2000000),M35*8%,M35*6%))</f>
        <v>140800</v>
      </c>
    </row>
    <row r="36" spans="2:14" ht="28.8" x14ac:dyDescent="0.3">
      <c r="B36" s="2">
        <v>45329</v>
      </c>
      <c r="C36" s="3" t="s">
        <v>11</v>
      </c>
      <c r="D36" s="3" t="s">
        <v>21</v>
      </c>
      <c r="E36" s="3" t="s">
        <v>16</v>
      </c>
      <c r="F36" s="3">
        <v>5</v>
      </c>
      <c r="G36" s="3">
        <v>20000</v>
      </c>
      <c r="H36" s="3">
        <f t="shared" si="1"/>
        <v>100000</v>
      </c>
      <c r="I36">
        <f t="shared" si="0"/>
        <v>6000</v>
      </c>
      <c r="L36" s="38" t="s">
        <v>64</v>
      </c>
      <c r="M36" s="12">
        <v>1760000</v>
      </c>
      <c r="N36" s="12">
        <f t="shared" ref="N36:N46" si="3">IF(M36&gt;=2000000,M36*10%,IF(AND(M36&gt;=1000000,M36&lt;2000000),M36*8%,M36*6%))</f>
        <v>140800</v>
      </c>
    </row>
    <row r="37" spans="2:14" ht="28.8" x14ac:dyDescent="0.3">
      <c r="B37" s="2">
        <v>45330</v>
      </c>
      <c r="C37" s="3" t="s">
        <v>8</v>
      </c>
      <c r="D37" s="3" t="s">
        <v>23</v>
      </c>
      <c r="E37" s="3" t="s">
        <v>19</v>
      </c>
      <c r="F37" s="3">
        <v>15</v>
      </c>
      <c r="G37" s="3">
        <v>30000</v>
      </c>
      <c r="H37" s="3">
        <f t="shared" si="1"/>
        <v>450000</v>
      </c>
      <c r="I37">
        <f t="shared" si="0"/>
        <v>27000</v>
      </c>
      <c r="L37" s="6" t="s">
        <v>21</v>
      </c>
      <c r="M37" s="12">
        <v>960000</v>
      </c>
      <c r="N37" s="12">
        <f t="shared" si="3"/>
        <v>57600</v>
      </c>
    </row>
    <row r="38" spans="2:14" ht="28.8" x14ac:dyDescent="0.3">
      <c r="B38" s="2">
        <v>45331</v>
      </c>
      <c r="C38" s="3" t="s">
        <v>17</v>
      </c>
      <c r="D38" s="3" t="s">
        <v>15</v>
      </c>
      <c r="E38" s="3" t="s">
        <v>10</v>
      </c>
      <c r="F38" s="3">
        <v>7</v>
      </c>
      <c r="G38" s="3">
        <v>70000</v>
      </c>
      <c r="H38" s="3">
        <f t="shared" si="1"/>
        <v>490000</v>
      </c>
      <c r="I38">
        <f t="shared" si="0"/>
        <v>29400</v>
      </c>
      <c r="L38" s="38" t="s">
        <v>64</v>
      </c>
      <c r="M38" s="12">
        <v>960000</v>
      </c>
      <c r="N38" s="12">
        <f t="shared" si="3"/>
        <v>57600</v>
      </c>
    </row>
    <row r="39" spans="2:14" ht="28.8" x14ac:dyDescent="0.3">
      <c r="B39" s="2">
        <v>45332</v>
      </c>
      <c r="C39" s="3" t="s">
        <v>20</v>
      </c>
      <c r="D39" s="3" t="s">
        <v>18</v>
      </c>
      <c r="E39" s="3" t="s">
        <v>13</v>
      </c>
      <c r="F39" s="3">
        <v>11</v>
      </c>
      <c r="G39" s="3">
        <v>50000</v>
      </c>
      <c r="H39" s="3">
        <f t="shared" si="1"/>
        <v>550000</v>
      </c>
      <c r="I39">
        <f t="shared" si="0"/>
        <v>33000</v>
      </c>
      <c r="L39" s="6" t="s">
        <v>23</v>
      </c>
      <c r="M39" s="12">
        <v>700000</v>
      </c>
      <c r="N39" s="12">
        <f t="shared" si="3"/>
        <v>42000</v>
      </c>
    </row>
    <row r="40" spans="2:14" ht="28.8" x14ac:dyDescent="0.3">
      <c r="B40" s="2">
        <v>45333</v>
      </c>
      <c r="C40" s="3" t="s">
        <v>22</v>
      </c>
      <c r="D40" s="3" t="s">
        <v>9</v>
      </c>
      <c r="E40" s="3" t="s">
        <v>16</v>
      </c>
      <c r="F40" s="3">
        <v>12</v>
      </c>
      <c r="G40" s="3">
        <v>20000</v>
      </c>
      <c r="H40" s="3">
        <f t="shared" si="1"/>
        <v>240000</v>
      </c>
      <c r="I40">
        <f t="shared" si="0"/>
        <v>14400</v>
      </c>
      <c r="L40" s="38" t="s">
        <v>64</v>
      </c>
      <c r="M40" s="12">
        <v>700000</v>
      </c>
      <c r="N40" s="12">
        <f t="shared" si="3"/>
        <v>42000</v>
      </c>
    </row>
    <row r="41" spans="2:14" ht="28.8" x14ac:dyDescent="0.3">
      <c r="B41" s="2">
        <v>45334</v>
      </c>
      <c r="C41" s="3" t="s">
        <v>11</v>
      </c>
      <c r="D41" s="3" t="s">
        <v>9</v>
      </c>
      <c r="E41" s="3" t="s">
        <v>19</v>
      </c>
      <c r="F41" s="3">
        <v>10</v>
      </c>
      <c r="G41" s="3">
        <v>30000</v>
      </c>
      <c r="H41" s="3">
        <f t="shared" si="1"/>
        <v>300000</v>
      </c>
      <c r="I41">
        <f t="shared" si="0"/>
        <v>18000</v>
      </c>
      <c r="L41" s="6" t="s">
        <v>18</v>
      </c>
      <c r="M41" s="12">
        <v>3340000</v>
      </c>
      <c r="N41" s="12">
        <f t="shared" si="3"/>
        <v>334000</v>
      </c>
    </row>
    <row r="42" spans="2:14" x14ac:dyDescent="0.3">
      <c r="B42" s="2">
        <v>45335</v>
      </c>
      <c r="C42" s="3" t="s">
        <v>14</v>
      </c>
      <c r="D42" s="3" t="s">
        <v>12</v>
      </c>
      <c r="E42" s="3" t="s">
        <v>10</v>
      </c>
      <c r="F42" s="3">
        <v>9</v>
      </c>
      <c r="G42" s="3">
        <v>70000</v>
      </c>
      <c r="H42" s="3">
        <f t="shared" si="1"/>
        <v>630000</v>
      </c>
      <c r="I42">
        <f t="shared" si="0"/>
        <v>37800</v>
      </c>
      <c r="L42" s="38" t="s">
        <v>64</v>
      </c>
      <c r="M42" s="12">
        <v>3340000</v>
      </c>
      <c r="N42" s="12">
        <f t="shared" si="3"/>
        <v>334000</v>
      </c>
    </row>
    <row r="43" spans="2:14" ht="28.8" x14ac:dyDescent="0.3">
      <c r="B43" s="2">
        <v>45336</v>
      </c>
      <c r="C43" s="3" t="s">
        <v>17</v>
      </c>
      <c r="D43" s="3" t="s">
        <v>15</v>
      </c>
      <c r="E43" s="3" t="s">
        <v>13</v>
      </c>
      <c r="F43" s="3">
        <v>8</v>
      </c>
      <c r="G43" s="3">
        <v>50000</v>
      </c>
      <c r="H43" s="3">
        <f t="shared" si="1"/>
        <v>400000</v>
      </c>
      <c r="I43">
        <f t="shared" si="0"/>
        <v>24000</v>
      </c>
      <c r="L43" s="6" t="s">
        <v>12</v>
      </c>
      <c r="M43" s="12">
        <v>840000</v>
      </c>
      <c r="N43" s="12">
        <f t="shared" si="3"/>
        <v>50400</v>
      </c>
    </row>
    <row r="44" spans="2:14" ht="28.8" x14ac:dyDescent="0.3">
      <c r="B44" s="2">
        <v>45337</v>
      </c>
      <c r="C44" s="3" t="s">
        <v>20</v>
      </c>
      <c r="D44" s="3" t="s">
        <v>18</v>
      </c>
      <c r="E44" s="3" t="s">
        <v>16</v>
      </c>
      <c r="F44" s="3">
        <v>11</v>
      </c>
      <c r="G44" s="3">
        <v>20000</v>
      </c>
      <c r="H44" s="3">
        <f t="shared" si="1"/>
        <v>220000</v>
      </c>
      <c r="I44">
        <f t="shared" si="0"/>
        <v>13200</v>
      </c>
      <c r="L44" s="38" t="s">
        <v>64</v>
      </c>
      <c r="M44" s="12">
        <v>840000</v>
      </c>
      <c r="N44" s="12">
        <f t="shared" si="3"/>
        <v>50400</v>
      </c>
    </row>
    <row r="45" spans="2:14" ht="28.8" x14ac:dyDescent="0.3">
      <c r="B45" s="2">
        <v>45338</v>
      </c>
      <c r="C45" s="3" t="s">
        <v>8</v>
      </c>
      <c r="D45" s="3" t="s">
        <v>21</v>
      </c>
      <c r="E45" s="3" t="s">
        <v>19</v>
      </c>
      <c r="F45" s="3">
        <v>14</v>
      </c>
      <c r="G45" s="3">
        <v>30000</v>
      </c>
      <c r="H45" s="3">
        <f t="shared" si="1"/>
        <v>420000</v>
      </c>
      <c r="I45">
        <f t="shared" si="0"/>
        <v>25200</v>
      </c>
      <c r="L45" s="6" t="s">
        <v>15</v>
      </c>
      <c r="M45" s="12">
        <v>1150000</v>
      </c>
      <c r="N45" s="12">
        <f t="shared" si="3"/>
        <v>92000</v>
      </c>
    </row>
    <row r="46" spans="2:14" ht="28.8" x14ac:dyDescent="0.3">
      <c r="B46" s="2">
        <v>45339</v>
      </c>
      <c r="C46" s="3" t="s">
        <v>11</v>
      </c>
      <c r="D46" s="3" t="s">
        <v>23</v>
      </c>
      <c r="E46" s="3" t="s">
        <v>10</v>
      </c>
      <c r="F46" s="3">
        <v>10</v>
      </c>
      <c r="G46" s="3">
        <v>70000</v>
      </c>
      <c r="H46" s="3">
        <f t="shared" si="1"/>
        <v>700000</v>
      </c>
      <c r="I46">
        <f t="shared" si="0"/>
        <v>42000</v>
      </c>
      <c r="L46" s="38" t="s">
        <v>64</v>
      </c>
      <c r="M46" s="12">
        <v>1150000</v>
      </c>
      <c r="N46" s="12">
        <f t="shared" si="3"/>
        <v>92000</v>
      </c>
    </row>
    <row r="47" spans="2:14" ht="28.8" x14ac:dyDescent="0.3">
      <c r="B47" s="2">
        <v>45340</v>
      </c>
      <c r="C47" s="3" t="s">
        <v>14</v>
      </c>
      <c r="D47" s="3" t="s">
        <v>15</v>
      </c>
      <c r="E47" s="3" t="s">
        <v>13</v>
      </c>
      <c r="F47" s="3">
        <v>9</v>
      </c>
      <c r="G47" s="3">
        <v>50000</v>
      </c>
      <c r="H47" s="3">
        <f t="shared" si="1"/>
        <v>450000</v>
      </c>
      <c r="I47">
        <f t="shared" si="0"/>
        <v>27000</v>
      </c>
      <c r="L47" s="6" t="s">
        <v>26</v>
      </c>
      <c r="M47" s="12">
        <v>8750000</v>
      </c>
      <c r="N47" s="12">
        <f>SUM(N35:N46)</f>
        <v>1433600</v>
      </c>
    </row>
    <row r="48" spans="2:14" ht="28.8" x14ac:dyDescent="0.3">
      <c r="B48" s="2">
        <v>45341</v>
      </c>
      <c r="C48" s="3" t="s">
        <v>17</v>
      </c>
      <c r="D48" s="3" t="s">
        <v>18</v>
      </c>
      <c r="E48" s="3" t="s">
        <v>16</v>
      </c>
      <c r="F48" s="3">
        <v>13</v>
      </c>
      <c r="G48" s="3">
        <v>20000</v>
      </c>
      <c r="H48" s="3">
        <f t="shared" si="1"/>
        <v>260000</v>
      </c>
      <c r="I48">
        <f t="shared" si="0"/>
        <v>15600</v>
      </c>
      <c r="L48" s="36"/>
      <c r="M48" s="36"/>
    </row>
    <row r="49" spans="2:9" ht="28.8" x14ac:dyDescent="0.3">
      <c r="B49" s="2">
        <v>45342</v>
      </c>
      <c r="C49" s="3" t="s">
        <v>20</v>
      </c>
      <c r="D49" s="3" t="s">
        <v>21</v>
      </c>
      <c r="E49" s="3" t="s">
        <v>19</v>
      </c>
      <c r="F49" s="3">
        <v>8</v>
      </c>
      <c r="G49" s="3">
        <v>30000</v>
      </c>
      <c r="H49" s="3">
        <f t="shared" si="1"/>
        <v>240000</v>
      </c>
      <c r="I49">
        <f t="shared" si="0"/>
        <v>14400</v>
      </c>
    </row>
    <row r="50" spans="2:9" ht="28.8" x14ac:dyDescent="0.3">
      <c r="B50" s="2">
        <v>45343</v>
      </c>
      <c r="C50" s="3" t="s">
        <v>22</v>
      </c>
      <c r="D50" s="3" t="s">
        <v>23</v>
      </c>
      <c r="E50" s="3" t="s">
        <v>10</v>
      </c>
      <c r="F50" s="3">
        <v>12</v>
      </c>
      <c r="G50" s="3">
        <v>70000</v>
      </c>
      <c r="H50" s="3">
        <f t="shared" si="1"/>
        <v>840000</v>
      </c>
      <c r="I50">
        <f t="shared" si="0"/>
        <v>50400</v>
      </c>
    </row>
    <row r="51" spans="2:9" ht="28.8" x14ac:dyDescent="0.3">
      <c r="B51" s="2">
        <v>45344</v>
      </c>
      <c r="C51" s="3" t="s">
        <v>11</v>
      </c>
      <c r="D51" s="3" t="s">
        <v>15</v>
      </c>
      <c r="E51" s="3" t="s">
        <v>13</v>
      </c>
      <c r="F51" s="3">
        <v>7</v>
      </c>
      <c r="G51" s="3">
        <v>50000</v>
      </c>
      <c r="H51" s="3">
        <f t="shared" si="1"/>
        <v>350000</v>
      </c>
      <c r="I51">
        <f t="shared" si="0"/>
        <v>21000</v>
      </c>
    </row>
    <row r="52" spans="2:9" ht="28.8" x14ac:dyDescent="0.3">
      <c r="B52" s="2">
        <v>45345</v>
      </c>
      <c r="C52" s="3" t="s">
        <v>14</v>
      </c>
      <c r="D52" s="3" t="s">
        <v>18</v>
      </c>
      <c r="E52" s="3" t="s">
        <v>16</v>
      </c>
      <c r="F52" s="3">
        <v>9</v>
      </c>
      <c r="G52" s="3">
        <v>20000</v>
      </c>
      <c r="H52" s="3">
        <f t="shared" si="1"/>
        <v>180000</v>
      </c>
      <c r="I52">
        <f t="shared" si="0"/>
        <v>10800</v>
      </c>
    </row>
    <row r="53" spans="2:9" ht="28.8" x14ac:dyDescent="0.3">
      <c r="B53" s="2">
        <v>45346</v>
      </c>
      <c r="C53" s="3" t="s">
        <v>8</v>
      </c>
      <c r="D53" s="3" t="s">
        <v>9</v>
      </c>
      <c r="E53" s="3" t="s">
        <v>19</v>
      </c>
      <c r="F53" s="3">
        <v>12</v>
      </c>
      <c r="G53" s="3">
        <v>30000</v>
      </c>
      <c r="H53" s="3">
        <f t="shared" si="1"/>
        <v>360000</v>
      </c>
      <c r="I53">
        <f t="shared" si="0"/>
        <v>21600</v>
      </c>
    </row>
    <row r="54" spans="2:9" x14ac:dyDescent="0.3">
      <c r="B54" s="2">
        <v>45347</v>
      </c>
      <c r="C54" s="3" t="s">
        <v>20</v>
      </c>
      <c r="D54" s="3" t="s">
        <v>12</v>
      </c>
      <c r="E54" s="3" t="s">
        <v>10</v>
      </c>
      <c r="F54" s="3">
        <v>5</v>
      </c>
      <c r="G54" s="3">
        <v>70000</v>
      </c>
      <c r="H54" s="3">
        <f t="shared" si="1"/>
        <v>350000</v>
      </c>
      <c r="I54">
        <f t="shared" si="0"/>
        <v>21000</v>
      </c>
    </row>
    <row r="55" spans="2:9" ht="28.8" x14ac:dyDescent="0.3">
      <c r="B55" s="2">
        <v>45352</v>
      </c>
      <c r="C55" s="3" t="s">
        <v>22</v>
      </c>
      <c r="D55" s="3" t="s">
        <v>9</v>
      </c>
      <c r="E55" s="3" t="s">
        <v>10</v>
      </c>
      <c r="F55" s="3">
        <v>12</v>
      </c>
      <c r="G55" s="3">
        <v>70000</v>
      </c>
      <c r="H55" s="3">
        <f t="shared" si="1"/>
        <v>840000</v>
      </c>
      <c r="I55">
        <f t="shared" si="0"/>
        <v>50400</v>
      </c>
    </row>
    <row r="56" spans="2:9" ht="28.8" x14ac:dyDescent="0.3">
      <c r="B56" s="2">
        <v>45353</v>
      </c>
      <c r="C56" s="3" t="s">
        <v>11</v>
      </c>
      <c r="D56" s="3" t="s">
        <v>9</v>
      </c>
      <c r="E56" s="3" t="s">
        <v>13</v>
      </c>
      <c r="F56" s="3">
        <v>8</v>
      </c>
      <c r="G56" s="3">
        <v>50000</v>
      </c>
      <c r="H56" s="3">
        <f t="shared" si="1"/>
        <v>400000</v>
      </c>
      <c r="I56">
        <f t="shared" si="0"/>
        <v>24000</v>
      </c>
    </row>
    <row r="57" spans="2:9" ht="28.8" x14ac:dyDescent="0.3">
      <c r="B57" s="2">
        <v>45354</v>
      </c>
      <c r="C57" s="3" t="s">
        <v>14</v>
      </c>
      <c r="D57" s="3" t="s">
        <v>21</v>
      </c>
      <c r="E57" s="3" t="s">
        <v>16</v>
      </c>
      <c r="F57" s="3">
        <v>7</v>
      </c>
      <c r="G57" s="3">
        <v>20000</v>
      </c>
      <c r="H57" s="3">
        <f t="shared" si="1"/>
        <v>140000</v>
      </c>
      <c r="I57">
        <f t="shared" si="0"/>
        <v>8400</v>
      </c>
    </row>
    <row r="58" spans="2:9" ht="28.8" x14ac:dyDescent="0.3">
      <c r="B58" s="2">
        <v>45355</v>
      </c>
      <c r="C58" s="3" t="s">
        <v>17</v>
      </c>
      <c r="D58" s="3" t="s">
        <v>23</v>
      </c>
      <c r="E58" s="3" t="s">
        <v>19</v>
      </c>
      <c r="F58" s="3">
        <v>9</v>
      </c>
      <c r="G58" s="3">
        <v>30000</v>
      </c>
      <c r="H58" s="3">
        <f t="shared" si="1"/>
        <v>270000</v>
      </c>
      <c r="I58">
        <f t="shared" si="0"/>
        <v>16200</v>
      </c>
    </row>
    <row r="59" spans="2:9" ht="28.8" x14ac:dyDescent="0.3">
      <c r="B59" s="2">
        <v>45356</v>
      </c>
      <c r="C59" s="3" t="s">
        <v>20</v>
      </c>
      <c r="D59" s="3" t="s">
        <v>21</v>
      </c>
      <c r="E59" s="3" t="s">
        <v>10</v>
      </c>
      <c r="F59" s="3">
        <v>6</v>
      </c>
      <c r="G59" s="3">
        <v>70000</v>
      </c>
      <c r="H59" s="3">
        <f t="shared" si="1"/>
        <v>420000</v>
      </c>
      <c r="I59">
        <f t="shared" si="0"/>
        <v>25200</v>
      </c>
    </row>
    <row r="60" spans="2:9" ht="28.8" x14ac:dyDescent="0.3">
      <c r="B60" s="2">
        <v>45357</v>
      </c>
      <c r="C60" s="3" t="s">
        <v>8</v>
      </c>
      <c r="D60" s="3" t="s">
        <v>23</v>
      </c>
      <c r="E60" s="3" t="s">
        <v>13</v>
      </c>
      <c r="F60" s="3">
        <v>10</v>
      </c>
      <c r="G60" s="3">
        <v>50000</v>
      </c>
      <c r="H60" s="3">
        <f t="shared" si="1"/>
        <v>500000</v>
      </c>
      <c r="I60">
        <f t="shared" si="0"/>
        <v>30000</v>
      </c>
    </row>
    <row r="61" spans="2:9" ht="28.8" x14ac:dyDescent="0.3">
      <c r="B61" s="2">
        <v>45358</v>
      </c>
      <c r="C61" s="3" t="s">
        <v>11</v>
      </c>
      <c r="D61" s="3" t="s">
        <v>15</v>
      </c>
      <c r="E61" s="3" t="s">
        <v>16</v>
      </c>
      <c r="F61" s="3">
        <v>8</v>
      </c>
      <c r="G61" s="3">
        <v>20000</v>
      </c>
      <c r="H61" s="3">
        <f t="shared" si="1"/>
        <v>160000</v>
      </c>
      <c r="I61">
        <f t="shared" si="0"/>
        <v>9600</v>
      </c>
    </row>
    <row r="62" spans="2:9" ht="28.8" x14ac:dyDescent="0.3">
      <c r="B62" s="2">
        <v>45359</v>
      </c>
      <c r="C62" s="3" t="s">
        <v>8</v>
      </c>
      <c r="D62" s="3" t="s">
        <v>18</v>
      </c>
      <c r="E62" s="3" t="s">
        <v>19</v>
      </c>
      <c r="F62" s="3">
        <v>13</v>
      </c>
      <c r="G62" s="3">
        <v>30000</v>
      </c>
      <c r="H62" s="3">
        <f t="shared" si="1"/>
        <v>390000</v>
      </c>
      <c r="I62">
        <f t="shared" si="0"/>
        <v>23400</v>
      </c>
    </row>
    <row r="63" spans="2:9" ht="28.8" x14ac:dyDescent="0.3">
      <c r="B63" s="2">
        <v>45360</v>
      </c>
      <c r="C63" s="3" t="s">
        <v>17</v>
      </c>
      <c r="D63" s="3" t="s">
        <v>9</v>
      </c>
      <c r="E63" s="3" t="s">
        <v>10</v>
      </c>
      <c r="F63" s="3">
        <v>9</v>
      </c>
      <c r="G63" s="3">
        <v>70000</v>
      </c>
      <c r="H63" s="3">
        <f t="shared" si="1"/>
        <v>630000</v>
      </c>
      <c r="I63">
        <f t="shared" si="0"/>
        <v>37800</v>
      </c>
    </row>
    <row r="64" spans="2:9" ht="28.8" x14ac:dyDescent="0.3">
      <c r="B64" s="2">
        <v>45361</v>
      </c>
      <c r="C64" s="3" t="s">
        <v>20</v>
      </c>
      <c r="D64" s="3" t="s">
        <v>15</v>
      </c>
      <c r="E64" s="3" t="s">
        <v>13</v>
      </c>
      <c r="F64" s="3">
        <v>5</v>
      </c>
      <c r="G64" s="3">
        <v>50000</v>
      </c>
      <c r="H64" s="3">
        <f t="shared" si="1"/>
        <v>250000</v>
      </c>
      <c r="I64">
        <f t="shared" si="0"/>
        <v>15000</v>
      </c>
    </row>
    <row r="65" spans="2:9" x14ac:dyDescent="0.3">
      <c r="B65" s="2">
        <v>45362</v>
      </c>
      <c r="C65" s="3" t="s">
        <v>22</v>
      </c>
      <c r="D65" s="3" t="s">
        <v>12</v>
      </c>
      <c r="E65" s="3" t="s">
        <v>16</v>
      </c>
      <c r="F65" s="3">
        <v>11</v>
      </c>
      <c r="G65" s="3">
        <v>20000</v>
      </c>
      <c r="H65" s="3">
        <f t="shared" si="1"/>
        <v>220000</v>
      </c>
      <c r="I65">
        <f t="shared" si="0"/>
        <v>13200</v>
      </c>
    </row>
    <row r="66" spans="2:9" ht="28.8" x14ac:dyDescent="0.3">
      <c r="B66" s="2">
        <v>45363</v>
      </c>
      <c r="C66" s="3" t="s">
        <v>11</v>
      </c>
      <c r="D66" s="3" t="s">
        <v>15</v>
      </c>
      <c r="E66" s="3" t="s">
        <v>19</v>
      </c>
      <c r="F66" s="3">
        <v>14</v>
      </c>
      <c r="G66" s="3">
        <v>30000</v>
      </c>
      <c r="H66" s="3">
        <f t="shared" si="1"/>
        <v>420000</v>
      </c>
      <c r="I66">
        <f t="shared" si="0"/>
        <v>25200</v>
      </c>
    </row>
    <row r="67" spans="2:9" ht="28.8" x14ac:dyDescent="0.3">
      <c r="B67" s="2">
        <v>45364</v>
      </c>
      <c r="C67" s="3" t="s">
        <v>14</v>
      </c>
      <c r="D67" s="3" t="s">
        <v>18</v>
      </c>
      <c r="E67" s="3" t="s">
        <v>10</v>
      </c>
      <c r="F67" s="3">
        <v>10</v>
      </c>
      <c r="G67" s="3">
        <v>70000</v>
      </c>
      <c r="H67" s="3">
        <f t="shared" si="1"/>
        <v>700000</v>
      </c>
      <c r="I67">
        <f t="shared" si="0"/>
        <v>42000</v>
      </c>
    </row>
    <row r="68" spans="2:9" ht="28.8" x14ac:dyDescent="0.3">
      <c r="B68" s="2">
        <v>45365</v>
      </c>
      <c r="C68" s="3" t="s">
        <v>17</v>
      </c>
      <c r="D68" s="3" t="s">
        <v>21</v>
      </c>
      <c r="E68" s="3" t="s">
        <v>13</v>
      </c>
      <c r="F68" s="3">
        <v>6</v>
      </c>
      <c r="G68" s="3">
        <v>50000</v>
      </c>
      <c r="H68" s="3">
        <f t="shared" si="1"/>
        <v>300000</v>
      </c>
      <c r="I68">
        <f t="shared" si="0"/>
        <v>18000</v>
      </c>
    </row>
    <row r="69" spans="2:9" ht="28.8" x14ac:dyDescent="0.3">
      <c r="B69" s="2">
        <v>45366</v>
      </c>
      <c r="C69" s="3" t="s">
        <v>8</v>
      </c>
      <c r="D69" s="3" t="s">
        <v>23</v>
      </c>
      <c r="E69" s="3" t="s">
        <v>16</v>
      </c>
      <c r="F69" s="3">
        <v>8</v>
      </c>
      <c r="G69" s="3">
        <v>20000</v>
      </c>
      <c r="H69" s="3">
        <f t="shared" si="1"/>
        <v>160000</v>
      </c>
      <c r="I69">
        <f t="shared" si="0"/>
        <v>9600</v>
      </c>
    </row>
    <row r="70" spans="2:9" ht="28.8" x14ac:dyDescent="0.3">
      <c r="B70" s="2">
        <v>45367</v>
      </c>
      <c r="C70" s="3" t="s">
        <v>22</v>
      </c>
      <c r="D70" s="3" t="s">
        <v>15</v>
      </c>
      <c r="E70" s="3" t="s">
        <v>19</v>
      </c>
      <c r="F70" s="3">
        <v>12</v>
      </c>
      <c r="G70" s="3">
        <v>30000</v>
      </c>
      <c r="H70" s="3">
        <f t="shared" ref="H70:H80" si="4">F70*G70</f>
        <v>360000</v>
      </c>
      <c r="I70">
        <f t="shared" ref="I70:I81" si="5">IF(H70&gt;=2000000,H70*10%,IF(AND(H70&gt;=1000000,H70&lt;2000000),H70*8%,H70*6%))</f>
        <v>21600</v>
      </c>
    </row>
    <row r="71" spans="2:9" ht="28.8" x14ac:dyDescent="0.3">
      <c r="B71" s="2">
        <v>45368</v>
      </c>
      <c r="C71" s="3" t="s">
        <v>11</v>
      </c>
      <c r="D71" s="3" t="s">
        <v>18</v>
      </c>
      <c r="E71" s="3" t="s">
        <v>10</v>
      </c>
      <c r="F71" s="3">
        <v>9</v>
      </c>
      <c r="G71" s="3">
        <v>70000</v>
      </c>
      <c r="H71" s="3">
        <f t="shared" si="4"/>
        <v>630000</v>
      </c>
      <c r="I71">
        <f t="shared" si="5"/>
        <v>37800</v>
      </c>
    </row>
    <row r="72" spans="2:9" x14ac:dyDescent="0.3">
      <c r="B72" s="2">
        <v>45369</v>
      </c>
      <c r="C72" s="3" t="s">
        <v>8</v>
      </c>
      <c r="D72" s="3" t="s">
        <v>12</v>
      </c>
      <c r="E72" s="3" t="s">
        <v>13</v>
      </c>
      <c r="F72" s="3">
        <v>7</v>
      </c>
      <c r="G72" s="3">
        <v>50000</v>
      </c>
      <c r="H72" s="3">
        <f t="shared" si="4"/>
        <v>350000</v>
      </c>
      <c r="I72">
        <f t="shared" si="5"/>
        <v>21000</v>
      </c>
    </row>
    <row r="73" spans="2:9" ht="28.8" x14ac:dyDescent="0.3">
      <c r="B73" s="2">
        <v>45370</v>
      </c>
      <c r="C73" s="3" t="s">
        <v>17</v>
      </c>
      <c r="D73" s="3" t="s">
        <v>15</v>
      </c>
      <c r="E73" s="3" t="s">
        <v>16</v>
      </c>
      <c r="F73" s="3">
        <v>14</v>
      </c>
      <c r="G73" s="3">
        <v>20000</v>
      </c>
      <c r="H73" s="3">
        <f>F73*G73</f>
        <v>280000</v>
      </c>
      <c r="I73">
        <f t="shared" si="5"/>
        <v>16800</v>
      </c>
    </row>
    <row r="74" spans="2:9" ht="28.8" x14ac:dyDescent="0.3">
      <c r="B74" s="2">
        <v>45371</v>
      </c>
      <c r="C74" s="3" t="s">
        <v>20</v>
      </c>
      <c r="D74" s="3" t="s">
        <v>18</v>
      </c>
      <c r="E74" s="3" t="s">
        <v>19</v>
      </c>
      <c r="F74" s="3">
        <v>8</v>
      </c>
      <c r="G74" s="3">
        <v>30000</v>
      </c>
      <c r="H74" s="3">
        <f t="shared" si="4"/>
        <v>240000</v>
      </c>
      <c r="I74">
        <f t="shared" si="5"/>
        <v>14400</v>
      </c>
    </row>
    <row r="75" spans="2:9" ht="28.8" x14ac:dyDescent="0.3">
      <c r="B75" s="2">
        <v>45372</v>
      </c>
      <c r="C75" s="3" t="s">
        <v>22</v>
      </c>
      <c r="D75" s="3" t="s">
        <v>21</v>
      </c>
      <c r="E75" s="3" t="s">
        <v>10</v>
      </c>
      <c r="F75" s="3">
        <v>11</v>
      </c>
      <c r="G75" s="3">
        <v>70000</v>
      </c>
      <c r="H75" s="3">
        <f t="shared" si="4"/>
        <v>770000</v>
      </c>
      <c r="I75">
        <f t="shared" si="5"/>
        <v>46200</v>
      </c>
    </row>
    <row r="76" spans="2:9" ht="28.8" x14ac:dyDescent="0.3">
      <c r="B76" s="2">
        <v>45373</v>
      </c>
      <c r="C76" s="3" t="s">
        <v>8</v>
      </c>
      <c r="D76" s="3" t="s">
        <v>23</v>
      </c>
      <c r="E76" s="3" t="s">
        <v>13</v>
      </c>
      <c r="F76" s="3">
        <v>5</v>
      </c>
      <c r="G76" s="3">
        <v>50000</v>
      </c>
      <c r="H76" s="3">
        <f t="shared" si="4"/>
        <v>250000</v>
      </c>
      <c r="I76">
        <f t="shared" si="5"/>
        <v>15000</v>
      </c>
    </row>
    <row r="77" spans="2:9" ht="28.8" x14ac:dyDescent="0.3">
      <c r="B77" s="2">
        <v>45374</v>
      </c>
      <c r="C77" s="3" t="s">
        <v>14</v>
      </c>
      <c r="D77" s="3" t="s">
        <v>15</v>
      </c>
      <c r="E77" s="3" t="s">
        <v>16</v>
      </c>
      <c r="F77" s="3">
        <v>10</v>
      </c>
      <c r="G77" s="3">
        <v>20000</v>
      </c>
      <c r="H77" s="3">
        <f t="shared" si="4"/>
        <v>200000</v>
      </c>
      <c r="I77">
        <f t="shared" si="5"/>
        <v>12000</v>
      </c>
    </row>
    <row r="78" spans="2:9" ht="28.8" x14ac:dyDescent="0.3">
      <c r="B78" s="2">
        <v>45375</v>
      </c>
      <c r="C78" s="3" t="s">
        <v>17</v>
      </c>
      <c r="D78" s="3" t="s">
        <v>18</v>
      </c>
      <c r="E78" s="3" t="s">
        <v>19</v>
      </c>
      <c r="F78" s="3">
        <v>9</v>
      </c>
      <c r="G78" s="3">
        <v>30000</v>
      </c>
      <c r="H78" s="3">
        <f t="shared" si="4"/>
        <v>270000</v>
      </c>
      <c r="I78">
        <f t="shared" si="5"/>
        <v>16200</v>
      </c>
    </row>
    <row r="79" spans="2:9" ht="28.8" x14ac:dyDescent="0.3">
      <c r="B79" s="2">
        <v>45376</v>
      </c>
      <c r="C79" s="3" t="s">
        <v>20</v>
      </c>
      <c r="D79" s="3" t="s">
        <v>23</v>
      </c>
      <c r="E79" s="3" t="s">
        <v>10</v>
      </c>
      <c r="F79" s="3">
        <v>10</v>
      </c>
      <c r="G79" s="3">
        <v>70000</v>
      </c>
      <c r="H79" s="3">
        <f t="shared" si="4"/>
        <v>700000</v>
      </c>
      <c r="I79">
        <f t="shared" si="5"/>
        <v>42000</v>
      </c>
    </row>
    <row r="80" spans="2:9" ht="28.8" x14ac:dyDescent="0.3">
      <c r="B80" s="2">
        <v>45381</v>
      </c>
      <c r="C80" s="3" t="s">
        <v>8</v>
      </c>
      <c r="D80" s="3" t="s">
        <v>18</v>
      </c>
      <c r="E80" s="3" t="s">
        <v>19</v>
      </c>
      <c r="F80" s="3">
        <v>5</v>
      </c>
      <c r="G80" s="3">
        <v>30000</v>
      </c>
      <c r="H80" s="3">
        <f t="shared" si="4"/>
        <v>150000</v>
      </c>
      <c r="I80">
        <f t="shared" si="5"/>
        <v>9000</v>
      </c>
    </row>
    <row r="81" spans="6:9" x14ac:dyDescent="0.3">
      <c r="H81" s="3">
        <f>MAX(H5:H80)</f>
        <v>840000</v>
      </c>
      <c r="I81">
        <f t="shared" si="5"/>
        <v>50400</v>
      </c>
    </row>
    <row r="82" spans="6:9" x14ac:dyDescent="0.3">
      <c r="F82" t="s">
        <v>24</v>
      </c>
      <c r="H82" s="3">
        <f>SUM(H5:H81)</f>
        <v>29510000</v>
      </c>
    </row>
  </sheetData>
  <mergeCells count="6">
    <mergeCell ref="L33:N33"/>
    <mergeCell ref="B2:H3"/>
    <mergeCell ref="K5:Q5"/>
    <mergeCell ref="L14:M14"/>
    <mergeCell ref="K15:M15"/>
    <mergeCell ref="K23:P23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53E13-F2FD-4085-90E3-7A7F1F661BDA}">
  <dimension ref="C3:Q24"/>
  <sheetViews>
    <sheetView tabSelected="1" workbookViewId="0">
      <selection activeCell="H11" sqref="H11"/>
    </sheetView>
  </sheetViews>
  <sheetFormatPr defaultRowHeight="14.4" x14ac:dyDescent="0.3"/>
  <cols>
    <col min="3" max="3" width="10.21875" customWidth="1"/>
    <col min="4" max="4" width="13.6640625" customWidth="1"/>
    <col min="10" max="10" width="13.6640625" customWidth="1"/>
    <col min="12" max="12" width="11.109375" customWidth="1"/>
    <col min="13" max="13" width="10.5546875" customWidth="1"/>
    <col min="14" max="14" width="14.88671875" customWidth="1"/>
    <col min="15" max="15" width="14.21875" customWidth="1"/>
  </cols>
  <sheetData>
    <row r="3" spans="3:17" x14ac:dyDescent="0.3">
      <c r="E3" s="9" t="s">
        <v>68</v>
      </c>
      <c r="F3" s="9"/>
      <c r="G3" s="9"/>
      <c r="H3" s="9"/>
      <c r="I3" s="9"/>
    </row>
    <row r="4" spans="3:17" x14ac:dyDescent="0.3">
      <c r="E4" s="12" t="s">
        <v>43</v>
      </c>
      <c r="F4" s="12" t="s">
        <v>44</v>
      </c>
      <c r="G4" s="12" t="s">
        <v>32</v>
      </c>
      <c r="H4" s="12" t="s">
        <v>45</v>
      </c>
      <c r="I4" s="12" t="s">
        <v>46</v>
      </c>
    </row>
    <row r="5" spans="3:17" x14ac:dyDescent="0.3">
      <c r="E5" s="12" t="s">
        <v>47</v>
      </c>
      <c r="F5" s="12">
        <v>7854500</v>
      </c>
      <c r="G5" s="12">
        <v>8750000</v>
      </c>
      <c r="H5" s="12">
        <f>(G5-F5)</f>
        <v>895500</v>
      </c>
      <c r="I5" s="33" t="str">
        <f>IF(G5&lt;F5, "Loss", "Profit")</f>
        <v>Profit</v>
      </c>
    </row>
    <row r="6" spans="3:17" x14ac:dyDescent="0.3">
      <c r="E6" s="12" t="s">
        <v>48</v>
      </c>
      <c r="F6" s="12">
        <v>9998300</v>
      </c>
      <c r="G6" s="12">
        <v>9920000</v>
      </c>
      <c r="H6" s="12">
        <f t="shared" ref="H6:H7" si="0">(G6-F6)</f>
        <v>-78300</v>
      </c>
      <c r="I6" s="34" t="str">
        <f t="shared" ref="I6:I7" si="1">IF(G6&lt;F6, "loss", "profit")</f>
        <v>loss</v>
      </c>
    </row>
    <row r="7" spans="3:17" x14ac:dyDescent="0.3">
      <c r="E7" s="12" t="s">
        <v>49</v>
      </c>
      <c r="F7" s="12">
        <v>8985700</v>
      </c>
      <c r="G7" s="12">
        <v>10000000</v>
      </c>
      <c r="H7" s="12">
        <f t="shared" si="0"/>
        <v>1014300</v>
      </c>
      <c r="I7" s="34" t="str">
        <f t="shared" si="1"/>
        <v>profit</v>
      </c>
    </row>
    <row r="8" spans="3:17" x14ac:dyDescent="0.3">
      <c r="I8" s="28"/>
      <c r="J8" s="9" t="s">
        <v>69</v>
      </c>
      <c r="K8" s="9"/>
      <c r="L8" s="9"/>
      <c r="M8" s="9"/>
      <c r="N8" s="9"/>
      <c r="O8" s="9"/>
    </row>
    <row r="9" spans="3:17" x14ac:dyDescent="0.3">
      <c r="J9" s="30" t="s">
        <v>50</v>
      </c>
      <c r="K9" s="30" t="s">
        <v>10</v>
      </c>
      <c r="L9" s="30" t="s">
        <v>13</v>
      </c>
      <c r="M9" s="30" t="s">
        <v>19</v>
      </c>
      <c r="N9" s="30" t="s">
        <v>16</v>
      </c>
      <c r="O9" s="30" t="s">
        <v>51</v>
      </c>
    </row>
    <row r="10" spans="3:17" x14ac:dyDescent="0.3">
      <c r="J10" s="32" t="s">
        <v>47</v>
      </c>
      <c r="K10" s="32">
        <v>53</v>
      </c>
      <c r="L10" s="32">
        <v>48</v>
      </c>
      <c r="M10" s="32">
        <v>56</v>
      </c>
      <c r="N10" s="32">
        <v>48</v>
      </c>
      <c r="O10" s="32">
        <v>205</v>
      </c>
    </row>
    <row r="11" spans="3:17" x14ac:dyDescent="0.3">
      <c r="C11" s="9">
        <v>4</v>
      </c>
      <c r="D11" s="9"/>
      <c r="E11" s="9"/>
      <c r="F11" s="9"/>
      <c r="J11" s="12" t="s">
        <v>48</v>
      </c>
      <c r="K11" s="12">
        <v>55</v>
      </c>
      <c r="L11" s="12">
        <v>50</v>
      </c>
      <c r="M11" s="12">
        <v>79</v>
      </c>
      <c r="N11" s="12">
        <v>60</v>
      </c>
      <c r="O11" s="12">
        <v>244</v>
      </c>
    </row>
    <row r="12" spans="3:17" x14ac:dyDescent="0.3">
      <c r="C12" s="37" t="s">
        <v>50</v>
      </c>
      <c r="D12" s="37" t="s">
        <v>44</v>
      </c>
      <c r="E12" s="37" t="s">
        <v>32</v>
      </c>
      <c r="F12" s="37" t="s">
        <v>54</v>
      </c>
      <c r="J12" s="12" t="s">
        <v>49</v>
      </c>
      <c r="K12" s="12">
        <v>67</v>
      </c>
      <c r="L12" s="12">
        <v>41</v>
      </c>
      <c r="M12" s="12">
        <v>70</v>
      </c>
      <c r="N12" s="12">
        <v>58</v>
      </c>
      <c r="O12" s="12">
        <v>236</v>
      </c>
    </row>
    <row r="13" spans="3:17" x14ac:dyDescent="0.3">
      <c r="C13" s="36" t="s">
        <v>47</v>
      </c>
      <c r="D13" s="36">
        <v>9288500</v>
      </c>
      <c r="E13" s="36">
        <v>8750000</v>
      </c>
      <c r="F13" s="36">
        <v>-538500</v>
      </c>
      <c r="J13" s="12"/>
      <c r="K13" s="12"/>
      <c r="L13" s="12"/>
      <c r="M13" s="12"/>
      <c r="N13" s="12" t="s">
        <v>52</v>
      </c>
      <c r="O13" s="12">
        <f>MIN(O10:O12)</f>
        <v>205</v>
      </c>
    </row>
    <row r="14" spans="3:17" x14ac:dyDescent="0.3">
      <c r="C14" s="36" t="s">
        <v>48</v>
      </c>
      <c r="D14" s="36">
        <v>9744300</v>
      </c>
      <c r="E14" s="36">
        <v>9920000</v>
      </c>
      <c r="F14" s="36">
        <v>175700</v>
      </c>
      <c r="N14" s="31" t="s">
        <v>53</v>
      </c>
      <c r="O14" s="31"/>
      <c r="P14" s="31"/>
      <c r="Q14" s="31"/>
    </row>
    <row r="15" spans="3:17" x14ac:dyDescent="0.3">
      <c r="C15" s="36" t="s">
        <v>49</v>
      </c>
      <c r="D15" s="36">
        <v>8904700</v>
      </c>
      <c r="E15" s="36">
        <v>10000000</v>
      </c>
      <c r="F15" s="36">
        <v>1095300</v>
      </c>
    </row>
    <row r="16" spans="3:17" x14ac:dyDescent="0.3">
      <c r="C16" s="36" t="s">
        <v>55</v>
      </c>
      <c r="D16" s="36">
        <v>7345200</v>
      </c>
      <c r="E16" s="36">
        <v>7957400</v>
      </c>
      <c r="F16" s="36">
        <v>612200</v>
      </c>
    </row>
    <row r="17" spans="3:14" x14ac:dyDescent="0.3">
      <c r="C17" s="36" t="s">
        <v>56</v>
      </c>
      <c r="D17" s="36">
        <v>8987000</v>
      </c>
      <c r="E17" s="36">
        <v>9876500</v>
      </c>
      <c r="F17" s="36">
        <v>889500</v>
      </c>
    </row>
    <row r="18" spans="3:14" x14ac:dyDescent="0.3">
      <c r="C18" s="36" t="s">
        <v>57</v>
      </c>
      <c r="D18" s="36">
        <v>5215400</v>
      </c>
      <c r="E18" s="36">
        <v>5164500</v>
      </c>
      <c r="F18" s="36">
        <v>-50900</v>
      </c>
    </row>
    <row r="19" spans="3:14" x14ac:dyDescent="0.3">
      <c r="C19" s="36" t="s">
        <v>58</v>
      </c>
      <c r="D19" s="36">
        <v>9976500</v>
      </c>
      <c r="E19" s="36">
        <v>11543600</v>
      </c>
      <c r="F19" s="36">
        <v>1567100</v>
      </c>
    </row>
    <row r="20" spans="3:14" x14ac:dyDescent="0.3">
      <c r="C20" s="36" t="s">
        <v>59</v>
      </c>
      <c r="D20" s="36">
        <v>7976700</v>
      </c>
      <c r="E20" s="36">
        <v>8087900</v>
      </c>
      <c r="F20" s="36">
        <v>111200</v>
      </c>
    </row>
    <row r="21" spans="3:14" x14ac:dyDescent="0.3">
      <c r="C21" s="36" t="s">
        <v>60</v>
      </c>
      <c r="D21" s="36">
        <v>9879000</v>
      </c>
      <c r="E21" s="36">
        <v>9969800</v>
      </c>
      <c r="F21" s="36">
        <v>90800</v>
      </c>
    </row>
    <row r="22" spans="3:14" x14ac:dyDescent="0.3">
      <c r="C22" s="36" t="s">
        <v>61</v>
      </c>
      <c r="D22" s="36">
        <v>6234800</v>
      </c>
      <c r="E22" s="36">
        <v>7024000</v>
      </c>
      <c r="F22" s="36">
        <v>789200</v>
      </c>
    </row>
    <row r="23" spans="3:14" x14ac:dyDescent="0.3">
      <c r="C23" s="36" t="s">
        <v>62</v>
      </c>
      <c r="D23" s="36">
        <v>4534800</v>
      </c>
      <c r="E23" s="36">
        <v>4809300</v>
      </c>
      <c r="F23" s="36">
        <v>274500</v>
      </c>
      <c r="N23" s="29"/>
    </row>
    <row r="24" spans="3:14" x14ac:dyDescent="0.3">
      <c r="C24" s="36" t="s">
        <v>63</v>
      </c>
      <c r="D24" s="36">
        <v>8348700</v>
      </c>
      <c r="E24" s="36">
        <v>8834800</v>
      </c>
      <c r="F24" s="36">
        <v>486100</v>
      </c>
    </row>
  </sheetData>
  <mergeCells count="4">
    <mergeCell ref="N14:Q14"/>
    <mergeCell ref="E3:I3"/>
    <mergeCell ref="J8:O8"/>
    <mergeCell ref="C11:F11"/>
  </mergeCells>
  <conditionalFormatting sqref="I5:I7">
    <cfRule type="expression" dxfId="29" priority="1">
      <formula>G5&gt;=F5</formula>
    </cfRule>
    <cfRule type="expression" dxfId="28" priority="2">
      <formula>G5&gt;=F5</formula>
    </cfRule>
    <cfRule type="expression" dxfId="27" priority="3">
      <formula>G5&lt;F5</formula>
    </cfRule>
    <cfRule type="expression" dxfId="26" priority="5">
      <formula>$H$5&gt;0</formula>
    </cfRule>
    <cfRule type="expression" dxfId="25" priority="6">
      <formula>F5&lt;G5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1a),b),c),d),e)</vt:lpstr>
      <vt:lpstr>2a),b),c),d)</vt:lpstr>
      <vt:lpstr>3,4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mizanur rahman</cp:lastModifiedBy>
  <dcterms:created xsi:type="dcterms:W3CDTF">2024-05-29T21:50:26Z</dcterms:created>
  <dcterms:modified xsi:type="dcterms:W3CDTF">2024-10-04T15:25:43Z</dcterms:modified>
</cp:coreProperties>
</file>