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r.No" sheetId="1" r:id="rId4"/>
    <sheet state="visible" name="From_Russia_with_Love" sheetId="2" r:id="rId5"/>
    <sheet state="visible" name="Goldfinger" sheetId="3" r:id="rId6"/>
    <sheet state="visible" name="Thunderball" sheetId="4" r:id="rId7"/>
    <sheet state="visible" name="You_Only_Live_Twice" sheetId="5" r:id="rId8"/>
    <sheet state="visible" name="On_Her_Majestys_Secret_Service" sheetId="6" r:id="rId9"/>
    <sheet state="visible" name="Dimonds_Are_Forever" sheetId="7" r:id="rId10"/>
    <sheet state="visible" name="Live_and_Let_Die" sheetId="8" r:id="rId11"/>
    <sheet state="visible" name="The Man with the Golden Gun" sheetId="9" r:id="rId12"/>
    <sheet state="visible" name="The Spy Who Loved Me" sheetId="10" r:id="rId13"/>
    <sheet state="visible" name="Moonraker" sheetId="11" r:id="rId14"/>
    <sheet state="visible" name="For Your Eyes Only" sheetId="12" r:id="rId15"/>
    <sheet state="visible" name="Octopussy" sheetId="13" r:id="rId16"/>
    <sheet state="visible" name="A View to Kill" sheetId="14" r:id="rId17"/>
    <sheet state="visible" name="The Living Daylights" sheetId="15" r:id="rId18"/>
    <sheet state="visible" name="License to Kill" sheetId="16" r:id="rId19"/>
    <sheet state="visible" name="GoldenEye" sheetId="17" r:id="rId20"/>
    <sheet state="visible" name="Tomorrow Never Dies" sheetId="18" r:id="rId21"/>
    <sheet state="visible" name="The World Is Not Enough" sheetId="19" r:id="rId22"/>
    <sheet state="visible" name="Die Another Day" sheetId="20" r:id="rId23"/>
    <sheet state="visible" name="Casino_Royal" sheetId="21" r:id="rId24"/>
    <sheet state="visible" name="Quantum of Solace" sheetId="22" r:id="rId25"/>
    <sheet state="visible" name="Skyfall" sheetId="23" r:id="rId26"/>
    <sheet state="visible" name="Spectre" sheetId="24" r:id="rId27"/>
    <sheet state="visible" name="No Time to Die" sheetId="25" r:id="rId28"/>
  </sheets>
  <definedNames/>
  <calcPr/>
</workbook>
</file>

<file path=xl/sharedStrings.xml><?xml version="1.0" encoding="utf-8"?>
<sst xmlns="http://schemas.openxmlformats.org/spreadsheetml/2006/main" count="2810" uniqueCount="971">
  <si>
    <t>n</t>
  </si>
  <si>
    <t>name</t>
  </si>
  <si>
    <t>gender</t>
  </si>
  <si>
    <t>degree</t>
  </si>
  <si>
    <t>weighted degree</t>
  </si>
  <si>
    <t>normolized weighted degree</t>
  </si>
  <si>
    <t>closeness centrality</t>
  </si>
  <si>
    <t>betweenness centrality</t>
  </si>
  <si>
    <t>James Bond</t>
  </si>
  <si>
    <t>m</t>
  </si>
  <si>
    <t>Quarrel</t>
  </si>
  <si>
    <t>Honey</t>
  </si>
  <si>
    <t>f</t>
  </si>
  <si>
    <t>Dr. No</t>
  </si>
  <si>
    <t>Felix Leiter</t>
  </si>
  <si>
    <t>Pleydell-Smith</t>
  </si>
  <si>
    <t>Professor Dent</t>
  </si>
  <si>
    <t>first beggar</t>
  </si>
  <si>
    <t>second beggar</t>
  </si>
  <si>
    <t>Pus-Feller</t>
  </si>
  <si>
    <t>third beggar</t>
  </si>
  <si>
    <t>sister Lily</t>
  </si>
  <si>
    <t>miss Taro</t>
  </si>
  <si>
    <t>Strangways</t>
  </si>
  <si>
    <t>Potter</t>
  </si>
  <si>
    <t>fotographer</t>
  </si>
  <si>
    <t>someone 3</t>
  </si>
  <si>
    <t>someone 2</t>
  </si>
  <si>
    <t>someone 1</t>
  </si>
  <si>
    <t>operative 4</t>
  </si>
  <si>
    <t>operative 3</t>
  </si>
  <si>
    <t>Mary Prescott</t>
  </si>
  <si>
    <t>main operative</t>
  </si>
  <si>
    <t>M</t>
  </si>
  <si>
    <t>Duff</t>
  </si>
  <si>
    <t>Moneypenny</t>
  </si>
  <si>
    <t>first man</t>
  </si>
  <si>
    <t>Sylvia</t>
  </si>
  <si>
    <t>sister Rose</t>
  </si>
  <si>
    <t>operative 1</t>
  </si>
  <si>
    <t>operative 2</t>
  </si>
  <si>
    <t>driver</t>
  </si>
  <si>
    <t>Dr. No's waiter</t>
  </si>
  <si>
    <t>Dr. No's guard</t>
  </si>
  <si>
    <t>1st operator</t>
  </si>
  <si>
    <t>second man</t>
  </si>
  <si>
    <t>registrar</t>
  </si>
  <si>
    <t>receptionist 2</t>
  </si>
  <si>
    <t>man from MI-6</t>
  </si>
  <si>
    <t>guard</t>
  </si>
  <si>
    <t>foreman of signals</t>
  </si>
  <si>
    <t>foreman's assiatant</t>
  </si>
  <si>
    <t>croupier</t>
  </si>
  <si>
    <t>chauffeur</t>
  </si>
  <si>
    <t>Chang</t>
  </si>
  <si>
    <t>Boothroyd</t>
  </si>
  <si>
    <t>waiter</t>
  </si>
  <si>
    <t>road worker</t>
  </si>
  <si>
    <t>receptionist 1</t>
  </si>
  <si>
    <t>houseguard</t>
  </si>
  <si>
    <t>first guard</t>
  </si>
  <si>
    <t>chinese negro</t>
  </si>
  <si>
    <t>another man</t>
  </si>
  <si>
    <t>Tania</t>
  </si>
  <si>
    <t>Kerim</t>
  </si>
  <si>
    <t>Grant</t>
  </si>
  <si>
    <t>Kleb</t>
  </si>
  <si>
    <t>Morzeny</t>
  </si>
  <si>
    <t>Kronsteen</t>
  </si>
  <si>
    <t>Benz</t>
  </si>
  <si>
    <t>Blofeld</t>
  </si>
  <si>
    <t>Krylenko</t>
  </si>
  <si>
    <t>Varva</t>
  </si>
  <si>
    <t>gypsy girl 1</t>
  </si>
  <si>
    <t>gypsy girl 2</t>
  </si>
  <si>
    <t>Kozlovsky</t>
  </si>
  <si>
    <t>Vasilev</t>
  </si>
  <si>
    <t>female assistant</t>
  </si>
  <si>
    <t>gypsy girl</t>
  </si>
  <si>
    <t>Rhoda</t>
  </si>
  <si>
    <t>Q</t>
  </si>
  <si>
    <t>man in helicopter 1</t>
  </si>
  <si>
    <t>man in helicopter 2</t>
  </si>
  <si>
    <t>conductor</t>
  </si>
  <si>
    <t>concierge</t>
  </si>
  <si>
    <t>bulgarian 1</t>
  </si>
  <si>
    <t>Blofeld’s man 1</t>
  </si>
  <si>
    <t>Blofeld’s man 2</t>
  </si>
  <si>
    <t>Mahmet</t>
  </si>
  <si>
    <t>Macadams</t>
  </si>
  <si>
    <t>clerk</t>
  </si>
  <si>
    <t>Kerim’s waiter</t>
  </si>
  <si>
    <t>porter</t>
  </si>
  <si>
    <t>fake James Bond</t>
  </si>
  <si>
    <t>Irina</t>
  </si>
  <si>
    <t>Natasha</t>
  </si>
  <si>
    <t>bulgarian 2</t>
  </si>
  <si>
    <t>1st umpire</t>
  </si>
  <si>
    <t>attendant</t>
  </si>
  <si>
    <t>Paul</t>
  </si>
  <si>
    <t>guide</t>
  </si>
  <si>
    <t>tour group</t>
  </si>
  <si>
    <t>man</t>
  </si>
  <si>
    <t>young woman</t>
  </si>
  <si>
    <t>doorman</t>
  </si>
  <si>
    <t>receptionist</t>
  </si>
  <si>
    <t>policeman</t>
  </si>
  <si>
    <t>Nash</t>
  </si>
  <si>
    <t>blondy girl</t>
  </si>
  <si>
    <t>1st sentry</t>
  </si>
  <si>
    <t>Kerim’s assistant</t>
  </si>
  <si>
    <t>Kerim’s mistress</t>
  </si>
  <si>
    <t>Kerim’s people</t>
  </si>
  <si>
    <t>other man</t>
  </si>
  <si>
    <t>Green</t>
  </si>
  <si>
    <t>skipper</t>
  </si>
  <si>
    <t>Krylenko’s man</t>
  </si>
  <si>
    <t>man 2</t>
  </si>
  <si>
    <t>Goldfinger</t>
  </si>
  <si>
    <t>Pussy Galore</t>
  </si>
  <si>
    <t>Felix</t>
  </si>
  <si>
    <t>Solo</t>
  </si>
  <si>
    <t>Midnight</t>
  </si>
  <si>
    <t>Strap</t>
  </si>
  <si>
    <t>Johnnie</t>
  </si>
  <si>
    <t>Oddjob</t>
  </si>
  <si>
    <t>Laurence</t>
  </si>
  <si>
    <t>Kisch</t>
  </si>
  <si>
    <t>general</t>
  </si>
  <si>
    <t>officers</t>
  </si>
  <si>
    <t>Tilly</t>
  </si>
  <si>
    <t>Jill Masterson</t>
  </si>
  <si>
    <t>gangster 1</t>
  </si>
  <si>
    <t>gangster 2</t>
  </si>
  <si>
    <t>scientist</t>
  </si>
  <si>
    <t>Simmons</t>
  </si>
  <si>
    <t>Mei Li</t>
  </si>
  <si>
    <t>soldiers</t>
  </si>
  <si>
    <t>someone</t>
  </si>
  <si>
    <t>Hawker</t>
  </si>
  <si>
    <t>Smithers</t>
  </si>
  <si>
    <t>Goldfinger's guards</t>
  </si>
  <si>
    <t>Goldfinger's people</t>
  </si>
  <si>
    <t>Althea</t>
  </si>
  <si>
    <t>Dink</t>
  </si>
  <si>
    <t>brigadier</t>
  </si>
  <si>
    <t>lt. colonel</t>
  </si>
  <si>
    <t>pilots</t>
  </si>
  <si>
    <t>Bonita</t>
  </si>
  <si>
    <t>scientist 1</t>
  </si>
  <si>
    <t>Blacking</t>
  </si>
  <si>
    <t>Ling</t>
  </si>
  <si>
    <t>servant</t>
  </si>
  <si>
    <t>MacCarthy</t>
  </si>
  <si>
    <t>Rabin</t>
  </si>
  <si>
    <t>gangster 3</t>
  </si>
  <si>
    <t>gangster 4</t>
  </si>
  <si>
    <t>gangster 5</t>
  </si>
  <si>
    <t>guard 1</t>
  </si>
  <si>
    <t>korean guard</t>
  </si>
  <si>
    <t>Brunskill</t>
  </si>
  <si>
    <t>Sierra</t>
  </si>
  <si>
    <t>maid</t>
  </si>
  <si>
    <t>security officer</t>
  </si>
  <si>
    <t>Sydney</t>
  </si>
  <si>
    <t>Largo</t>
  </si>
  <si>
    <t>Dominique</t>
  </si>
  <si>
    <t>Leiter</t>
  </si>
  <si>
    <t>Paula</t>
  </si>
  <si>
    <t>Pinder</t>
  </si>
  <si>
    <t>Fiona</t>
  </si>
  <si>
    <t>Lippe</t>
  </si>
  <si>
    <t>Vargas</t>
  </si>
  <si>
    <t>number eleven</t>
  </si>
  <si>
    <t>number five</t>
  </si>
  <si>
    <t xml:space="preserve">   </t>
  </si>
  <si>
    <t>number seven</t>
  </si>
  <si>
    <t>number ten</t>
  </si>
  <si>
    <t>number nine</t>
  </si>
  <si>
    <t>Kutze</t>
  </si>
  <si>
    <t>Largo’s men</t>
  </si>
  <si>
    <t>Janni</t>
  </si>
  <si>
    <t>Patricia</t>
  </si>
  <si>
    <t>minister</t>
  </si>
  <si>
    <t>Angelo</t>
  </si>
  <si>
    <t>Boitier</t>
  </si>
  <si>
    <t>Boitier’s man 1</t>
  </si>
  <si>
    <t>Boitier’s man 2</t>
  </si>
  <si>
    <t>La Porte</t>
  </si>
  <si>
    <t>Lippe’s man 1</t>
  </si>
  <si>
    <t>Lippe’s man 2</t>
  </si>
  <si>
    <t>00 agents</t>
  </si>
  <si>
    <t>John</t>
  </si>
  <si>
    <t>air commander</t>
  </si>
  <si>
    <t>Largo’s man</t>
  </si>
  <si>
    <t>girl</t>
  </si>
  <si>
    <t>operator</t>
  </si>
  <si>
    <t>Boitier’s man 3</t>
  </si>
  <si>
    <t>Quist</t>
  </si>
  <si>
    <t>pilot</t>
  </si>
  <si>
    <t>Palazzi</t>
  </si>
  <si>
    <t>group capital</t>
  </si>
  <si>
    <t>Largo’s capitan</t>
  </si>
  <si>
    <t>crew</t>
  </si>
  <si>
    <t>air vice marshall</t>
  </si>
  <si>
    <t>co-pilot</t>
  </si>
  <si>
    <t>navigator</t>
  </si>
  <si>
    <t>Kenniston</t>
  </si>
  <si>
    <t>engineer 1</t>
  </si>
  <si>
    <t>engineer 2</t>
  </si>
  <si>
    <t>french policeman</t>
  </si>
  <si>
    <t>girl assistant</t>
  </si>
  <si>
    <t>officer</t>
  </si>
  <si>
    <t>guards</t>
  </si>
  <si>
    <t>Tanaka</t>
  </si>
  <si>
    <t>Aki</t>
  </si>
  <si>
    <t>Brandt</t>
  </si>
  <si>
    <t>Osato</t>
  </si>
  <si>
    <t>Kissy</t>
  </si>
  <si>
    <t>Maike</t>
  </si>
  <si>
    <t>soviet astronaut 1</t>
  </si>
  <si>
    <t>soviet astronaut 2</t>
  </si>
  <si>
    <t>Osato's assistant</t>
  </si>
  <si>
    <t>japanese girl</t>
  </si>
  <si>
    <t>Osato's guard</t>
  </si>
  <si>
    <t>dispatcher 2</t>
  </si>
  <si>
    <t>president's Aide</t>
  </si>
  <si>
    <t>Tanaka's people</t>
  </si>
  <si>
    <t>Blofeld's people</t>
  </si>
  <si>
    <t>Henderson</t>
  </si>
  <si>
    <t>Osato's men</t>
  </si>
  <si>
    <t>Cris</t>
  </si>
  <si>
    <t>dispatcher 1</t>
  </si>
  <si>
    <t>three japanese girls</t>
  </si>
  <si>
    <t>Blofeld's financier 1</t>
  </si>
  <si>
    <t>Blofeld's financier 2</t>
  </si>
  <si>
    <t>chinese man 1</t>
  </si>
  <si>
    <t>chinese man 2</t>
  </si>
  <si>
    <t>millitary chief</t>
  </si>
  <si>
    <t>killers 2</t>
  </si>
  <si>
    <t>Sandanaiama</t>
  </si>
  <si>
    <t>killer</t>
  </si>
  <si>
    <t>capitan</t>
  </si>
  <si>
    <t>Hanz</t>
  </si>
  <si>
    <t>Osato's secretary</t>
  </si>
  <si>
    <t>Kissy's friend 1</t>
  </si>
  <si>
    <t>Kissy's friend 2</t>
  </si>
  <si>
    <t>politican</t>
  </si>
  <si>
    <t>secretary of Defense</t>
  </si>
  <si>
    <t>soviet dispatcher 1</t>
  </si>
  <si>
    <t>soviet dispatcher 2</t>
  </si>
  <si>
    <t>bald japanese man</t>
  </si>
  <si>
    <t>driver 1</t>
  </si>
  <si>
    <t>killer 3</t>
  </si>
  <si>
    <t>diver 1</t>
  </si>
  <si>
    <t>diver 2</t>
  </si>
  <si>
    <t>guard 2</t>
  </si>
  <si>
    <t>Kissy's friend 3</t>
  </si>
  <si>
    <t>lieutenant</t>
  </si>
  <si>
    <t>sumo wrestler 1</t>
  </si>
  <si>
    <t>UK diplomant</t>
  </si>
  <si>
    <t>USA diplomant</t>
  </si>
  <si>
    <t>USSR diplomant</t>
  </si>
  <si>
    <t>Blofeld's astonaut</t>
  </si>
  <si>
    <t>Houston dispatcher</t>
  </si>
  <si>
    <t>killer 4</t>
  </si>
  <si>
    <t>Tanaka's man 1</t>
  </si>
  <si>
    <t>Tanaka's man 2</t>
  </si>
  <si>
    <t>american astronaut 1</t>
  </si>
  <si>
    <t>american dispatcher</t>
  </si>
  <si>
    <t>policeman 1</t>
  </si>
  <si>
    <t>данные отсортированы по degree, а не weighted degree</t>
  </si>
  <si>
    <t>Irma</t>
  </si>
  <si>
    <t>Nancy</t>
  </si>
  <si>
    <t>Ruby</t>
  </si>
  <si>
    <t>Tracy</t>
  </si>
  <si>
    <t>the american girl</t>
  </si>
  <si>
    <t>the australian girl</t>
  </si>
  <si>
    <t>the chinese girl</t>
  </si>
  <si>
    <t>the english girl</t>
  </si>
  <si>
    <t>the german girl</t>
  </si>
  <si>
    <t>the indian girl</t>
  </si>
  <si>
    <t>the irish girl</t>
  </si>
  <si>
    <t>the israeli girl</t>
  </si>
  <si>
    <t>the jamaican girl</t>
  </si>
  <si>
    <t>the scandinavian girl</t>
  </si>
  <si>
    <t>Draco</t>
  </si>
  <si>
    <t>Grunther</t>
  </si>
  <si>
    <t>Blofeld’s guards</t>
  </si>
  <si>
    <t>Che Che</t>
  </si>
  <si>
    <t>man 3</t>
  </si>
  <si>
    <t>Olympe</t>
  </si>
  <si>
    <t>card player 1</t>
  </si>
  <si>
    <t>card player 2</t>
  </si>
  <si>
    <t>dealer</t>
  </si>
  <si>
    <t>James Bond’s assistant</t>
  </si>
  <si>
    <t>Blofeld’s guard</t>
  </si>
  <si>
    <t>Draco’s men</t>
  </si>
  <si>
    <t>man 1</t>
  </si>
  <si>
    <t>Bray</t>
  </si>
  <si>
    <t>Bray’s assistant</t>
  </si>
  <si>
    <t>Hammond</t>
  </si>
  <si>
    <t>Raphael</t>
  </si>
  <si>
    <t>Gumbold</t>
  </si>
  <si>
    <t>barman</t>
  </si>
  <si>
    <t>hotel clerk</t>
  </si>
  <si>
    <t>Tiffany</t>
  </si>
  <si>
    <t>Kidd</t>
  </si>
  <si>
    <t>Wint</t>
  </si>
  <si>
    <t>Whyte</t>
  </si>
  <si>
    <t>Metz</t>
  </si>
  <si>
    <t>Saxby</t>
  </si>
  <si>
    <t>Shady</t>
  </si>
  <si>
    <t>agent 2</t>
  </si>
  <si>
    <t>Donald</t>
  </si>
  <si>
    <t>Tom</t>
  </si>
  <si>
    <t>Blofeld 2</t>
  </si>
  <si>
    <t>scientist in lab</t>
  </si>
  <si>
    <t>Plenty</t>
  </si>
  <si>
    <t>Slumber</t>
  </si>
  <si>
    <t>Blofeld's man 1</t>
  </si>
  <si>
    <t>policeman 2</t>
  </si>
  <si>
    <t>Blofeld's men</t>
  </si>
  <si>
    <t>gangsters</t>
  </si>
  <si>
    <t>Tynan</t>
  </si>
  <si>
    <t>Mrs. Whistler</t>
  </si>
  <si>
    <t>Tamper</t>
  </si>
  <si>
    <t>worker1</t>
  </si>
  <si>
    <t>worker2</t>
  </si>
  <si>
    <t>contest host</t>
  </si>
  <si>
    <t>Bamby</t>
  </si>
  <si>
    <t>Blofeld's man 2</t>
  </si>
  <si>
    <t>Maria</t>
  </si>
  <si>
    <t>Donald's assistant</t>
  </si>
  <si>
    <t>Joe</t>
  </si>
  <si>
    <t>surgeon</t>
  </si>
  <si>
    <t>Klaus</t>
  </si>
  <si>
    <t>dealer 2</t>
  </si>
  <si>
    <t>Non-Blofeld</t>
  </si>
  <si>
    <t>surgeon'a assiatant</t>
  </si>
  <si>
    <t>lab guards</t>
  </si>
  <si>
    <t>agent 3</t>
  </si>
  <si>
    <t>Jerry</t>
  </si>
  <si>
    <t>agent 1</t>
  </si>
  <si>
    <t>agents</t>
  </si>
  <si>
    <t>Franks</t>
  </si>
  <si>
    <t>arab</t>
  </si>
  <si>
    <t>man on oil station</t>
  </si>
  <si>
    <t>boy</t>
  </si>
  <si>
    <t>arab 2</t>
  </si>
  <si>
    <t>surgeon'a assiatants</t>
  </si>
  <si>
    <t>Gamilton</t>
  </si>
  <si>
    <t>african worker 1</t>
  </si>
  <si>
    <t>governor</t>
  </si>
  <si>
    <t>Blofeld's man 3</t>
  </si>
  <si>
    <t>agent 4</t>
  </si>
  <si>
    <t>customs officer</t>
  </si>
  <si>
    <t>asian man</t>
  </si>
  <si>
    <t>african children</t>
  </si>
  <si>
    <t>man in casino</t>
  </si>
  <si>
    <t>man in the car</t>
  </si>
  <si>
    <t>african worker 2</t>
  </si>
  <si>
    <t>lab guard 1</t>
  </si>
  <si>
    <t>lab guard 2</t>
  </si>
  <si>
    <t>lab guard</t>
  </si>
  <si>
    <t>Solitaire</t>
  </si>
  <si>
    <t>Kananga</t>
  </si>
  <si>
    <t>Tee-Hee</t>
  </si>
  <si>
    <t>Adam</t>
  </si>
  <si>
    <t>Rosie</t>
  </si>
  <si>
    <t>Pepper</t>
  </si>
  <si>
    <t>Kananga’s people</t>
  </si>
  <si>
    <t>Whisper</t>
  </si>
  <si>
    <t>bride</t>
  </si>
  <si>
    <t>groom</t>
  </si>
  <si>
    <t>priest</t>
  </si>
  <si>
    <t>Strutter</t>
  </si>
  <si>
    <t>performer</t>
  </si>
  <si>
    <t>Charlie</t>
  </si>
  <si>
    <t>Kananga’s man 3</t>
  </si>
  <si>
    <t>Toby</t>
  </si>
  <si>
    <t>Billy</t>
  </si>
  <si>
    <t>trooper</t>
  </si>
  <si>
    <t>police</t>
  </si>
  <si>
    <t>Baines</t>
  </si>
  <si>
    <t>man with snake</t>
  </si>
  <si>
    <t>Bell</t>
  </si>
  <si>
    <t>Bleeker</t>
  </si>
  <si>
    <t>Hamilton</t>
  </si>
  <si>
    <t>black gentleman</t>
  </si>
  <si>
    <t>salesgirl</t>
  </si>
  <si>
    <t>Kananga’s man 2</t>
  </si>
  <si>
    <t>Leiter’s man</t>
  </si>
  <si>
    <t>Kananga’s man 1</t>
  </si>
  <si>
    <t>Dawes</t>
  </si>
  <si>
    <t>Boatman</t>
  </si>
  <si>
    <t>Tailor</t>
  </si>
  <si>
    <t>official</t>
  </si>
  <si>
    <t>white-coated worker</t>
  </si>
  <si>
    <t>Hip</t>
  </si>
  <si>
    <t>Scaramanga</t>
  </si>
  <si>
    <t>Nick</t>
  </si>
  <si>
    <t>Goodnight</t>
  </si>
  <si>
    <t>niece 1</t>
  </si>
  <si>
    <t>niece 2</t>
  </si>
  <si>
    <t>Andrea</t>
  </si>
  <si>
    <t>Hai Fat</t>
  </si>
  <si>
    <t>J.W</t>
  </si>
  <si>
    <t>sumo wrestler 2</t>
  </si>
  <si>
    <t>fighters</t>
  </si>
  <si>
    <t>teacher</t>
  </si>
  <si>
    <t>Colthorpe</t>
  </si>
  <si>
    <t>Gibson</t>
  </si>
  <si>
    <t>Ahmed</t>
  </si>
  <si>
    <t>Frazier</t>
  </si>
  <si>
    <t>agent MI-6</t>
  </si>
  <si>
    <t>agent 002</t>
  </si>
  <si>
    <t>Lazar</t>
  </si>
  <si>
    <t>Saida</t>
  </si>
  <si>
    <t>Cheew Mee</t>
  </si>
  <si>
    <t>Tanner</t>
  </si>
  <si>
    <t>Hai Fat assiatant</t>
  </si>
  <si>
    <t>Hai Fat guard</t>
  </si>
  <si>
    <t>Kra</t>
  </si>
  <si>
    <t>fighter 2</t>
  </si>
  <si>
    <t>HK policeman 1</t>
  </si>
  <si>
    <t>fighter</t>
  </si>
  <si>
    <t>fighter 1</t>
  </si>
  <si>
    <t>ticket collector</t>
  </si>
  <si>
    <t>fighter1</t>
  </si>
  <si>
    <t>Hai Fat people</t>
  </si>
  <si>
    <t>chineese policeman</t>
  </si>
  <si>
    <t>wife</t>
  </si>
  <si>
    <t>Naval</t>
  </si>
  <si>
    <t>desk klerk</t>
  </si>
  <si>
    <t>taxi driver</t>
  </si>
  <si>
    <t>taxi driver Hong Kong</t>
  </si>
  <si>
    <t>valet 1</t>
  </si>
  <si>
    <t>valet 2</t>
  </si>
  <si>
    <t>woman</t>
  </si>
  <si>
    <t>chinese military</t>
  </si>
  <si>
    <t>tourist</t>
  </si>
  <si>
    <t>Anya</t>
  </si>
  <si>
    <t>Stromberg</t>
  </si>
  <si>
    <t>Gogol</t>
  </si>
  <si>
    <t>Carter</t>
  </si>
  <si>
    <t>Gray</t>
  </si>
  <si>
    <t>Jaws</t>
  </si>
  <si>
    <t>Naomi</t>
  </si>
  <si>
    <t>executive officer</t>
  </si>
  <si>
    <t>Bechmann</t>
  </si>
  <si>
    <t>Markovitz</t>
  </si>
  <si>
    <t>Benson</t>
  </si>
  <si>
    <t>Talbot</t>
  </si>
  <si>
    <t>Kalba</t>
  </si>
  <si>
    <t>Hargreaves</t>
  </si>
  <si>
    <t>Sergei</t>
  </si>
  <si>
    <t>Sandor</t>
  </si>
  <si>
    <t>Stromberg's Assistant</t>
  </si>
  <si>
    <t>Boris</t>
  </si>
  <si>
    <t>Ivan</t>
  </si>
  <si>
    <t>Fekkesh</t>
  </si>
  <si>
    <t>boatman</t>
  </si>
  <si>
    <t>sailors</t>
  </si>
  <si>
    <t>Felicca</t>
  </si>
  <si>
    <t>Rubelvitch</t>
  </si>
  <si>
    <t>1st seaman</t>
  </si>
  <si>
    <t>2nd seaman</t>
  </si>
  <si>
    <t>steward</t>
  </si>
  <si>
    <t>chief engineer</t>
  </si>
  <si>
    <t>Sergei’s people</t>
  </si>
  <si>
    <t>Bensons</t>
  </si>
  <si>
    <t>sailor</t>
  </si>
  <si>
    <t>сhairman</t>
  </si>
  <si>
    <t>Hosein</t>
  </si>
  <si>
    <t>arab guide</t>
  </si>
  <si>
    <t>prime minister</t>
  </si>
  <si>
    <t>radar man</t>
  </si>
  <si>
    <t>radio operator</t>
  </si>
  <si>
    <t>sonar man</t>
  </si>
  <si>
    <t>monitor</t>
  </si>
  <si>
    <t>Drax</t>
  </si>
  <si>
    <t>Holly</t>
  </si>
  <si>
    <t>Laws</t>
  </si>
  <si>
    <t>Corinne</t>
  </si>
  <si>
    <t>Delatie</t>
  </si>
  <si>
    <t>Delimateo</t>
  </si>
  <si>
    <t>Lybinski</t>
  </si>
  <si>
    <t>Victoria</t>
  </si>
  <si>
    <t>4 women</t>
  </si>
  <si>
    <t>hostess</t>
  </si>
  <si>
    <t>Scott</t>
  </si>
  <si>
    <t>pilot with moustache</t>
  </si>
  <si>
    <t>Cavendish</t>
  </si>
  <si>
    <t>american diplomats</t>
  </si>
  <si>
    <t>false doctor</t>
  </si>
  <si>
    <t>Franco</t>
  </si>
  <si>
    <t>Manuela</t>
  </si>
  <si>
    <t>scientist 2</t>
  </si>
  <si>
    <t>Drax'crew</t>
  </si>
  <si>
    <t>hunter</t>
  </si>
  <si>
    <t>killers 1</t>
  </si>
  <si>
    <t>Laws's girlfriend</t>
  </si>
  <si>
    <t>instructor</t>
  </si>
  <si>
    <t>blondie woman</t>
  </si>
  <si>
    <t>valet</t>
  </si>
  <si>
    <t>Q's assistant</t>
  </si>
  <si>
    <t>american astranaout 2</t>
  </si>
  <si>
    <t>pilot 1</t>
  </si>
  <si>
    <t>pilot 2</t>
  </si>
  <si>
    <t>american soldiers</t>
  </si>
  <si>
    <t>Melina</t>
  </si>
  <si>
    <t>Kristatos</t>
  </si>
  <si>
    <t>Columbo</t>
  </si>
  <si>
    <t>Bibi</t>
  </si>
  <si>
    <t>Kriegler</t>
  </si>
  <si>
    <t>Locque</t>
  </si>
  <si>
    <t>Brink</t>
  </si>
  <si>
    <t>Ferrara</t>
  </si>
  <si>
    <t>chief of staff</t>
  </si>
  <si>
    <t>killers</t>
  </si>
  <si>
    <t>Columbo's men</t>
  </si>
  <si>
    <t>Gonzales</t>
  </si>
  <si>
    <t>Lisl</t>
  </si>
  <si>
    <t>Havelock</t>
  </si>
  <si>
    <t>Iona</t>
  </si>
  <si>
    <t>Apostis</t>
  </si>
  <si>
    <t>fat man</t>
  </si>
  <si>
    <t>Columbo’s men</t>
  </si>
  <si>
    <t>Gonzales's men</t>
  </si>
  <si>
    <t>sonar operator 1</t>
  </si>
  <si>
    <t>Locque’s people</t>
  </si>
  <si>
    <t>Kristatos’ men</t>
  </si>
  <si>
    <t>Sheren</t>
  </si>
  <si>
    <t>Helmsman</t>
  </si>
  <si>
    <t>Maitre D</t>
  </si>
  <si>
    <t>Max</t>
  </si>
  <si>
    <t>junior officer</t>
  </si>
  <si>
    <t>first sea lord</t>
  </si>
  <si>
    <t>vice admiral</t>
  </si>
  <si>
    <t>sonar operator 2</t>
  </si>
  <si>
    <t>secretary</t>
  </si>
  <si>
    <t>jumpmaster</t>
  </si>
  <si>
    <t>vicar</t>
  </si>
  <si>
    <t>Mate</t>
  </si>
  <si>
    <t>salesman</t>
  </si>
  <si>
    <t>assistant</t>
  </si>
  <si>
    <t>aide</t>
  </si>
  <si>
    <t>second junior officer</t>
  </si>
  <si>
    <t>Rublevich</t>
  </si>
  <si>
    <t>Kamal</t>
  </si>
  <si>
    <t>Octopussy</t>
  </si>
  <si>
    <t>Gobinda</t>
  </si>
  <si>
    <t>Orlov</t>
  </si>
  <si>
    <t>Magda</t>
  </si>
  <si>
    <t>Sadruddin's assistant</t>
  </si>
  <si>
    <t>Twin 1</t>
  </si>
  <si>
    <t>Sadruddin</t>
  </si>
  <si>
    <t>Twin 2</t>
  </si>
  <si>
    <t>Fanning</t>
  </si>
  <si>
    <t>agent 009</t>
  </si>
  <si>
    <t>Kamal's men</t>
  </si>
  <si>
    <t>Q's assistance 1</t>
  </si>
  <si>
    <t>Q's assistance 2</t>
  </si>
  <si>
    <t>Q's assistance 3</t>
  </si>
  <si>
    <t>Clive</t>
  </si>
  <si>
    <t>murders</t>
  </si>
  <si>
    <t>ambassador</t>
  </si>
  <si>
    <t>indian soldiers</t>
  </si>
  <si>
    <t>Penelopa</t>
  </si>
  <si>
    <t>Octopussy's girls</t>
  </si>
  <si>
    <t>Lenkin</t>
  </si>
  <si>
    <t>soviet soldiers</t>
  </si>
  <si>
    <t>Gwendoline</t>
  </si>
  <si>
    <t>Bianca</t>
  </si>
  <si>
    <t>Mufti</t>
  </si>
  <si>
    <t>Aide</t>
  </si>
  <si>
    <t>german police</t>
  </si>
  <si>
    <t>russian soldiers</t>
  </si>
  <si>
    <t>Karl</t>
  </si>
  <si>
    <t>auctioneer</t>
  </si>
  <si>
    <t>husband</t>
  </si>
  <si>
    <t>photographer</t>
  </si>
  <si>
    <t>Octopussy women</t>
  </si>
  <si>
    <t>chairman</t>
  </si>
  <si>
    <t>Soldier-instructor</t>
  </si>
  <si>
    <t>Borchoi</t>
  </si>
  <si>
    <t>Lenski</t>
  </si>
  <si>
    <t>driver agent</t>
  </si>
  <si>
    <t>Colonel</t>
  </si>
  <si>
    <t>assistant manager</t>
  </si>
  <si>
    <t>german woman</t>
  </si>
  <si>
    <t>manager</t>
  </si>
  <si>
    <t>sergeant</t>
  </si>
  <si>
    <t>soldier</t>
  </si>
  <si>
    <t>soviet soldier</t>
  </si>
  <si>
    <t>servent</t>
  </si>
  <si>
    <t>Midge</t>
  </si>
  <si>
    <t>Octopussy's girl</t>
  </si>
  <si>
    <t>customs officers</t>
  </si>
  <si>
    <t>Head Vopo</t>
  </si>
  <si>
    <t>Zorin</t>
  </si>
  <si>
    <t>May Day</t>
  </si>
  <si>
    <t>Stacey</t>
  </si>
  <si>
    <t>Scarpine</t>
  </si>
  <si>
    <t>Tibett</t>
  </si>
  <si>
    <t>Jenny</t>
  </si>
  <si>
    <t>Pan Ho</t>
  </si>
  <si>
    <t>Mortner</t>
  </si>
  <si>
    <t>captain</t>
  </si>
  <si>
    <t>Tycoons</t>
  </si>
  <si>
    <t>Conley</t>
  </si>
  <si>
    <t>Foreman</t>
  </si>
  <si>
    <t>Harris</t>
  </si>
  <si>
    <t>Miller</t>
  </si>
  <si>
    <t>Howe</t>
  </si>
  <si>
    <t>japanese</t>
  </si>
  <si>
    <t>taiwanese</t>
  </si>
  <si>
    <t>Lee</t>
  </si>
  <si>
    <t>Klotkoff</t>
  </si>
  <si>
    <t>canadian</t>
  </si>
  <si>
    <t>Bond’s assistant</t>
  </si>
  <si>
    <t>partners</t>
  </si>
  <si>
    <t>Gogol’s agent</t>
  </si>
  <si>
    <t>Conley's girlfriend</t>
  </si>
  <si>
    <t>Pola</t>
  </si>
  <si>
    <t>O’Rourke</t>
  </si>
  <si>
    <t>jockeys</t>
  </si>
  <si>
    <t>Aubergine</t>
  </si>
  <si>
    <t>technician</t>
  </si>
  <si>
    <t>Kimberley</t>
  </si>
  <si>
    <t>Kara</t>
  </si>
  <si>
    <t>Koskov</t>
  </si>
  <si>
    <t>Necros</t>
  </si>
  <si>
    <t>Shah</t>
  </si>
  <si>
    <t>Pushkin</t>
  </si>
  <si>
    <t>Whitaker</t>
  </si>
  <si>
    <t>Saunders</t>
  </si>
  <si>
    <t>minister of defence</t>
  </si>
  <si>
    <t>Rubavitch</t>
  </si>
  <si>
    <t>Ava</t>
  </si>
  <si>
    <t>Liz</t>
  </si>
  <si>
    <t>Feyador</t>
  </si>
  <si>
    <t>afghans</t>
  </si>
  <si>
    <t>warden</t>
  </si>
  <si>
    <t>Pushkin's man</t>
  </si>
  <si>
    <t>Rosika</t>
  </si>
  <si>
    <t>Snow Leopard</t>
  </si>
  <si>
    <t>agent 5</t>
  </si>
  <si>
    <t>militia</t>
  </si>
  <si>
    <t>millitary men</t>
  </si>
  <si>
    <t>KGB agents</t>
  </si>
  <si>
    <t>girl 1</t>
  </si>
  <si>
    <t>girl 2</t>
  </si>
  <si>
    <t>austrian custom officer</t>
  </si>
  <si>
    <t>man in park</t>
  </si>
  <si>
    <t>man in shooting</t>
  </si>
  <si>
    <t>custom officer 1</t>
  </si>
  <si>
    <t>arab police</t>
  </si>
  <si>
    <t>dancer</t>
  </si>
  <si>
    <t>Pushkin's men</t>
  </si>
  <si>
    <t>gasworks supervisor</t>
  </si>
  <si>
    <t>Ganz</t>
  </si>
  <si>
    <t>custom officer</t>
  </si>
  <si>
    <t>MI-6 agents</t>
  </si>
  <si>
    <t>chef</t>
  </si>
  <si>
    <t>milkman</t>
  </si>
  <si>
    <t>soldier 1</t>
  </si>
  <si>
    <t>Sanchez</t>
  </si>
  <si>
    <t>Pam</t>
  </si>
  <si>
    <t>Truman-Lodge</t>
  </si>
  <si>
    <t>Dario</t>
  </si>
  <si>
    <t>Heller</t>
  </si>
  <si>
    <t>Hawkins</t>
  </si>
  <si>
    <t>Lupe</t>
  </si>
  <si>
    <t>Krest</t>
  </si>
  <si>
    <t>Mullens</t>
  </si>
  <si>
    <t>Perez</t>
  </si>
  <si>
    <t>Kwang group</t>
  </si>
  <si>
    <t>Sharky</t>
  </si>
  <si>
    <t>Braun</t>
  </si>
  <si>
    <t>Sanchez's men</t>
  </si>
  <si>
    <t>Della</t>
  </si>
  <si>
    <t>Killifer</t>
  </si>
  <si>
    <t>Kwang</t>
  </si>
  <si>
    <t>Montolongo</t>
  </si>
  <si>
    <t>Bill</t>
  </si>
  <si>
    <t>chemist</t>
  </si>
  <si>
    <t>casino manger</t>
  </si>
  <si>
    <t>Loti</t>
  </si>
  <si>
    <t>Lopez</t>
  </si>
  <si>
    <t>Montolongo's assistant girl</t>
  </si>
  <si>
    <t>uncle</t>
  </si>
  <si>
    <t>M's men</t>
  </si>
  <si>
    <t>Fallon</t>
  </si>
  <si>
    <t>diver</t>
  </si>
  <si>
    <t>captain's assistant</t>
  </si>
  <si>
    <t>truck driver 1</t>
  </si>
  <si>
    <t>truck driver 2</t>
  </si>
  <si>
    <t>Lupe's lover</t>
  </si>
  <si>
    <t>second guard</t>
  </si>
  <si>
    <t>Rasmussen</t>
  </si>
  <si>
    <t>doctor</t>
  </si>
  <si>
    <t>girl waiter</t>
  </si>
  <si>
    <t>crewman 1</t>
  </si>
  <si>
    <t>dock guard</t>
  </si>
  <si>
    <t>mechanic</t>
  </si>
  <si>
    <t>crewman 2</t>
  </si>
  <si>
    <t>divers</t>
  </si>
  <si>
    <t>woman registrator</t>
  </si>
  <si>
    <t>capitan 2</t>
  </si>
  <si>
    <t>radio operator 2</t>
  </si>
  <si>
    <t>captain 2</t>
  </si>
  <si>
    <t>duty officer</t>
  </si>
  <si>
    <t>radar operator</t>
  </si>
  <si>
    <t>Natalia</t>
  </si>
  <si>
    <t>Alec</t>
  </si>
  <si>
    <t>Ourumov</t>
  </si>
  <si>
    <t>Xenia</t>
  </si>
  <si>
    <t>Wade</t>
  </si>
  <si>
    <t>Mishkin</t>
  </si>
  <si>
    <t>Valentin</t>
  </si>
  <si>
    <t>Admiral</t>
  </si>
  <si>
    <t>helicopter pilot</t>
  </si>
  <si>
    <t>Dealer</t>
  </si>
  <si>
    <t>man on ship</t>
  </si>
  <si>
    <t>soldiers 2</t>
  </si>
  <si>
    <t>base staff</t>
  </si>
  <si>
    <t>machinist</t>
  </si>
  <si>
    <t>Anna</t>
  </si>
  <si>
    <t>Caroline</t>
  </si>
  <si>
    <t>Dimitri</t>
  </si>
  <si>
    <t>Valet</t>
  </si>
  <si>
    <t>prime-minister</t>
  </si>
  <si>
    <t>major</t>
  </si>
  <si>
    <t>Carver</t>
  </si>
  <si>
    <t>Wai Lin</t>
  </si>
  <si>
    <t>Stamper</t>
  </si>
  <si>
    <t>Robinson</t>
  </si>
  <si>
    <t>Roebuck</t>
  </si>
  <si>
    <t>Stamper's men</t>
  </si>
  <si>
    <t>Gupta</t>
  </si>
  <si>
    <t>Paris</t>
  </si>
  <si>
    <t>Thug 2</t>
  </si>
  <si>
    <t>Bukharin</t>
  </si>
  <si>
    <t>Carver's soldiers</t>
  </si>
  <si>
    <t>Thug 1</t>
  </si>
  <si>
    <t>captain 1</t>
  </si>
  <si>
    <t>admiral</t>
  </si>
  <si>
    <t>Hobbs</t>
  </si>
  <si>
    <t>Jones</t>
  </si>
  <si>
    <t>Walleys</t>
  </si>
  <si>
    <t>terrorists</t>
  </si>
  <si>
    <t>Mary</t>
  </si>
  <si>
    <t>Thug 3</t>
  </si>
  <si>
    <t>Greenwalt</t>
  </si>
  <si>
    <t>Carver's assistant girl</t>
  </si>
  <si>
    <t>Kaufman</t>
  </si>
  <si>
    <t>US soldier</t>
  </si>
  <si>
    <t>terrorist</t>
  </si>
  <si>
    <t>Wai Lin's man</t>
  </si>
  <si>
    <t>office workers</t>
  </si>
  <si>
    <t>terrorist pilot 1</t>
  </si>
  <si>
    <t>terrorist pilot 2</t>
  </si>
  <si>
    <t>firing officer</t>
  </si>
  <si>
    <t>Chinese admiral</t>
  </si>
  <si>
    <t>Inga</t>
  </si>
  <si>
    <t>receptionist girl</t>
  </si>
  <si>
    <t>agent</t>
  </si>
  <si>
    <t>chinese pilot</t>
  </si>
  <si>
    <t>terrorist leader</t>
  </si>
  <si>
    <t>Elektra</t>
  </si>
  <si>
    <t>Christmas</t>
  </si>
  <si>
    <t>Zukovsky</t>
  </si>
  <si>
    <t>Renard</t>
  </si>
  <si>
    <t>Gabor</t>
  </si>
  <si>
    <t>Davidov</t>
  </si>
  <si>
    <t>Bull</t>
  </si>
  <si>
    <t>Technician</t>
  </si>
  <si>
    <t>R</t>
  </si>
  <si>
    <t>cigar girl</t>
  </si>
  <si>
    <t>Molly</t>
  </si>
  <si>
    <t>Lachaise</t>
  </si>
  <si>
    <t>sir Robert</t>
  </si>
  <si>
    <t>Renard's men</t>
  </si>
  <si>
    <t>Nina</t>
  </si>
  <si>
    <t>Vera</t>
  </si>
  <si>
    <t>colonel Akakievich</t>
  </si>
  <si>
    <t>Renard's man 2</t>
  </si>
  <si>
    <t>Renard's man</t>
  </si>
  <si>
    <t>Lachaise's guard 1</t>
  </si>
  <si>
    <t>Lachaise's guard 2</t>
  </si>
  <si>
    <t>Arkov</t>
  </si>
  <si>
    <t>Renard's crew</t>
  </si>
  <si>
    <t>Zukovsky's guard</t>
  </si>
  <si>
    <t>Nickolay</t>
  </si>
  <si>
    <t>Graves (Moon)</t>
  </si>
  <si>
    <t>Jinx</t>
  </si>
  <si>
    <t>Zao</t>
  </si>
  <si>
    <t>Miranda</t>
  </si>
  <si>
    <t>Falco</t>
  </si>
  <si>
    <t>Vlad</t>
  </si>
  <si>
    <t>general Moon</t>
  </si>
  <si>
    <t>Graves (Moon)’s soldiers</t>
  </si>
  <si>
    <t>Kil</t>
  </si>
  <si>
    <t>generals</t>
  </si>
  <si>
    <t>Graves (Moon)’ guards</t>
  </si>
  <si>
    <t>Raoul</t>
  </si>
  <si>
    <t>korean soldiers</t>
  </si>
  <si>
    <t>korean soldier</t>
  </si>
  <si>
    <t>Verity</t>
  </si>
  <si>
    <t>Graves (Moon)’ guard</t>
  </si>
  <si>
    <t>Creep</t>
  </si>
  <si>
    <t>korean soldier 1</t>
  </si>
  <si>
    <t>korean soldier 2</t>
  </si>
  <si>
    <t>Alvarez</t>
  </si>
  <si>
    <t>reporters</t>
  </si>
  <si>
    <t>Chang’s agent girl</t>
  </si>
  <si>
    <t>nurse</t>
  </si>
  <si>
    <t>Creep’s girl</t>
  </si>
  <si>
    <t>Van Bierk</t>
  </si>
  <si>
    <t>club worker</t>
  </si>
  <si>
    <t>Graves (Moon)’ worker</t>
  </si>
  <si>
    <t>reporter</t>
  </si>
  <si>
    <t>air hostess</t>
  </si>
  <si>
    <t>Fidel</t>
  </si>
  <si>
    <t>Le Chiffre</t>
  </si>
  <si>
    <t>Vesper</t>
  </si>
  <si>
    <t>Infante</t>
  </si>
  <si>
    <t>Fukutu</t>
  </si>
  <si>
    <t>Tomelli</t>
  </si>
  <si>
    <t>Madame Wu</t>
  </si>
  <si>
    <t>Gallardo</t>
  </si>
  <si>
    <t>Grafin von Wallenstein</t>
  </si>
  <si>
    <t>Kaminofsky</t>
  </si>
  <si>
    <t>Mendel</t>
  </si>
  <si>
    <t>Dimitros</t>
  </si>
  <si>
    <t>Mathis</t>
  </si>
  <si>
    <t>doctor 2</t>
  </si>
  <si>
    <t>Obanno</t>
  </si>
  <si>
    <t>Villiers</t>
  </si>
  <si>
    <t>card players</t>
  </si>
  <si>
    <t>dealer 1</t>
  </si>
  <si>
    <t>Kratt</t>
  </si>
  <si>
    <t>White</t>
  </si>
  <si>
    <t>Gettler</t>
  </si>
  <si>
    <t>Valenka</t>
  </si>
  <si>
    <t>Obanno's friend</t>
  </si>
  <si>
    <t>Solange</t>
  </si>
  <si>
    <t>Mollaka</t>
  </si>
  <si>
    <t>co-worker</t>
  </si>
  <si>
    <t>technican</t>
  </si>
  <si>
    <t>Dryden</t>
  </si>
  <si>
    <t>military attache</t>
  </si>
  <si>
    <t>Gettler's man</t>
  </si>
  <si>
    <t>Gettler's men</t>
  </si>
  <si>
    <t>front desk clerk</t>
  </si>
  <si>
    <t>Dryden's messenger</t>
  </si>
  <si>
    <t>technican 1</t>
  </si>
  <si>
    <t>Carlos</t>
  </si>
  <si>
    <t>James Bond's assistant</t>
  </si>
  <si>
    <t>Vesper's boyfriend</t>
  </si>
  <si>
    <t>broker</t>
  </si>
  <si>
    <t>Miami police</t>
  </si>
  <si>
    <t>barman 1</t>
  </si>
  <si>
    <t>bartender</t>
  </si>
  <si>
    <t>german</t>
  </si>
  <si>
    <t>hotel worker</t>
  </si>
  <si>
    <t>Dominic</t>
  </si>
  <si>
    <t>Camille</t>
  </si>
  <si>
    <t>Medrano</t>
  </si>
  <si>
    <t>Elvis</t>
  </si>
  <si>
    <t>Haines</t>
  </si>
  <si>
    <t>Beam</t>
  </si>
  <si>
    <t>Strawberry</t>
  </si>
  <si>
    <t>Karakin</t>
  </si>
  <si>
    <t>Quantum members</t>
  </si>
  <si>
    <t>MI6 agent 2</t>
  </si>
  <si>
    <t>Mitchel</t>
  </si>
  <si>
    <t>MI6 agent 4</t>
  </si>
  <si>
    <t>investors</t>
  </si>
  <si>
    <t>Corrine</t>
  </si>
  <si>
    <t>Yusef</t>
  </si>
  <si>
    <t>MI6 agent 5</t>
  </si>
  <si>
    <t>bolivian girl</t>
  </si>
  <si>
    <t>Gemma</t>
  </si>
  <si>
    <t>MI6 agent 3</t>
  </si>
  <si>
    <t>bolivian policeman 1</t>
  </si>
  <si>
    <t>MI6 agent 1</t>
  </si>
  <si>
    <t>bolivian receptionist 2</t>
  </si>
  <si>
    <t>Medrano’s guards</t>
  </si>
  <si>
    <t>bolivian policeman 2</t>
  </si>
  <si>
    <t>Medrano’s soldier</t>
  </si>
  <si>
    <t>Dominic’s guard</t>
  </si>
  <si>
    <t>Haines’ guard</t>
  </si>
  <si>
    <t>bolivian taxi driver</t>
  </si>
  <si>
    <t>man with glasses</t>
  </si>
  <si>
    <t>CIA agents</t>
  </si>
  <si>
    <t>Medrano’s guard</t>
  </si>
  <si>
    <t>Medrano’s soldiers</t>
  </si>
  <si>
    <t>Slate</t>
  </si>
  <si>
    <t>italien police</t>
  </si>
  <si>
    <t>clerk girl</t>
  </si>
  <si>
    <t>foreign secretary</t>
  </si>
  <si>
    <t>bolivian receptionist 1</t>
  </si>
  <si>
    <t>White's girlfriend</t>
  </si>
  <si>
    <t>Mallory</t>
  </si>
  <si>
    <t>Silva</t>
  </si>
  <si>
    <t>Dowar</t>
  </si>
  <si>
    <t>ministers</t>
  </si>
  <si>
    <t>Kincade</t>
  </si>
  <si>
    <t>Severine</t>
  </si>
  <si>
    <t>Silva's men in police form</t>
  </si>
  <si>
    <t>Silva's men</t>
  </si>
  <si>
    <t>chinese man 3</t>
  </si>
  <si>
    <t>inquiry board member 1</t>
  </si>
  <si>
    <t>Patrice</t>
  </si>
  <si>
    <t>Ronson</t>
  </si>
  <si>
    <t>Vanessa</t>
  </si>
  <si>
    <t>agent MI6 2</t>
  </si>
  <si>
    <t>men</t>
  </si>
  <si>
    <t>agent MI6</t>
  </si>
  <si>
    <t>doctor Hall</t>
  </si>
  <si>
    <t>floor manager</t>
  </si>
  <si>
    <t>subway worker</t>
  </si>
  <si>
    <t>сashier</t>
  </si>
  <si>
    <t>Q assistant</t>
  </si>
  <si>
    <t>chinese guard</t>
  </si>
  <si>
    <t>man in yellow</t>
  </si>
  <si>
    <t>Madeleine</t>
  </si>
  <si>
    <t>C</t>
  </si>
  <si>
    <t>Hinx</t>
  </si>
  <si>
    <t>killer 5</t>
  </si>
  <si>
    <t>killer 6</t>
  </si>
  <si>
    <t>Butler</t>
  </si>
  <si>
    <t>killer 1</t>
  </si>
  <si>
    <t>Sciarra</t>
  </si>
  <si>
    <t>killer 7</t>
  </si>
  <si>
    <t>killer 8</t>
  </si>
  <si>
    <t>killer 2</t>
  </si>
  <si>
    <t>Lucia</t>
  </si>
  <si>
    <t>Moreau</t>
  </si>
  <si>
    <t>bald man 1</t>
  </si>
  <si>
    <t>bald man 2</t>
  </si>
  <si>
    <t>suited man</t>
  </si>
  <si>
    <t>Vogel</t>
  </si>
  <si>
    <t>Gerra</t>
  </si>
  <si>
    <t>italien man</t>
  </si>
  <si>
    <t>Estrella</t>
  </si>
  <si>
    <t>janitor</t>
  </si>
  <si>
    <t>mouse</t>
  </si>
  <si>
    <t>security guard</t>
  </si>
  <si>
    <t>Blofeld's assistant</t>
  </si>
  <si>
    <t>Q's assistant 1</t>
  </si>
  <si>
    <t>Chairman</t>
  </si>
  <si>
    <t>boyfriend</t>
  </si>
  <si>
    <t>Nomi</t>
  </si>
  <si>
    <t>Valdo</t>
  </si>
  <si>
    <t>Mathilde</t>
  </si>
  <si>
    <t>Safin</t>
  </si>
  <si>
    <t>Primo</t>
  </si>
  <si>
    <t>Paloma</t>
  </si>
  <si>
    <t>Ash</t>
  </si>
  <si>
    <t>spectre agents</t>
  </si>
  <si>
    <t>Safin’s guards</t>
  </si>
  <si>
    <t>Hardy</t>
  </si>
  <si>
    <t>Symes</t>
  </si>
  <si>
    <t>old man</t>
  </si>
  <si>
    <t>mother</t>
  </si>
  <si>
    <t>MI6 guard</t>
  </si>
  <si>
    <t>Svetlana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</si>
</sst>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"/>
    <numFmt numFmtId="165" formatCode="0E+00"/>
    <numFmt numFmtId="166" formatCode="0.0000"/>
    <numFmt numFmtId="167" formatCode="0.0"/>
    <numFmt numFmtId="168" formatCode="#,##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5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</fills>
  <borders count="12">
    <border/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3" fillId="2" fontId="1" numFmtId="3" xfId="0" applyAlignment="1" applyBorder="1" applyFont="1" applyNumberFormat="1">
      <alignment readingOrder="0"/>
    </xf>
    <xf borderId="4" fillId="2" fontId="1" numFmtId="0" xfId="0" applyAlignment="1" applyBorder="1" applyFont="1">
      <alignment readingOrder="0" shrinkToFit="0" wrapText="0"/>
    </xf>
    <xf borderId="5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6" fillId="0" fontId="1" numFmtId="164" xfId="0" applyAlignment="1" applyBorder="1" applyFont="1" applyNumberFormat="1">
      <alignment readingOrder="0"/>
    </xf>
    <xf borderId="6" fillId="0" fontId="1" numFmtId="0" xfId="0" applyAlignment="1" applyBorder="1" applyFont="1">
      <alignment readingOrder="0"/>
    </xf>
    <xf borderId="5" fillId="3" fontId="1" numFmtId="0" xfId="0" applyAlignment="1" applyBorder="1" applyFill="1" applyFont="1">
      <alignment readingOrder="0"/>
    </xf>
    <xf borderId="0" fillId="3" fontId="1" numFmtId="0" xfId="0" applyAlignment="1" applyFont="1">
      <alignment readingOrder="0"/>
    </xf>
    <xf borderId="0" fillId="3" fontId="1" numFmtId="164" xfId="0" applyAlignment="1" applyFont="1" applyNumberFormat="1">
      <alignment readingOrder="0"/>
    </xf>
    <xf borderId="6" fillId="3" fontId="1" numFmtId="164" xfId="0" applyAlignment="1" applyBorder="1" applyFont="1" applyNumberFormat="1">
      <alignment readingOrder="0"/>
    </xf>
    <xf borderId="5" fillId="4" fontId="1" numFmtId="0" xfId="0" applyAlignment="1" applyBorder="1" applyFill="1" applyFont="1">
      <alignment readingOrder="0"/>
    </xf>
    <xf borderId="0" fillId="4" fontId="1" numFmtId="0" xfId="0" applyAlignment="1" applyFont="1">
      <alignment readingOrder="0"/>
    </xf>
    <xf borderId="0" fillId="4" fontId="1" numFmtId="164" xfId="0" applyAlignment="1" applyFont="1" applyNumberFormat="1">
      <alignment readingOrder="0"/>
    </xf>
    <xf borderId="6" fillId="4" fontId="1" numFmtId="164" xfId="0" applyAlignment="1" applyBorder="1" applyFont="1" applyNumberFormat="1">
      <alignment readingOrder="0"/>
    </xf>
    <xf borderId="6" fillId="0" fontId="1" numFmtId="11" xfId="0" applyAlignment="1" applyBorder="1" applyFont="1" applyNumberForma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8" fillId="0" fontId="1" numFmtId="164" xfId="0" applyAlignment="1" applyBorder="1" applyFont="1" applyNumberFormat="1">
      <alignment readingOrder="0"/>
    </xf>
    <xf borderId="9" fillId="0" fontId="1" numFmtId="0" xfId="0" applyAlignment="1" applyBorder="1" applyFont="1">
      <alignment readingOrder="0"/>
    </xf>
    <xf borderId="0" fillId="0" fontId="1" numFmtId="0" xfId="0" applyFont="1"/>
    <xf borderId="0" fillId="3" fontId="1" numFmtId="164" xfId="0" applyFont="1" applyNumberFormat="1"/>
    <xf borderId="0" fillId="0" fontId="1" numFmtId="164" xfId="0" applyFont="1" applyNumberFormat="1"/>
    <xf borderId="0" fillId="4" fontId="1" numFmtId="164" xfId="0" applyFont="1" applyNumberFormat="1"/>
    <xf borderId="8" fillId="0" fontId="1" numFmtId="0" xfId="0" applyBorder="1" applyFont="1"/>
    <xf borderId="1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6" fillId="0" fontId="1" numFmtId="0" xfId="0" applyBorder="1" applyFont="1"/>
    <xf borderId="9" fillId="0" fontId="1" numFmtId="0" xfId="0" applyBorder="1" applyFont="1"/>
    <xf borderId="0" fillId="0" fontId="1" numFmtId="1" xfId="0" applyAlignment="1" applyFont="1" applyNumberFormat="1">
      <alignment readingOrder="0"/>
    </xf>
    <xf borderId="6" fillId="0" fontId="1" numFmtId="165" xfId="0" applyAlignment="1" applyBorder="1" applyFont="1" applyNumberFormat="1">
      <alignment readingOrder="0"/>
    </xf>
    <xf borderId="8" fillId="0" fontId="1" numFmtId="1" xfId="0" applyAlignment="1" applyBorder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3" fontId="1" numFmtId="166" xfId="0" applyAlignment="1" applyFont="1" applyNumberFormat="1">
      <alignment readingOrder="0"/>
    </xf>
    <xf borderId="0" fillId="4" fontId="1" numFmtId="166" xfId="0" applyAlignment="1" applyFont="1" applyNumberFormat="1">
      <alignment readingOrder="0"/>
    </xf>
    <xf borderId="0" fillId="0" fontId="2" numFmtId="0" xfId="0" applyAlignment="1" applyFont="1">
      <alignment readingOrder="0"/>
    </xf>
    <xf borderId="6" fillId="0" fontId="1" numFmtId="166" xfId="0" applyAlignment="1" applyBorder="1" applyFont="1" applyNumberFormat="1">
      <alignment readingOrder="0"/>
    </xf>
    <xf borderId="0" fillId="0" fontId="1" numFmtId="0" xfId="0" applyFont="1"/>
    <xf borderId="6" fillId="0" fontId="1" numFmtId="1" xfId="0" applyAlignment="1" applyBorder="1" applyFont="1" applyNumberFormat="1">
      <alignment readingOrder="0"/>
    </xf>
    <xf borderId="8" fillId="0" fontId="1" numFmtId="0" xfId="0" applyBorder="1" applyFont="1"/>
    <xf borderId="7" fillId="2" fontId="1" numFmtId="0" xfId="0" applyAlignment="1" applyBorder="1" applyFont="1">
      <alignment readingOrder="0"/>
    </xf>
    <xf borderId="8" fillId="2" fontId="1" numFmtId="0" xfId="0" applyAlignment="1" applyBorder="1" applyFont="1">
      <alignment readingOrder="0"/>
    </xf>
    <xf borderId="8" fillId="2" fontId="1" numFmtId="3" xfId="0" applyAlignment="1" applyBorder="1" applyFont="1" applyNumberFormat="1">
      <alignment readingOrder="0"/>
    </xf>
    <xf borderId="9" fillId="2" fontId="1" numFmtId="0" xfId="0" applyAlignment="1" applyBorder="1" applyFont="1">
      <alignment readingOrder="0" shrinkToFit="0" wrapText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3" fillId="0" fontId="1" numFmtId="0" xfId="0" applyBorder="1" applyFont="1"/>
    <xf borderId="3" fillId="0" fontId="1" numFmtId="164" xfId="0" applyAlignment="1" applyBorder="1" applyFont="1" applyNumberFormat="1">
      <alignment readingOrder="0"/>
    </xf>
    <xf borderId="4" fillId="0" fontId="1" numFmtId="164" xfId="0" applyAlignment="1" applyBorder="1" applyFont="1" applyNumberFormat="1">
      <alignment readingOrder="0"/>
    </xf>
    <xf borderId="4" fillId="2" fontId="1" numFmtId="0" xfId="0" applyAlignment="1" applyBorder="1" applyFont="1">
      <alignment readingOrder="0"/>
    </xf>
    <xf borderId="0" fillId="5" fontId="1" numFmtId="0" xfId="0" applyFill="1" applyFont="1"/>
    <xf borderId="0" fillId="0" fontId="1" numFmtId="3" xfId="0" applyAlignment="1" applyFont="1" applyNumberFormat="1">
      <alignment readingOrder="0"/>
    </xf>
    <xf borderId="0" fillId="0" fontId="1" numFmtId="3" xfId="0" applyFont="1" applyNumberFormat="1"/>
    <xf borderId="0" fillId="0" fontId="1" numFmtId="167" xfId="0" applyAlignment="1" applyFont="1" applyNumberFormat="1">
      <alignment readingOrder="0"/>
    </xf>
    <xf borderId="6" fillId="0" fontId="1" numFmtId="168" xfId="0" applyAlignment="1" applyBorder="1" applyFont="1" applyNumberFormat="1">
      <alignment readingOrder="0"/>
    </xf>
    <xf borderId="0" fillId="4" fontId="1" numFmtId="3" xfId="0" applyAlignment="1" applyFont="1" applyNumberFormat="1">
      <alignment readingOrder="0"/>
    </xf>
    <xf borderId="0" fillId="4" fontId="1" numFmtId="168" xfId="0" applyFont="1" applyNumberFormat="1"/>
    <xf borderId="0" fillId="0" fontId="1" numFmtId="168" xfId="0" applyFont="1" applyNumberFormat="1"/>
    <xf borderId="0" fillId="3" fontId="1" numFmtId="3" xfId="0" applyAlignment="1" applyFont="1" applyNumberFormat="1">
      <alignment readingOrder="0"/>
    </xf>
    <xf borderId="0" fillId="3" fontId="1" numFmtId="168" xfId="0" applyFont="1" applyNumberFormat="1"/>
    <xf borderId="8" fillId="0" fontId="1" numFmtId="3" xfId="0" applyBorder="1" applyFont="1" applyNumberFormat="1"/>
    <xf borderId="9" fillId="2" fontId="1" numFmtId="0" xfId="0" applyAlignment="1" applyBorder="1" applyFont="1">
      <alignment readingOrder="0"/>
    </xf>
    <xf borderId="10" fillId="2" fontId="1" numFmtId="0" xfId="0" applyAlignment="1" applyBorder="1" applyFont="1">
      <alignment readingOrder="0"/>
    </xf>
    <xf borderId="10" fillId="2" fontId="1" numFmtId="3" xfId="0" applyAlignment="1" applyBorder="1" applyFont="1" applyNumberFormat="1">
      <alignment readingOrder="0"/>
    </xf>
    <xf borderId="11" fillId="2" fontId="1" numFmtId="0" xfId="0" applyAlignment="1" applyBorder="1" applyFont="1">
      <alignment readingOrder="0"/>
    </xf>
    <xf borderId="6" fillId="4" fontId="1" numFmtId="166" xfId="0" applyAlignment="1" applyBorder="1" applyFont="1" applyNumberFormat="1">
      <alignment readingOrder="0"/>
    </xf>
    <xf borderId="6" fillId="3" fontId="1" numFmtId="166" xfId="0" applyAlignment="1" applyBorder="1" applyFont="1" applyNumberFormat="1">
      <alignment readingOrder="0"/>
    </xf>
    <xf borderId="5" fillId="6" fontId="1" numFmtId="0" xfId="0" applyAlignment="1" applyBorder="1" applyFill="1" applyFont="1">
      <alignment readingOrder="0"/>
    </xf>
    <xf borderId="0" fillId="6" fontId="1" numFmtId="0" xfId="0" applyAlignment="1" applyFont="1">
      <alignment readingOrder="0"/>
    </xf>
    <xf borderId="0" fillId="6" fontId="1" numFmtId="164" xfId="0" applyFont="1" applyNumberFormat="1"/>
    <xf borderId="0" fillId="6" fontId="1" numFmtId="164" xfId="0" applyAlignment="1" applyFont="1" applyNumberFormat="1">
      <alignment readingOrder="0"/>
    </xf>
    <xf borderId="6" fillId="6" fontId="1" numFmtId="164" xfId="0" applyAlignment="1" applyBorder="1" applyFont="1" applyNumberFormat="1">
      <alignment readingOrder="0"/>
    </xf>
    <xf borderId="0" fillId="0" fontId="1" numFmtId="1" xfId="0" applyFont="1" applyNumberFormat="1"/>
    <xf borderId="5" fillId="7" fontId="1" numFmtId="0" xfId="0" applyAlignment="1" applyBorder="1" applyFill="1" applyFont="1">
      <alignment readingOrder="0"/>
    </xf>
    <xf borderId="0" fillId="7" fontId="1" numFmtId="0" xfId="0" applyAlignment="1" applyFont="1">
      <alignment readingOrder="0"/>
    </xf>
    <xf borderId="0" fillId="7" fontId="1" numFmtId="164" xfId="0" applyFont="1" applyNumberFormat="1"/>
    <xf borderId="0" fillId="7" fontId="1" numFmtId="164" xfId="0" applyAlignment="1" applyFont="1" applyNumberFormat="1">
      <alignment readingOrder="0"/>
    </xf>
    <xf borderId="6" fillId="7" fontId="1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25"/>
    <col customWidth="1" min="3" max="4" width="7.88"/>
    <col customWidth="1" min="7" max="9" width="24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" t="s">
        <v>7</v>
      </c>
    </row>
    <row r="2">
      <c r="A2" s="6">
        <v>1.0</v>
      </c>
      <c r="B2" s="7" t="s">
        <v>8</v>
      </c>
      <c r="C2" s="7" t="s">
        <v>9</v>
      </c>
      <c r="D2" s="7">
        <v>35.0</v>
      </c>
      <c r="E2" s="7">
        <v>121.0</v>
      </c>
      <c r="F2" s="7">
        <f t="shared" ref="F2:F54" si="1">(E2-1)/(121-1)</f>
        <v>1</v>
      </c>
      <c r="G2" s="8">
        <v>0.675324675324675</v>
      </c>
      <c r="H2" s="9">
        <v>0.679582345758816</v>
      </c>
    </row>
    <row r="3">
      <c r="A3" s="6">
        <v>2.0</v>
      </c>
      <c r="B3" s="7" t="s">
        <v>10</v>
      </c>
      <c r="C3" s="7" t="s">
        <v>9</v>
      </c>
      <c r="D3" s="7">
        <v>9.0</v>
      </c>
      <c r="E3" s="7">
        <v>45.0</v>
      </c>
      <c r="F3" s="8">
        <f t="shared" si="1"/>
        <v>0.3666666667</v>
      </c>
      <c r="G3" s="8">
        <v>0.409448818897637</v>
      </c>
      <c r="H3" s="10">
        <v>0.0</v>
      </c>
    </row>
    <row r="4">
      <c r="A4" s="11">
        <v>3.0</v>
      </c>
      <c r="B4" s="12" t="s">
        <v>11</v>
      </c>
      <c r="C4" s="12" t="s">
        <v>12</v>
      </c>
      <c r="D4" s="12">
        <v>13.0</v>
      </c>
      <c r="E4" s="12">
        <v>44.0</v>
      </c>
      <c r="F4" s="13">
        <f t="shared" si="1"/>
        <v>0.3583333333</v>
      </c>
      <c r="G4" s="13">
        <v>0.385185185185185</v>
      </c>
      <c r="H4" s="14">
        <v>0.121574014221072</v>
      </c>
    </row>
    <row r="5">
      <c r="A5" s="15">
        <v>4.0</v>
      </c>
      <c r="B5" s="16" t="s">
        <v>13</v>
      </c>
      <c r="C5" s="16" t="s">
        <v>9</v>
      </c>
      <c r="D5" s="16">
        <v>13.0</v>
      </c>
      <c r="E5" s="16">
        <v>23.0</v>
      </c>
      <c r="F5" s="17">
        <f t="shared" si="1"/>
        <v>0.1833333333</v>
      </c>
      <c r="G5" s="17">
        <v>0.530612244897959</v>
      </c>
      <c r="H5" s="18">
        <v>0.248708970767794</v>
      </c>
    </row>
    <row r="6">
      <c r="A6" s="6">
        <v>5.0</v>
      </c>
      <c r="B6" s="7" t="s">
        <v>14</v>
      </c>
      <c r="C6" s="7" t="s">
        <v>9</v>
      </c>
      <c r="D6" s="7">
        <v>4.0</v>
      </c>
      <c r="E6" s="7">
        <v>22.0</v>
      </c>
      <c r="F6" s="7">
        <f t="shared" si="1"/>
        <v>0.175</v>
      </c>
      <c r="G6" s="8">
        <v>0.409448818897637</v>
      </c>
      <c r="H6" s="9">
        <v>0.0728524743230625</v>
      </c>
    </row>
    <row r="7">
      <c r="A7" s="6">
        <v>6.0</v>
      </c>
      <c r="B7" s="7" t="s">
        <v>15</v>
      </c>
      <c r="C7" s="7" t="s">
        <v>9</v>
      </c>
      <c r="D7" s="7">
        <v>6.0</v>
      </c>
      <c r="E7" s="7">
        <v>14.0</v>
      </c>
      <c r="F7" s="8">
        <f t="shared" si="1"/>
        <v>0.1083333333</v>
      </c>
      <c r="G7" s="8">
        <v>0.464285714285714</v>
      </c>
      <c r="H7" s="9">
        <v>0.00987215398980104</v>
      </c>
    </row>
    <row r="8">
      <c r="A8" s="6">
        <v>7.0</v>
      </c>
      <c r="B8" s="7" t="s">
        <v>16</v>
      </c>
      <c r="C8" s="7" t="s">
        <v>9</v>
      </c>
      <c r="D8" s="7">
        <v>9.0</v>
      </c>
      <c r="E8" s="7">
        <v>13.0</v>
      </c>
      <c r="F8" s="7">
        <f t="shared" si="1"/>
        <v>0.1</v>
      </c>
      <c r="G8" s="8">
        <v>0.481481481481481</v>
      </c>
      <c r="H8" s="9">
        <v>0.0518710048121812</v>
      </c>
    </row>
    <row r="9">
      <c r="A9" s="6">
        <v>8.0</v>
      </c>
      <c r="B9" s="7" t="s">
        <v>17</v>
      </c>
      <c r="C9" s="7" t="s">
        <v>9</v>
      </c>
      <c r="D9" s="7">
        <v>6.0</v>
      </c>
      <c r="E9" s="7">
        <v>13.0</v>
      </c>
      <c r="F9" s="7">
        <f t="shared" si="1"/>
        <v>0.1</v>
      </c>
      <c r="G9" s="8">
        <v>0.433333333333333</v>
      </c>
      <c r="H9" s="10">
        <v>0.0</v>
      </c>
    </row>
    <row r="10">
      <c r="A10" s="6">
        <v>9.0</v>
      </c>
      <c r="B10" s="7" t="s">
        <v>18</v>
      </c>
      <c r="C10" s="7" t="s">
        <v>9</v>
      </c>
      <c r="D10" s="7">
        <v>5.0</v>
      </c>
      <c r="E10" s="7">
        <v>12.0</v>
      </c>
      <c r="F10" s="8">
        <f t="shared" si="1"/>
        <v>0.09166666667</v>
      </c>
      <c r="G10" s="8">
        <v>0.490566037735849</v>
      </c>
      <c r="H10" s="10">
        <v>0.0441230338289161</v>
      </c>
    </row>
    <row r="11">
      <c r="A11" s="6">
        <v>10.0</v>
      </c>
      <c r="B11" s="7" t="s">
        <v>19</v>
      </c>
      <c r="C11" s="7" t="s">
        <v>9</v>
      </c>
      <c r="D11" s="7">
        <v>4.0</v>
      </c>
      <c r="E11" s="7">
        <v>12.0</v>
      </c>
      <c r="F11" s="8">
        <f t="shared" si="1"/>
        <v>0.09166666667</v>
      </c>
      <c r="G11" s="8">
        <v>0.433333333333333</v>
      </c>
      <c r="H11" s="10">
        <v>0.0</v>
      </c>
    </row>
    <row r="12">
      <c r="A12" s="6">
        <v>11.0</v>
      </c>
      <c r="B12" s="7" t="s">
        <v>20</v>
      </c>
      <c r="C12" s="7" t="s">
        <v>9</v>
      </c>
      <c r="D12" s="7">
        <v>5.0</v>
      </c>
      <c r="E12" s="7">
        <v>11.0</v>
      </c>
      <c r="F12" s="8">
        <f t="shared" si="1"/>
        <v>0.08333333333</v>
      </c>
      <c r="G12" s="7">
        <v>0.52</v>
      </c>
      <c r="H12" s="9">
        <v>0.23499245852187</v>
      </c>
    </row>
    <row r="13">
      <c r="A13" s="6">
        <v>12.0</v>
      </c>
      <c r="B13" s="7" t="s">
        <v>21</v>
      </c>
      <c r="C13" s="7" t="s">
        <v>12</v>
      </c>
      <c r="D13" s="7">
        <v>4.0</v>
      </c>
      <c r="E13" s="7">
        <v>11.0</v>
      </c>
      <c r="F13" s="8">
        <f t="shared" si="1"/>
        <v>0.08333333333</v>
      </c>
      <c r="G13" s="8">
        <v>0.40625</v>
      </c>
      <c r="H13" s="10">
        <v>0.0</v>
      </c>
    </row>
    <row r="14">
      <c r="A14" s="6">
        <v>13.0</v>
      </c>
      <c r="B14" s="7" t="s">
        <v>22</v>
      </c>
      <c r="C14" s="7" t="s">
        <v>12</v>
      </c>
      <c r="D14" s="7">
        <v>4.0</v>
      </c>
      <c r="E14" s="7">
        <v>11.0</v>
      </c>
      <c r="F14" s="8">
        <f t="shared" si="1"/>
        <v>0.08333333333</v>
      </c>
      <c r="G14" s="8">
        <v>0.426229508196721</v>
      </c>
      <c r="H14" s="10">
        <v>0.0</v>
      </c>
    </row>
    <row r="15">
      <c r="A15" s="6">
        <v>14.0</v>
      </c>
      <c r="B15" s="7" t="s">
        <v>23</v>
      </c>
      <c r="C15" s="7" t="s">
        <v>9</v>
      </c>
      <c r="D15" s="7">
        <v>8.0</v>
      </c>
      <c r="E15" s="7">
        <v>8.0</v>
      </c>
      <c r="F15" s="8">
        <f t="shared" si="1"/>
        <v>0.05833333333</v>
      </c>
      <c r="G15" s="8">
        <v>0.40625</v>
      </c>
      <c r="H15" s="10">
        <v>0.0</v>
      </c>
    </row>
    <row r="16">
      <c r="A16" s="6">
        <v>15.0</v>
      </c>
      <c r="B16" s="7" t="s">
        <v>24</v>
      </c>
      <c r="C16" s="7" t="s">
        <v>9</v>
      </c>
      <c r="D16" s="7">
        <v>5.0</v>
      </c>
      <c r="E16" s="7">
        <v>7.0</v>
      </c>
      <c r="F16" s="7">
        <f t="shared" si="1"/>
        <v>0.05</v>
      </c>
      <c r="G16" s="8">
        <v>0.37956204379562</v>
      </c>
      <c r="H16" s="9">
        <v>0.0410813043165984</v>
      </c>
    </row>
    <row r="17">
      <c r="A17" s="6">
        <v>16.0</v>
      </c>
      <c r="B17" s="7" t="s">
        <v>25</v>
      </c>
      <c r="C17" s="7" t="s">
        <v>12</v>
      </c>
      <c r="D17" s="7">
        <v>4.0</v>
      </c>
      <c r="E17" s="7">
        <v>7.0</v>
      </c>
      <c r="F17" s="7">
        <f t="shared" si="1"/>
        <v>0.05</v>
      </c>
      <c r="G17" s="8">
        <v>0.305882352941176</v>
      </c>
      <c r="H17" s="9">
        <v>0.00329311211664152</v>
      </c>
    </row>
    <row r="18">
      <c r="A18" s="6">
        <v>17.0</v>
      </c>
      <c r="B18" s="7" t="s">
        <v>26</v>
      </c>
      <c r="C18" s="7" t="s">
        <v>0</v>
      </c>
      <c r="D18" s="7">
        <v>3.0</v>
      </c>
      <c r="E18" s="7">
        <v>6.0</v>
      </c>
      <c r="F18" s="8">
        <f t="shared" si="1"/>
        <v>0.04166666667</v>
      </c>
      <c r="G18" s="8">
        <v>0.285714285714285</v>
      </c>
      <c r="H18" s="9">
        <v>0.0754147812971342</v>
      </c>
    </row>
    <row r="19">
      <c r="A19" s="6">
        <v>18.0</v>
      </c>
      <c r="B19" s="7" t="s">
        <v>27</v>
      </c>
      <c r="C19" s="7" t="s">
        <v>0</v>
      </c>
      <c r="D19" s="7">
        <v>3.0</v>
      </c>
      <c r="E19" s="7">
        <v>6.0</v>
      </c>
      <c r="F19" s="8">
        <f t="shared" si="1"/>
        <v>0.04166666667</v>
      </c>
      <c r="G19" s="8">
        <v>0.224137931034482</v>
      </c>
      <c r="H19" s="10">
        <v>0.0</v>
      </c>
    </row>
    <row r="20">
      <c r="A20" s="6">
        <v>19.0</v>
      </c>
      <c r="B20" s="7" t="s">
        <v>28</v>
      </c>
      <c r="C20" s="7" t="s">
        <v>0</v>
      </c>
      <c r="D20" s="7">
        <v>3.0</v>
      </c>
      <c r="E20" s="7">
        <v>6.0</v>
      </c>
      <c r="F20" s="8">
        <f t="shared" si="1"/>
        <v>0.04166666667</v>
      </c>
      <c r="G20" s="8">
        <v>0.224137931034482</v>
      </c>
      <c r="H20" s="10">
        <v>0.0</v>
      </c>
    </row>
    <row r="21">
      <c r="A21" s="6">
        <v>20.0</v>
      </c>
      <c r="B21" s="7" t="s">
        <v>29</v>
      </c>
      <c r="C21" s="7" t="s">
        <v>12</v>
      </c>
      <c r="D21" s="7">
        <v>4.0</v>
      </c>
      <c r="E21" s="7">
        <v>6.0</v>
      </c>
      <c r="F21" s="8">
        <f t="shared" si="1"/>
        <v>0.04166666667</v>
      </c>
      <c r="G21" s="8">
        <v>0.409448818897637</v>
      </c>
      <c r="H21" s="10">
        <v>0.0</v>
      </c>
    </row>
    <row r="22">
      <c r="A22" s="6">
        <v>21.0</v>
      </c>
      <c r="B22" s="7" t="s">
        <v>30</v>
      </c>
      <c r="C22" s="7" t="s">
        <v>9</v>
      </c>
      <c r="D22" s="7">
        <v>4.0</v>
      </c>
      <c r="E22" s="7">
        <v>6.0</v>
      </c>
      <c r="F22" s="8">
        <f t="shared" si="1"/>
        <v>0.04166666667</v>
      </c>
      <c r="G22" s="8">
        <v>0.412698412698412</v>
      </c>
      <c r="H22" s="19">
        <v>3.77073906485671E-4</v>
      </c>
    </row>
    <row r="23">
      <c r="A23" s="6">
        <v>22.0</v>
      </c>
      <c r="B23" s="7" t="s">
        <v>31</v>
      </c>
      <c r="C23" s="7" t="s">
        <v>12</v>
      </c>
      <c r="D23" s="7">
        <v>6.0</v>
      </c>
      <c r="E23" s="7">
        <v>6.0</v>
      </c>
      <c r="F23" s="8">
        <f t="shared" si="1"/>
        <v>0.04166666667</v>
      </c>
      <c r="G23" s="8">
        <v>0.305882352941176</v>
      </c>
      <c r="H23" s="9">
        <v>0.00329311211664152</v>
      </c>
    </row>
    <row r="24">
      <c r="A24" s="6">
        <v>23.0</v>
      </c>
      <c r="B24" s="7" t="s">
        <v>32</v>
      </c>
      <c r="C24" s="7" t="s">
        <v>9</v>
      </c>
      <c r="D24" s="7">
        <v>4.0</v>
      </c>
      <c r="E24" s="7">
        <v>6.0</v>
      </c>
      <c r="F24" s="8">
        <f t="shared" si="1"/>
        <v>0.04166666667</v>
      </c>
      <c r="G24" s="8">
        <v>0.344370860927152</v>
      </c>
      <c r="H24" s="10">
        <v>0.0</v>
      </c>
    </row>
    <row r="25">
      <c r="A25" s="6">
        <v>24.0</v>
      </c>
      <c r="B25" s="7" t="s">
        <v>33</v>
      </c>
      <c r="C25" s="7" t="s">
        <v>9</v>
      </c>
      <c r="D25" s="7">
        <v>3.0</v>
      </c>
      <c r="E25" s="7">
        <v>6.0</v>
      </c>
      <c r="F25" s="8">
        <f t="shared" si="1"/>
        <v>0.04166666667</v>
      </c>
      <c r="G25" s="8">
        <v>0.426229508196721</v>
      </c>
      <c r="H25" s="19">
        <v>5.65610859728506E-4</v>
      </c>
    </row>
    <row r="26">
      <c r="A26" s="6">
        <v>25.0</v>
      </c>
      <c r="B26" s="7" t="s">
        <v>34</v>
      </c>
      <c r="C26" s="7" t="s">
        <v>9</v>
      </c>
      <c r="D26" s="7">
        <v>3.0</v>
      </c>
      <c r="E26" s="7">
        <v>6.0</v>
      </c>
      <c r="F26" s="8">
        <f t="shared" si="1"/>
        <v>0.04166666667</v>
      </c>
      <c r="G26" s="8">
        <v>0.344370860927152</v>
      </c>
      <c r="H26" s="10">
        <v>0.0</v>
      </c>
    </row>
    <row r="27">
      <c r="A27" s="6">
        <v>26.0</v>
      </c>
      <c r="B27" s="7" t="s">
        <v>35</v>
      </c>
      <c r="C27" s="7" t="s">
        <v>12</v>
      </c>
      <c r="D27" s="7">
        <v>2.0</v>
      </c>
      <c r="E27" s="7">
        <v>5.0</v>
      </c>
      <c r="F27" s="8">
        <f t="shared" si="1"/>
        <v>0.03333333333</v>
      </c>
      <c r="G27" s="8">
        <v>0.348993288590604</v>
      </c>
      <c r="H27" s="10">
        <v>0.0</v>
      </c>
    </row>
    <row r="28">
      <c r="A28" s="6">
        <v>27.0</v>
      </c>
      <c r="B28" s="7" t="s">
        <v>36</v>
      </c>
      <c r="C28" s="7" t="s">
        <v>9</v>
      </c>
      <c r="D28" s="7">
        <v>4.0</v>
      </c>
      <c r="E28" s="7">
        <v>5.0</v>
      </c>
      <c r="F28" s="8">
        <f t="shared" si="1"/>
        <v>0.03333333333</v>
      </c>
      <c r="G28" s="8">
        <v>0.344370860927152</v>
      </c>
      <c r="H28" s="10">
        <v>0.0</v>
      </c>
    </row>
    <row r="29">
      <c r="A29" s="6">
        <v>28.0</v>
      </c>
      <c r="B29" s="7" t="s">
        <v>37</v>
      </c>
      <c r="C29" s="7" t="s">
        <v>12</v>
      </c>
      <c r="D29" s="7">
        <v>2.0</v>
      </c>
      <c r="E29" s="7">
        <v>4.0</v>
      </c>
      <c r="F29" s="7">
        <f t="shared" si="1"/>
        <v>0.025</v>
      </c>
      <c r="G29" s="8">
        <v>0.348993288590604</v>
      </c>
      <c r="H29" s="10">
        <v>0.0</v>
      </c>
    </row>
    <row r="30">
      <c r="A30" s="6">
        <v>29.0</v>
      </c>
      <c r="B30" s="7" t="s">
        <v>38</v>
      </c>
      <c r="C30" s="7" t="s">
        <v>12</v>
      </c>
      <c r="D30" s="7">
        <v>4.0</v>
      </c>
      <c r="E30" s="7">
        <v>4.0</v>
      </c>
      <c r="F30" s="7">
        <f t="shared" si="1"/>
        <v>0.025</v>
      </c>
      <c r="G30" s="8">
        <v>0.422764227642276</v>
      </c>
      <c r="H30" s="10">
        <v>0.0</v>
      </c>
    </row>
    <row r="31">
      <c r="A31" s="6">
        <v>30.0</v>
      </c>
      <c r="B31" s="7" t="s">
        <v>39</v>
      </c>
      <c r="C31" s="7" t="s">
        <v>9</v>
      </c>
      <c r="D31" s="7">
        <v>4.0</v>
      </c>
      <c r="E31" s="7">
        <v>4.0</v>
      </c>
      <c r="F31" s="7">
        <f t="shared" si="1"/>
        <v>0.025</v>
      </c>
      <c r="G31" s="8">
        <v>0.348993288590604</v>
      </c>
      <c r="H31" s="10">
        <v>0.0</v>
      </c>
    </row>
    <row r="32">
      <c r="A32" s="6">
        <v>31.0</v>
      </c>
      <c r="B32" s="7" t="s">
        <v>40</v>
      </c>
      <c r="C32" s="7" t="s">
        <v>9</v>
      </c>
      <c r="D32" s="7">
        <v>3.0</v>
      </c>
      <c r="E32" s="7">
        <v>3.0</v>
      </c>
      <c r="F32" s="8">
        <f t="shared" si="1"/>
        <v>0.01666666667</v>
      </c>
      <c r="G32" s="8">
        <v>0.452173913043478</v>
      </c>
      <c r="H32" s="9">
        <v>0.00157114127702362</v>
      </c>
    </row>
    <row r="33">
      <c r="A33" s="6">
        <v>32.0</v>
      </c>
      <c r="B33" s="7" t="s">
        <v>41</v>
      </c>
      <c r="C33" s="7" t="s">
        <v>9</v>
      </c>
      <c r="D33" s="7">
        <v>3.0</v>
      </c>
      <c r="E33" s="7">
        <v>3.0</v>
      </c>
      <c r="F33" s="8">
        <f t="shared" si="1"/>
        <v>0.01666666667</v>
      </c>
      <c r="G33" s="8">
        <v>0.426229508196721</v>
      </c>
      <c r="H33" s="10">
        <v>0.0</v>
      </c>
    </row>
    <row r="34">
      <c r="A34" s="6">
        <v>33.0</v>
      </c>
      <c r="B34" s="7" t="s">
        <v>42</v>
      </c>
      <c r="C34" s="7" t="s">
        <v>9</v>
      </c>
      <c r="D34" s="7">
        <v>3.0</v>
      </c>
      <c r="E34" s="7">
        <v>3.0</v>
      </c>
      <c r="F34" s="8">
        <f t="shared" si="1"/>
        <v>0.01666666667</v>
      </c>
      <c r="G34" s="8">
        <v>0.426229508196721</v>
      </c>
      <c r="H34" s="10">
        <v>0.0</v>
      </c>
    </row>
    <row r="35">
      <c r="A35" s="6">
        <v>34.0</v>
      </c>
      <c r="B35" s="7" t="s">
        <v>43</v>
      </c>
      <c r="C35" s="7" t="s">
        <v>9</v>
      </c>
      <c r="D35" s="7">
        <v>3.0</v>
      </c>
      <c r="E35" s="7">
        <v>3.0</v>
      </c>
      <c r="F35" s="8">
        <f t="shared" si="1"/>
        <v>0.01666666667</v>
      </c>
      <c r="G35" s="8">
        <v>0.429752066115702</v>
      </c>
      <c r="H35" s="9">
        <v>0.0384615384615384</v>
      </c>
    </row>
    <row r="36">
      <c r="A36" s="6">
        <v>35.0</v>
      </c>
      <c r="B36" s="7" t="s">
        <v>44</v>
      </c>
      <c r="C36" s="7" t="s">
        <v>9</v>
      </c>
      <c r="D36" s="7">
        <v>3.0</v>
      </c>
      <c r="E36" s="7">
        <v>3.0</v>
      </c>
      <c r="F36" s="8">
        <f t="shared" si="1"/>
        <v>0.01666666667</v>
      </c>
      <c r="G36" s="8">
        <v>0.468468468468468</v>
      </c>
      <c r="H36" s="9">
        <v>0.015653953889248</v>
      </c>
    </row>
    <row r="37">
      <c r="A37" s="6">
        <v>36.0</v>
      </c>
      <c r="B37" s="7" t="s">
        <v>45</v>
      </c>
      <c r="C37" s="7" t="s">
        <v>9</v>
      </c>
      <c r="D37" s="7">
        <v>1.0</v>
      </c>
      <c r="E37" s="7">
        <v>2.0</v>
      </c>
      <c r="F37" s="8">
        <f t="shared" si="1"/>
        <v>0.008333333333</v>
      </c>
      <c r="G37" s="7">
        <v>0.416</v>
      </c>
      <c r="H37" s="10">
        <v>0.0</v>
      </c>
    </row>
    <row r="38">
      <c r="A38" s="6">
        <v>37.0</v>
      </c>
      <c r="B38" s="7" t="s">
        <v>46</v>
      </c>
      <c r="C38" s="7" t="s">
        <v>9</v>
      </c>
      <c r="D38" s="7">
        <v>2.0</v>
      </c>
      <c r="E38" s="7">
        <v>2.0</v>
      </c>
      <c r="F38" s="8">
        <f t="shared" si="1"/>
        <v>0.008333333333</v>
      </c>
      <c r="G38" s="8">
        <v>0.412698412698412</v>
      </c>
      <c r="H38" s="10">
        <v>0.0</v>
      </c>
    </row>
    <row r="39">
      <c r="A39" s="6">
        <v>38.0</v>
      </c>
      <c r="B39" s="7" t="s">
        <v>47</v>
      </c>
      <c r="C39" s="7" t="s">
        <v>12</v>
      </c>
      <c r="D39" s="7">
        <v>1.0</v>
      </c>
      <c r="E39" s="7">
        <v>2.0</v>
      </c>
      <c r="F39" s="8">
        <f t="shared" si="1"/>
        <v>0.008333333333</v>
      </c>
      <c r="G39" s="7">
        <v>0.416</v>
      </c>
      <c r="H39" s="10">
        <v>0.0</v>
      </c>
    </row>
    <row r="40">
      <c r="A40" s="6">
        <v>39.0</v>
      </c>
      <c r="B40" s="7" t="s">
        <v>48</v>
      </c>
      <c r="C40" s="7" t="s">
        <v>9</v>
      </c>
      <c r="D40" s="7">
        <v>2.0</v>
      </c>
      <c r="E40" s="7">
        <v>2.0</v>
      </c>
      <c r="F40" s="8">
        <f t="shared" si="1"/>
        <v>0.008333333333</v>
      </c>
      <c r="G40" s="7">
        <v>0.416</v>
      </c>
      <c r="H40" s="10">
        <v>0.0</v>
      </c>
    </row>
    <row r="41">
      <c r="A41" s="6">
        <v>40.0</v>
      </c>
      <c r="B41" s="7" t="s">
        <v>49</v>
      </c>
      <c r="C41" s="7" t="s">
        <v>9</v>
      </c>
      <c r="D41" s="7">
        <v>1.0</v>
      </c>
      <c r="E41" s="7">
        <v>2.0</v>
      </c>
      <c r="F41" s="8">
        <f t="shared" si="1"/>
        <v>0.008333333333</v>
      </c>
      <c r="G41" s="8">
        <v>0.436974789915966</v>
      </c>
      <c r="H41" s="10">
        <v>0.0</v>
      </c>
    </row>
    <row r="42">
      <c r="A42" s="6">
        <v>41.0</v>
      </c>
      <c r="B42" s="7" t="s">
        <v>50</v>
      </c>
      <c r="C42" s="7" t="s">
        <v>9</v>
      </c>
      <c r="D42" s="7">
        <v>2.0</v>
      </c>
      <c r="E42" s="7">
        <v>2.0</v>
      </c>
      <c r="F42" s="8">
        <f t="shared" si="1"/>
        <v>0.008333333333</v>
      </c>
      <c r="G42" s="8">
        <v>0.436974789915966</v>
      </c>
      <c r="H42" s="10">
        <v>0.0</v>
      </c>
    </row>
    <row r="43">
      <c r="A43" s="6">
        <v>42.0</v>
      </c>
      <c r="B43" s="7" t="s">
        <v>51</v>
      </c>
      <c r="C43" s="7" t="s">
        <v>12</v>
      </c>
      <c r="D43" s="7">
        <v>2.0</v>
      </c>
      <c r="E43" s="7">
        <v>2.0</v>
      </c>
      <c r="F43" s="8">
        <f t="shared" si="1"/>
        <v>0.008333333333</v>
      </c>
      <c r="G43" s="8">
        <v>0.409448818897637</v>
      </c>
      <c r="H43" s="10">
        <v>0.0</v>
      </c>
    </row>
    <row r="44">
      <c r="A44" s="6">
        <v>43.0</v>
      </c>
      <c r="B44" s="7" t="s">
        <v>52</v>
      </c>
      <c r="C44" s="7" t="s">
        <v>9</v>
      </c>
      <c r="D44" s="7">
        <v>2.0</v>
      </c>
      <c r="E44" s="7">
        <v>2.0</v>
      </c>
      <c r="F44" s="8">
        <f t="shared" si="1"/>
        <v>0.008333333333</v>
      </c>
      <c r="G44" s="8">
        <v>0.40625</v>
      </c>
      <c r="H44" s="10">
        <v>0.0</v>
      </c>
    </row>
    <row r="45">
      <c r="A45" s="6">
        <v>44.0</v>
      </c>
      <c r="B45" s="7" t="s">
        <v>53</v>
      </c>
      <c r="C45" s="7" t="s">
        <v>9</v>
      </c>
      <c r="D45" s="7">
        <v>1.0</v>
      </c>
      <c r="E45" s="7">
        <v>2.0</v>
      </c>
      <c r="F45" s="8">
        <f t="shared" si="1"/>
        <v>0.008333333333</v>
      </c>
      <c r="G45" s="8">
        <v>0.409448818897637</v>
      </c>
      <c r="H45" s="10">
        <v>0.0</v>
      </c>
    </row>
    <row r="46">
      <c r="A46" s="6">
        <v>45.0</v>
      </c>
      <c r="B46" s="7" t="s">
        <v>54</v>
      </c>
      <c r="C46" s="7" t="s">
        <v>9</v>
      </c>
      <c r="D46" s="7">
        <v>1.0</v>
      </c>
      <c r="E46" s="7">
        <v>2.0</v>
      </c>
      <c r="F46" s="8">
        <f t="shared" si="1"/>
        <v>0.008333333333</v>
      </c>
      <c r="G46" s="8">
        <v>0.409448818897637</v>
      </c>
      <c r="H46" s="10">
        <v>0.0</v>
      </c>
    </row>
    <row r="47">
      <c r="A47" s="6">
        <v>46.0</v>
      </c>
      <c r="B47" s="7" t="s">
        <v>55</v>
      </c>
      <c r="C47" s="7" t="s">
        <v>9</v>
      </c>
      <c r="D47" s="7">
        <v>2.0</v>
      </c>
      <c r="E47" s="7">
        <v>2.0</v>
      </c>
      <c r="F47" s="8">
        <f t="shared" si="1"/>
        <v>0.008333333333</v>
      </c>
      <c r="G47" s="8">
        <v>0.40625</v>
      </c>
      <c r="H47" s="10">
        <v>0.0</v>
      </c>
    </row>
    <row r="48">
      <c r="A48" s="6">
        <v>47.0</v>
      </c>
      <c r="B48" s="7" t="s">
        <v>56</v>
      </c>
      <c r="C48" s="7" t="s">
        <v>9</v>
      </c>
      <c r="D48" s="7">
        <v>1.0</v>
      </c>
      <c r="E48" s="7">
        <v>1.0</v>
      </c>
      <c r="F48" s="7">
        <f t="shared" si="1"/>
        <v>0</v>
      </c>
      <c r="G48" s="8">
        <v>0.40625</v>
      </c>
      <c r="H48" s="10">
        <v>0.0</v>
      </c>
    </row>
    <row r="49">
      <c r="A49" s="6">
        <v>48.0</v>
      </c>
      <c r="B49" s="7" t="s">
        <v>57</v>
      </c>
      <c r="C49" s="7" t="s">
        <v>9</v>
      </c>
      <c r="D49" s="7">
        <v>1.0</v>
      </c>
      <c r="E49" s="7">
        <v>1.0</v>
      </c>
      <c r="F49" s="7">
        <f t="shared" si="1"/>
        <v>0</v>
      </c>
      <c r="G49" s="8">
        <v>0.409448818897637</v>
      </c>
      <c r="H49" s="10">
        <v>0.0</v>
      </c>
    </row>
    <row r="50">
      <c r="A50" s="6">
        <v>49.0</v>
      </c>
      <c r="B50" s="7" t="s">
        <v>58</v>
      </c>
      <c r="C50" s="7" t="s">
        <v>12</v>
      </c>
      <c r="D50" s="7">
        <v>1.0</v>
      </c>
      <c r="E50" s="7">
        <v>1.0</v>
      </c>
      <c r="F50" s="7">
        <f t="shared" si="1"/>
        <v>0</v>
      </c>
      <c r="G50" s="8">
        <v>0.40625</v>
      </c>
      <c r="H50" s="10">
        <v>0.0</v>
      </c>
    </row>
    <row r="51">
      <c r="A51" s="6">
        <v>50.0</v>
      </c>
      <c r="B51" s="7" t="s">
        <v>59</v>
      </c>
      <c r="C51" s="7" t="s">
        <v>9</v>
      </c>
      <c r="D51" s="7">
        <v>1.0</v>
      </c>
      <c r="E51" s="7">
        <v>1.0</v>
      </c>
      <c r="F51" s="7">
        <f t="shared" si="1"/>
        <v>0</v>
      </c>
      <c r="G51" s="8">
        <v>0.40625</v>
      </c>
      <c r="H51" s="10">
        <v>0.0</v>
      </c>
    </row>
    <row r="52">
      <c r="A52" s="6">
        <v>51.0</v>
      </c>
      <c r="B52" s="7" t="s">
        <v>60</v>
      </c>
      <c r="C52" s="7" t="s">
        <v>9</v>
      </c>
      <c r="D52" s="7">
        <v>1.0</v>
      </c>
      <c r="E52" s="7">
        <v>1.0</v>
      </c>
      <c r="F52" s="7">
        <f t="shared" si="1"/>
        <v>0</v>
      </c>
      <c r="G52" s="8">
        <v>0.348993288590604</v>
      </c>
      <c r="H52" s="10">
        <v>0.0</v>
      </c>
    </row>
    <row r="53">
      <c r="A53" s="6">
        <v>52.0</v>
      </c>
      <c r="B53" s="7" t="s">
        <v>61</v>
      </c>
      <c r="C53" s="7" t="s">
        <v>9</v>
      </c>
      <c r="D53" s="7">
        <v>1.0</v>
      </c>
      <c r="E53" s="7">
        <v>1.0</v>
      </c>
      <c r="F53" s="7">
        <f t="shared" si="1"/>
        <v>0</v>
      </c>
      <c r="G53" s="8">
        <v>0.279569892473118</v>
      </c>
      <c r="H53" s="10">
        <v>0.0</v>
      </c>
    </row>
    <row r="54">
      <c r="A54" s="20">
        <v>53.0</v>
      </c>
      <c r="B54" s="21" t="s">
        <v>62</v>
      </c>
      <c r="C54" s="21" t="s">
        <v>9</v>
      </c>
      <c r="D54" s="21">
        <v>1.0</v>
      </c>
      <c r="E54" s="21">
        <v>1.0</v>
      </c>
      <c r="F54" s="21">
        <f t="shared" si="1"/>
        <v>0</v>
      </c>
      <c r="G54" s="22">
        <v>0.302325581395348</v>
      </c>
      <c r="H54" s="23">
        <v>0.0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38"/>
    <col customWidth="1" min="3" max="3" width="9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" t="s">
        <v>7</v>
      </c>
    </row>
    <row r="2">
      <c r="A2" s="6">
        <v>1.0</v>
      </c>
      <c r="B2" s="7" t="s">
        <v>8</v>
      </c>
      <c r="C2" s="7" t="s">
        <v>9</v>
      </c>
      <c r="D2" s="7">
        <v>30.0</v>
      </c>
      <c r="E2" s="7">
        <v>120.0</v>
      </c>
      <c r="F2" s="7">
        <f t="shared" ref="F2:F53" si="1">(E2-1)/(120-1)</f>
        <v>1</v>
      </c>
      <c r="G2" s="8">
        <v>0.720588235294117</v>
      </c>
      <c r="H2" s="9">
        <v>0.566928104575163</v>
      </c>
    </row>
    <row r="3">
      <c r="A3" s="11">
        <v>2.0</v>
      </c>
      <c r="B3" s="12" t="s">
        <v>442</v>
      </c>
      <c r="C3" s="12" t="s">
        <v>12</v>
      </c>
      <c r="D3" s="12">
        <v>21.0</v>
      </c>
      <c r="E3" s="12">
        <v>85.0</v>
      </c>
      <c r="F3" s="13">
        <f t="shared" si="1"/>
        <v>0.7058823529</v>
      </c>
      <c r="G3" s="13">
        <v>0.583333333333333</v>
      </c>
      <c r="H3" s="14">
        <v>0.169202614379084</v>
      </c>
    </row>
    <row r="4">
      <c r="A4" s="15">
        <v>3.0</v>
      </c>
      <c r="B4" s="16" t="s">
        <v>443</v>
      </c>
      <c r="C4" s="16" t="s">
        <v>9</v>
      </c>
      <c r="D4" s="16">
        <v>12.0</v>
      </c>
      <c r="E4" s="16">
        <v>29.0</v>
      </c>
      <c r="F4" s="17">
        <f t="shared" si="1"/>
        <v>0.2352941176</v>
      </c>
      <c r="G4" s="17">
        <v>0.526881720430107</v>
      </c>
      <c r="H4" s="18">
        <v>0.0971764705882353</v>
      </c>
    </row>
    <row r="5">
      <c r="A5" s="6">
        <v>4.0</v>
      </c>
      <c r="B5" s="7" t="s">
        <v>444</v>
      </c>
      <c r="C5" s="7" t="s">
        <v>9</v>
      </c>
      <c r="D5" s="7">
        <v>8.0</v>
      </c>
      <c r="E5" s="7">
        <v>25.0</v>
      </c>
      <c r="F5" s="8">
        <f t="shared" si="1"/>
        <v>0.2016806723</v>
      </c>
      <c r="G5" s="8">
        <v>0.471153846153846</v>
      </c>
      <c r="H5" s="9">
        <v>0.0469281045751633</v>
      </c>
    </row>
    <row r="6">
      <c r="A6" s="6">
        <v>5.0</v>
      </c>
      <c r="B6" s="7" t="s">
        <v>80</v>
      </c>
      <c r="C6" s="7" t="s">
        <v>9</v>
      </c>
      <c r="D6" s="7">
        <v>7.0</v>
      </c>
      <c r="E6" s="7">
        <v>25.0</v>
      </c>
      <c r="F6" s="8">
        <f t="shared" si="1"/>
        <v>0.2016806723</v>
      </c>
      <c r="G6" s="8">
        <v>0.471153846153846</v>
      </c>
      <c r="H6" s="9">
        <v>0.00576470588235294</v>
      </c>
    </row>
    <row r="7">
      <c r="A7" s="6">
        <v>6.0</v>
      </c>
      <c r="B7" s="7" t="s">
        <v>33</v>
      </c>
      <c r="C7" s="7" t="s">
        <v>9</v>
      </c>
      <c r="D7" s="7">
        <v>7.0</v>
      </c>
      <c r="E7" s="7">
        <v>23.0</v>
      </c>
      <c r="F7" s="8">
        <f t="shared" si="1"/>
        <v>0.1848739496</v>
      </c>
      <c r="G7" s="8">
        <v>0.466666666666666</v>
      </c>
      <c r="H7" s="9">
        <v>0.0404575163398692</v>
      </c>
    </row>
    <row r="8">
      <c r="A8" s="6">
        <v>7.0</v>
      </c>
      <c r="B8" s="7" t="s">
        <v>445</v>
      </c>
      <c r="C8" s="7" t="s">
        <v>9</v>
      </c>
      <c r="D8" s="7">
        <v>8.0</v>
      </c>
      <c r="E8" s="7">
        <v>21.0</v>
      </c>
      <c r="F8" s="8">
        <f t="shared" si="1"/>
        <v>0.1680672269</v>
      </c>
      <c r="G8" s="7">
        <v>0.5</v>
      </c>
      <c r="H8" s="9">
        <v>0.131450980392156</v>
      </c>
    </row>
    <row r="9">
      <c r="A9" s="6">
        <v>8.0</v>
      </c>
      <c r="B9" s="7" t="s">
        <v>446</v>
      </c>
      <c r="C9" s="7" t="s">
        <v>9</v>
      </c>
      <c r="D9" s="7">
        <v>7.0</v>
      </c>
      <c r="E9" s="7">
        <v>16.0</v>
      </c>
      <c r="F9" s="8">
        <f t="shared" si="1"/>
        <v>0.1260504202</v>
      </c>
      <c r="G9" s="8">
        <v>0.471153846153846</v>
      </c>
      <c r="H9" s="9">
        <v>0.00576470588235294</v>
      </c>
    </row>
    <row r="10">
      <c r="A10" s="6">
        <v>9.0</v>
      </c>
      <c r="B10" s="7" t="s">
        <v>447</v>
      </c>
      <c r="C10" s="7" t="s">
        <v>9</v>
      </c>
      <c r="D10" s="7">
        <v>6.0</v>
      </c>
      <c r="E10" s="7">
        <v>14.0</v>
      </c>
      <c r="F10" s="8">
        <f t="shared" si="1"/>
        <v>0.1092436975</v>
      </c>
      <c r="G10" s="8">
        <v>0.466666666666666</v>
      </c>
      <c r="H10" s="9">
        <v>0.00756862745098039</v>
      </c>
    </row>
    <row r="11">
      <c r="A11" s="6">
        <v>10.0</v>
      </c>
      <c r="B11" s="7" t="s">
        <v>242</v>
      </c>
      <c r="C11" s="7" t="s">
        <v>9</v>
      </c>
      <c r="D11" s="7">
        <v>4.0</v>
      </c>
      <c r="E11" s="7">
        <v>12.0</v>
      </c>
      <c r="F11" s="8">
        <f t="shared" si="1"/>
        <v>0.09243697479</v>
      </c>
      <c r="G11" s="8">
        <v>0.462264150943396</v>
      </c>
      <c r="H11" s="9">
        <v>0.0655555555555555</v>
      </c>
    </row>
    <row r="12">
      <c r="A12" s="6">
        <v>11.0</v>
      </c>
      <c r="B12" s="7" t="s">
        <v>448</v>
      </c>
      <c r="C12" s="7" t="s">
        <v>12</v>
      </c>
      <c r="D12" s="7">
        <v>6.0</v>
      </c>
      <c r="E12" s="7">
        <v>11.0</v>
      </c>
      <c r="F12" s="8">
        <f t="shared" si="1"/>
        <v>0.08403361345</v>
      </c>
      <c r="G12" s="8">
        <v>0.466666666666666</v>
      </c>
      <c r="H12" s="9">
        <v>0.0375686274509803</v>
      </c>
    </row>
    <row r="13">
      <c r="A13" s="6">
        <v>12.0</v>
      </c>
      <c r="B13" s="7" t="s">
        <v>449</v>
      </c>
      <c r="C13" s="7" t="s">
        <v>9</v>
      </c>
      <c r="D13" s="7">
        <v>4.0</v>
      </c>
      <c r="E13" s="7">
        <v>10.0</v>
      </c>
      <c r="F13" s="8">
        <f t="shared" si="1"/>
        <v>0.0756302521</v>
      </c>
      <c r="G13" s="8">
        <v>0.480392156862745</v>
      </c>
      <c r="H13" s="9">
        <v>0.0107843137254901</v>
      </c>
    </row>
    <row r="14">
      <c r="A14" s="6">
        <v>13.0</v>
      </c>
      <c r="B14" s="7" t="s">
        <v>450</v>
      </c>
      <c r="C14" s="7" t="s">
        <v>9</v>
      </c>
      <c r="D14" s="7">
        <v>4.0</v>
      </c>
      <c r="E14" s="7">
        <v>10.0</v>
      </c>
      <c r="F14" s="8">
        <f t="shared" si="1"/>
        <v>0.0756302521</v>
      </c>
      <c r="G14" s="8">
        <v>0.355072463768115</v>
      </c>
      <c r="H14" s="10">
        <v>0.0</v>
      </c>
    </row>
    <row r="15">
      <c r="A15" s="6">
        <v>14.0</v>
      </c>
      <c r="B15" s="7" t="s">
        <v>451</v>
      </c>
      <c r="C15" s="7" t="s">
        <v>9</v>
      </c>
      <c r="D15" s="7">
        <v>4.0</v>
      </c>
      <c r="E15" s="7">
        <v>10.0</v>
      </c>
      <c r="F15" s="8">
        <f t="shared" si="1"/>
        <v>0.0756302521</v>
      </c>
      <c r="G15" s="8">
        <v>0.355072463768115</v>
      </c>
      <c r="H15" s="10">
        <v>0.0</v>
      </c>
    </row>
    <row r="16">
      <c r="A16" s="6">
        <v>15.0</v>
      </c>
      <c r="B16" s="7" t="s">
        <v>452</v>
      </c>
      <c r="C16" s="7" t="s">
        <v>9</v>
      </c>
      <c r="D16" s="7">
        <v>5.0</v>
      </c>
      <c r="E16" s="7">
        <v>10.0</v>
      </c>
      <c r="F16" s="8">
        <f t="shared" si="1"/>
        <v>0.0756302521</v>
      </c>
      <c r="G16" s="8">
        <v>0.441441441441441</v>
      </c>
      <c r="H16" s="9">
        <v>0.0376470588235294</v>
      </c>
    </row>
    <row r="17">
      <c r="A17" s="6">
        <v>16.0</v>
      </c>
      <c r="B17" s="7" t="s">
        <v>453</v>
      </c>
      <c r="C17" s="7" t="s">
        <v>9</v>
      </c>
      <c r="D17" s="7">
        <v>7.0</v>
      </c>
      <c r="E17" s="7">
        <v>8.0</v>
      </c>
      <c r="F17" s="8">
        <f t="shared" si="1"/>
        <v>0.05882352941</v>
      </c>
      <c r="G17" s="8">
        <v>0.471153846153846</v>
      </c>
      <c r="H17" s="9">
        <v>0.155098039215686</v>
      </c>
    </row>
    <row r="18">
      <c r="A18" s="6">
        <v>17.0</v>
      </c>
      <c r="B18" s="7" t="s">
        <v>454</v>
      </c>
      <c r="C18" s="7" t="s">
        <v>9</v>
      </c>
      <c r="D18" s="7">
        <v>4.0</v>
      </c>
      <c r="E18" s="7">
        <v>7.0</v>
      </c>
      <c r="F18" s="8">
        <f t="shared" si="1"/>
        <v>0.05042016807</v>
      </c>
      <c r="G18" s="8">
        <v>0.445454545454545</v>
      </c>
      <c r="H18" s="9">
        <v>0.00162091503267973</v>
      </c>
    </row>
    <row r="19">
      <c r="A19" s="6">
        <v>18.0</v>
      </c>
      <c r="B19" s="7" t="s">
        <v>455</v>
      </c>
      <c r="C19" s="7" t="s">
        <v>9</v>
      </c>
      <c r="D19" s="7">
        <v>4.0</v>
      </c>
      <c r="E19" s="7">
        <v>6.0</v>
      </c>
      <c r="F19" s="8">
        <f t="shared" si="1"/>
        <v>0.04201680672</v>
      </c>
      <c r="G19" s="8">
        <v>0.4375</v>
      </c>
      <c r="H19" s="10">
        <v>0.0</v>
      </c>
    </row>
    <row r="20">
      <c r="A20" s="6">
        <v>19.0</v>
      </c>
      <c r="B20" s="7" t="s">
        <v>456</v>
      </c>
      <c r="C20" s="7" t="s">
        <v>9</v>
      </c>
      <c r="D20" s="7">
        <v>5.0</v>
      </c>
      <c r="E20" s="7">
        <v>5.0</v>
      </c>
      <c r="F20" s="8">
        <f t="shared" si="1"/>
        <v>0.03361344538</v>
      </c>
      <c r="G20" s="8">
        <v>0.453703703703703</v>
      </c>
      <c r="H20" s="9">
        <v>0.00444444444444444</v>
      </c>
    </row>
    <row r="21">
      <c r="A21" s="6">
        <v>20.0</v>
      </c>
      <c r="B21" s="7" t="s">
        <v>203</v>
      </c>
      <c r="C21" s="7" t="s">
        <v>0</v>
      </c>
      <c r="D21" s="7">
        <v>2.0</v>
      </c>
      <c r="E21" s="7">
        <v>5.0</v>
      </c>
      <c r="F21" s="8">
        <f t="shared" si="1"/>
        <v>0.03361344538</v>
      </c>
      <c r="G21" s="8">
        <v>0.342657342657342</v>
      </c>
      <c r="H21" s="9">
        <v>0.00156862745098039</v>
      </c>
    </row>
    <row r="22">
      <c r="A22" s="6">
        <v>21.0</v>
      </c>
      <c r="B22" s="7" t="s">
        <v>105</v>
      </c>
      <c r="C22" s="7" t="s">
        <v>12</v>
      </c>
      <c r="D22" s="7">
        <v>2.0</v>
      </c>
      <c r="E22" s="7">
        <v>4.0</v>
      </c>
      <c r="F22" s="8">
        <f t="shared" si="1"/>
        <v>0.02521008403</v>
      </c>
      <c r="G22" s="8">
        <v>0.4375</v>
      </c>
      <c r="H22" s="10">
        <v>0.0</v>
      </c>
    </row>
    <row r="23">
      <c r="A23" s="6">
        <v>22.0</v>
      </c>
      <c r="B23" s="7" t="s">
        <v>457</v>
      </c>
      <c r="C23" s="7" t="s">
        <v>9</v>
      </c>
      <c r="D23" s="7">
        <v>4.0</v>
      </c>
      <c r="E23" s="7">
        <v>4.0</v>
      </c>
      <c r="F23" s="8">
        <f t="shared" si="1"/>
        <v>0.02521008403</v>
      </c>
      <c r="G23" s="8">
        <v>0.453703703703703</v>
      </c>
      <c r="H23" s="9">
        <v>0.00163398692810457</v>
      </c>
    </row>
    <row r="24">
      <c r="A24" s="6">
        <v>23.0</v>
      </c>
      <c r="B24" s="7" t="s">
        <v>458</v>
      </c>
      <c r="C24" s="7" t="s">
        <v>12</v>
      </c>
      <c r="D24" s="7">
        <v>4.0</v>
      </c>
      <c r="E24" s="7">
        <v>4.0</v>
      </c>
      <c r="F24" s="8">
        <f t="shared" si="1"/>
        <v>0.02521008403</v>
      </c>
      <c r="G24" s="8">
        <v>0.355072463768115</v>
      </c>
      <c r="H24" s="10">
        <v>0.0</v>
      </c>
    </row>
    <row r="25">
      <c r="A25" s="6">
        <v>24.0</v>
      </c>
      <c r="B25" s="7" t="s">
        <v>459</v>
      </c>
      <c r="C25" s="7" t="s">
        <v>9</v>
      </c>
      <c r="D25" s="7">
        <v>3.0</v>
      </c>
      <c r="E25" s="7">
        <v>4.0</v>
      </c>
      <c r="F25" s="8">
        <f t="shared" si="1"/>
        <v>0.02521008403</v>
      </c>
      <c r="G25" s="8">
        <v>0.441441441441441</v>
      </c>
      <c r="H25" s="10">
        <v>0.0</v>
      </c>
    </row>
    <row r="26">
      <c r="A26" s="6">
        <v>25.0</v>
      </c>
      <c r="B26" s="7" t="s">
        <v>460</v>
      </c>
      <c r="C26" s="7" t="s">
        <v>9</v>
      </c>
      <c r="D26" s="7">
        <v>3.0</v>
      </c>
      <c r="E26" s="7">
        <v>4.0</v>
      </c>
      <c r="F26" s="8">
        <f t="shared" si="1"/>
        <v>0.02521008403</v>
      </c>
      <c r="G26" s="8">
        <v>0.441441441441441</v>
      </c>
      <c r="H26" s="10">
        <v>0.0</v>
      </c>
    </row>
    <row r="27">
      <c r="A27" s="6">
        <v>26.0</v>
      </c>
      <c r="B27" s="7" t="s">
        <v>461</v>
      </c>
      <c r="C27" s="7" t="s">
        <v>9</v>
      </c>
      <c r="D27" s="7">
        <v>3.0</v>
      </c>
      <c r="E27" s="7">
        <v>3.0</v>
      </c>
      <c r="F27" s="8">
        <f t="shared" si="1"/>
        <v>0.01680672269</v>
      </c>
      <c r="G27" s="8">
        <v>0.3828125</v>
      </c>
      <c r="H27" s="9">
        <v>0.00111111111111111</v>
      </c>
    </row>
    <row r="28">
      <c r="A28" s="6">
        <v>27.0</v>
      </c>
      <c r="B28" s="7" t="s">
        <v>462</v>
      </c>
      <c r="C28" s="7" t="s">
        <v>9</v>
      </c>
      <c r="D28" s="7">
        <v>2.0</v>
      </c>
      <c r="E28" s="7">
        <v>3.0</v>
      </c>
      <c r="F28" s="8">
        <f t="shared" si="1"/>
        <v>0.01680672269</v>
      </c>
      <c r="G28" s="8">
        <v>0.4375</v>
      </c>
      <c r="H28" s="10">
        <v>0.0</v>
      </c>
    </row>
    <row r="29">
      <c r="A29" s="6">
        <v>28.0</v>
      </c>
      <c r="B29" s="7" t="s">
        <v>463</v>
      </c>
      <c r="C29" s="7" t="s">
        <v>0</v>
      </c>
      <c r="D29" s="7">
        <v>3.0</v>
      </c>
      <c r="E29" s="7">
        <v>3.0</v>
      </c>
      <c r="F29" s="8">
        <f t="shared" si="1"/>
        <v>0.01680672269</v>
      </c>
      <c r="G29" s="8">
        <v>0.371212121212121</v>
      </c>
      <c r="H29" s="9">
        <v>0.0133986928104575</v>
      </c>
    </row>
    <row r="30">
      <c r="A30" s="6">
        <v>29.0</v>
      </c>
      <c r="B30" s="7" t="s">
        <v>464</v>
      </c>
      <c r="C30" s="7" t="s">
        <v>12</v>
      </c>
      <c r="D30" s="7">
        <v>3.0</v>
      </c>
      <c r="E30" s="7">
        <v>3.0</v>
      </c>
      <c r="F30" s="8">
        <f t="shared" si="1"/>
        <v>0.01680672269</v>
      </c>
      <c r="G30" s="8">
        <v>0.43362831858407</v>
      </c>
      <c r="H30" s="9">
        <v>0.00381699346405228</v>
      </c>
    </row>
    <row r="31">
      <c r="A31" s="6">
        <v>30.0</v>
      </c>
      <c r="B31" s="7" t="s">
        <v>465</v>
      </c>
      <c r="C31" s="7" t="s">
        <v>12</v>
      </c>
      <c r="D31" s="7">
        <v>2.0</v>
      </c>
      <c r="E31" s="7">
        <v>3.0</v>
      </c>
      <c r="F31" s="8">
        <f t="shared" si="1"/>
        <v>0.01680672269</v>
      </c>
      <c r="G31" s="8">
        <v>0.376923076923076</v>
      </c>
      <c r="H31" s="10">
        <v>0.0</v>
      </c>
    </row>
    <row r="32">
      <c r="A32" s="6">
        <v>31.0</v>
      </c>
      <c r="B32" s="7" t="s">
        <v>241</v>
      </c>
      <c r="C32" s="7" t="s">
        <v>9</v>
      </c>
      <c r="D32" s="7">
        <v>3.0</v>
      </c>
      <c r="E32" s="7">
        <v>3.0</v>
      </c>
      <c r="F32" s="8">
        <f t="shared" si="1"/>
        <v>0.01680672269</v>
      </c>
      <c r="G32" s="8">
        <v>0.453703703703703</v>
      </c>
      <c r="H32" s="10">
        <v>0.0</v>
      </c>
    </row>
    <row r="33">
      <c r="A33" s="6">
        <v>32.0</v>
      </c>
      <c r="B33" s="7" t="s">
        <v>466</v>
      </c>
      <c r="C33" s="7" t="s">
        <v>9</v>
      </c>
      <c r="D33" s="7">
        <v>2.0</v>
      </c>
      <c r="E33" s="7">
        <v>2.0</v>
      </c>
      <c r="F33" s="8">
        <f t="shared" si="1"/>
        <v>0.008403361345</v>
      </c>
      <c r="G33" s="8">
        <v>0.337931034482758</v>
      </c>
      <c r="H33" s="10">
        <v>0.0</v>
      </c>
    </row>
    <row r="34">
      <c r="A34" s="6">
        <v>33.0</v>
      </c>
      <c r="B34" s="7" t="s">
        <v>467</v>
      </c>
      <c r="C34" s="7" t="s">
        <v>9</v>
      </c>
      <c r="D34" s="7">
        <v>2.0</v>
      </c>
      <c r="E34" s="7">
        <v>2.0</v>
      </c>
      <c r="F34" s="8">
        <f t="shared" si="1"/>
        <v>0.008403361345</v>
      </c>
      <c r="G34" s="8">
        <v>0.337931034482758</v>
      </c>
      <c r="H34" s="10">
        <v>0.0</v>
      </c>
    </row>
    <row r="35">
      <c r="A35" s="6">
        <v>34.0</v>
      </c>
      <c r="B35" s="7" t="s">
        <v>304</v>
      </c>
      <c r="C35" s="7" t="s">
        <v>9</v>
      </c>
      <c r="D35" s="7">
        <v>2.0</v>
      </c>
      <c r="E35" s="7">
        <v>2.0</v>
      </c>
      <c r="F35" s="8">
        <f t="shared" si="1"/>
        <v>0.008403361345</v>
      </c>
      <c r="G35" s="8">
        <v>0.4375</v>
      </c>
      <c r="H35" s="10">
        <v>0.0</v>
      </c>
    </row>
    <row r="36">
      <c r="A36" s="6">
        <v>35.0</v>
      </c>
      <c r="B36" s="7" t="s">
        <v>35</v>
      </c>
      <c r="C36" s="7" t="s">
        <v>12</v>
      </c>
      <c r="D36" s="7">
        <v>2.0</v>
      </c>
      <c r="E36" s="7">
        <v>2.0</v>
      </c>
      <c r="F36" s="8">
        <f t="shared" si="1"/>
        <v>0.008403361345</v>
      </c>
      <c r="G36" s="8">
        <v>0.429824561403508</v>
      </c>
      <c r="H36" s="10">
        <v>0.0</v>
      </c>
    </row>
    <row r="37">
      <c r="A37" s="6">
        <v>36.0</v>
      </c>
      <c r="B37" s="7" t="s">
        <v>195</v>
      </c>
      <c r="C37" s="7" t="s">
        <v>12</v>
      </c>
      <c r="D37" s="7">
        <v>2.0</v>
      </c>
      <c r="E37" s="7">
        <v>2.0</v>
      </c>
      <c r="F37" s="8">
        <f t="shared" si="1"/>
        <v>0.008403361345</v>
      </c>
      <c r="G37" s="8">
        <v>0.426086956521739</v>
      </c>
      <c r="H37" s="10">
        <v>0.0</v>
      </c>
    </row>
    <row r="38">
      <c r="A38" s="6">
        <v>37.0</v>
      </c>
      <c r="B38" s="7" t="s">
        <v>468</v>
      </c>
      <c r="C38" s="7" t="s">
        <v>9</v>
      </c>
      <c r="D38" s="7">
        <v>2.0</v>
      </c>
      <c r="E38" s="7">
        <v>2.0</v>
      </c>
      <c r="F38" s="8">
        <f t="shared" si="1"/>
        <v>0.008403361345</v>
      </c>
      <c r="G38" s="8">
        <v>0.426086956521739</v>
      </c>
      <c r="H38" s="10">
        <v>0.0</v>
      </c>
    </row>
    <row r="39">
      <c r="A39" s="6">
        <v>38.0</v>
      </c>
      <c r="B39" s="7" t="s">
        <v>49</v>
      </c>
      <c r="C39" s="7" t="s">
        <v>9</v>
      </c>
      <c r="D39" s="7">
        <v>2.0</v>
      </c>
      <c r="E39" s="7">
        <v>2.0</v>
      </c>
      <c r="F39" s="8">
        <f t="shared" si="1"/>
        <v>0.008403361345</v>
      </c>
      <c r="G39" s="8">
        <v>0.39516129032258</v>
      </c>
      <c r="H39" s="10">
        <v>0.0</v>
      </c>
    </row>
    <row r="40">
      <c r="A40" s="6">
        <v>39.0</v>
      </c>
      <c r="B40" s="7" t="s">
        <v>469</v>
      </c>
      <c r="C40" s="7" t="s">
        <v>9</v>
      </c>
      <c r="D40" s="7">
        <v>1.0</v>
      </c>
      <c r="E40" s="7">
        <v>2.0</v>
      </c>
      <c r="F40" s="8">
        <f t="shared" si="1"/>
        <v>0.008403361345</v>
      </c>
      <c r="G40" s="8">
        <v>0.322368421052631</v>
      </c>
      <c r="H40" s="10">
        <v>0.0</v>
      </c>
    </row>
    <row r="41">
      <c r="A41" s="6">
        <v>40.0</v>
      </c>
      <c r="B41" s="7" t="s">
        <v>470</v>
      </c>
      <c r="C41" s="7" t="s">
        <v>0</v>
      </c>
      <c r="D41" s="7">
        <v>2.0</v>
      </c>
      <c r="E41" s="7">
        <v>2.0</v>
      </c>
      <c r="F41" s="8">
        <f t="shared" si="1"/>
        <v>0.008403361345</v>
      </c>
      <c r="G41" s="8">
        <v>0.426086956521739</v>
      </c>
      <c r="H41" s="10">
        <v>0.0</v>
      </c>
    </row>
    <row r="42">
      <c r="A42" s="6">
        <v>41.0</v>
      </c>
      <c r="B42" s="7" t="s">
        <v>471</v>
      </c>
      <c r="C42" s="7" t="s">
        <v>9</v>
      </c>
      <c r="D42" s="7">
        <v>1.0</v>
      </c>
      <c r="E42" s="7">
        <v>1.0</v>
      </c>
      <c r="F42" s="7">
        <f t="shared" si="1"/>
        <v>0</v>
      </c>
      <c r="G42" s="7">
        <v>1.0</v>
      </c>
      <c r="H42" s="10">
        <v>0.0</v>
      </c>
    </row>
    <row r="43">
      <c r="A43" s="6">
        <v>42.0</v>
      </c>
      <c r="B43" s="7" t="s">
        <v>433</v>
      </c>
      <c r="C43" s="7" t="s">
        <v>9</v>
      </c>
      <c r="D43" s="7">
        <v>1.0</v>
      </c>
      <c r="E43" s="7">
        <v>1.0</v>
      </c>
      <c r="F43" s="7">
        <f t="shared" si="1"/>
        <v>0</v>
      </c>
      <c r="G43" s="7">
        <v>1.0</v>
      </c>
      <c r="H43" s="10">
        <v>0.0</v>
      </c>
    </row>
    <row r="44">
      <c r="A44" s="6">
        <v>43.0</v>
      </c>
      <c r="B44" s="7" t="s">
        <v>138</v>
      </c>
      <c r="C44" s="7" t="s">
        <v>0</v>
      </c>
      <c r="D44" s="7">
        <v>1.0</v>
      </c>
      <c r="E44" s="7">
        <v>1.0</v>
      </c>
      <c r="F44" s="7">
        <f t="shared" si="1"/>
        <v>0</v>
      </c>
      <c r="G44" s="8">
        <v>0.30817610062893</v>
      </c>
      <c r="H44" s="10">
        <v>0.0</v>
      </c>
    </row>
    <row r="45">
      <c r="A45" s="6">
        <v>44.0</v>
      </c>
      <c r="B45" s="7" t="s">
        <v>472</v>
      </c>
      <c r="C45" s="7" t="s">
        <v>9</v>
      </c>
      <c r="D45" s="7">
        <v>1.0</v>
      </c>
      <c r="E45" s="7">
        <v>1.0</v>
      </c>
      <c r="F45" s="7">
        <f t="shared" si="1"/>
        <v>0</v>
      </c>
      <c r="G45" s="8">
        <v>0.335616438356164</v>
      </c>
      <c r="H45" s="10">
        <v>0.0</v>
      </c>
    </row>
    <row r="46">
      <c r="A46" s="6">
        <v>45.0</v>
      </c>
      <c r="B46" s="7" t="s">
        <v>473</v>
      </c>
      <c r="C46" s="7" t="s">
        <v>9</v>
      </c>
      <c r="D46" s="7">
        <v>1.0</v>
      </c>
      <c r="E46" s="7">
        <v>1.0</v>
      </c>
      <c r="F46" s="7">
        <f t="shared" si="1"/>
        <v>0</v>
      </c>
      <c r="G46" s="8">
        <v>0.322368421052631</v>
      </c>
      <c r="H46" s="10">
        <v>0.0</v>
      </c>
    </row>
    <row r="47">
      <c r="A47" s="6">
        <v>46.0</v>
      </c>
      <c r="B47" s="7" t="s">
        <v>474</v>
      </c>
      <c r="C47" s="7" t="s">
        <v>9</v>
      </c>
      <c r="D47" s="7">
        <v>1.0</v>
      </c>
      <c r="E47" s="7">
        <v>1.0</v>
      </c>
      <c r="F47" s="7">
        <f t="shared" si="1"/>
        <v>0</v>
      </c>
      <c r="G47" s="8">
        <v>0.422413793103448</v>
      </c>
      <c r="H47" s="10">
        <v>0.0</v>
      </c>
    </row>
    <row r="48">
      <c r="A48" s="6">
        <v>47.0</v>
      </c>
      <c r="B48" s="7" t="s">
        <v>475</v>
      </c>
      <c r="C48" s="7" t="s">
        <v>9</v>
      </c>
      <c r="D48" s="7">
        <v>1.0</v>
      </c>
      <c r="E48" s="7">
        <v>1.0</v>
      </c>
      <c r="F48" s="7">
        <f t="shared" si="1"/>
        <v>0</v>
      </c>
      <c r="G48" s="8">
        <v>0.422413793103448</v>
      </c>
      <c r="H48" s="10">
        <v>0.0</v>
      </c>
    </row>
    <row r="49">
      <c r="A49" s="6">
        <v>48.0</v>
      </c>
      <c r="B49" s="7" t="s">
        <v>476</v>
      </c>
      <c r="C49" s="7" t="s">
        <v>9</v>
      </c>
      <c r="D49" s="7">
        <v>1.0</v>
      </c>
      <c r="E49" s="7">
        <v>1.0</v>
      </c>
      <c r="F49" s="7">
        <f t="shared" si="1"/>
        <v>0</v>
      </c>
      <c r="G49" s="8">
        <v>0.320261437908496</v>
      </c>
      <c r="H49" s="10">
        <v>0.0</v>
      </c>
    </row>
    <row r="50">
      <c r="A50" s="6">
        <v>49.0</v>
      </c>
      <c r="B50" s="7" t="s">
        <v>477</v>
      </c>
      <c r="C50" s="7" t="s">
        <v>9</v>
      </c>
      <c r="D50" s="7">
        <v>1.0</v>
      </c>
      <c r="E50" s="7">
        <v>1.0</v>
      </c>
      <c r="F50" s="7">
        <f t="shared" si="1"/>
        <v>0</v>
      </c>
      <c r="G50" s="8">
        <v>0.322368421052631</v>
      </c>
      <c r="H50" s="10">
        <v>0.0</v>
      </c>
    </row>
    <row r="51">
      <c r="A51" s="6">
        <v>50.0</v>
      </c>
      <c r="B51" s="7" t="s">
        <v>478</v>
      </c>
      <c r="C51" s="7" t="s">
        <v>9</v>
      </c>
      <c r="D51" s="7">
        <v>1.0</v>
      </c>
      <c r="E51" s="7">
        <v>1.0</v>
      </c>
      <c r="F51" s="7">
        <f t="shared" si="1"/>
        <v>0</v>
      </c>
      <c r="G51" s="8">
        <v>0.322368421052631</v>
      </c>
      <c r="H51" s="10">
        <v>0.0</v>
      </c>
    </row>
    <row r="52">
      <c r="A52" s="6">
        <v>51.0</v>
      </c>
      <c r="B52" s="7" t="s">
        <v>479</v>
      </c>
      <c r="C52" s="7" t="s">
        <v>9</v>
      </c>
      <c r="D52" s="7">
        <v>1.0</v>
      </c>
      <c r="E52" s="7">
        <v>1.0</v>
      </c>
      <c r="F52" s="7">
        <f t="shared" si="1"/>
        <v>0</v>
      </c>
      <c r="G52" s="8">
        <v>0.322368421052631</v>
      </c>
      <c r="H52" s="10">
        <v>0.0</v>
      </c>
    </row>
    <row r="53">
      <c r="A53" s="20">
        <v>52.0</v>
      </c>
      <c r="B53" s="21" t="s">
        <v>480</v>
      </c>
      <c r="C53" s="21" t="s">
        <v>9</v>
      </c>
      <c r="D53" s="21">
        <v>1.0</v>
      </c>
      <c r="E53" s="21">
        <v>1.0</v>
      </c>
      <c r="F53" s="21">
        <f t="shared" si="1"/>
        <v>0</v>
      </c>
      <c r="G53" s="22">
        <v>0.318181818181818</v>
      </c>
      <c r="H53" s="23">
        <v>0.0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3" max="4" width="7.7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" t="s">
        <v>7</v>
      </c>
    </row>
    <row r="2">
      <c r="A2" s="6">
        <v>1.0</v>
      </c>
      <c r="B2" s="7" t="s">
        <v>8</v>
      </c>
      <c r="C2" s="7" t="s">
        <v>9</v>
      </c>
      <c r="D2" s="7">
        <v>28.0</v>
      </c>
      <c r="E2" s="7">
        <v>90.0</v>
      </c>
      <c r="F2" s="41">
        <f t="shared" ref="F2:F44" si="1">(E2-1)/(90-1)</f>
        <v>1</v>
      </c>
      <c r="G2" s="8">
        <v>0.754716981132075</v>
      </c>
      <c r="H2" s="9">
        <v>0.588579171506</v>
      </c>
    </row>
    <row r="3">
      <c r="A3" s="15">
        <v>2.0</v>
      </c>
      <c r="B3" s="16" t="s">
        <v>481</v>
      </c>
      <c r="C3" s="16" t="s">
        <v>9</v>
      </c>
      <c r="D3" s="16">
        <v>18.0</v>
      </c>
      <c r="E3" s="16">
        <v>42.0</v>
      </c>
      <c r="F3" s="27">
        <f t="shared" si="1"/>
        <v>0.4606741573</v>
      </c>
      <c r="G3" s="17">
        <v>0.606060606060606</v>
      </c>
      <c r="H3" s="18">
        <v>0.219008904374758</v>
      </c>
    </row>
    <row r="4">
      <c r="A4" s="11">
        <v>3.0</v>
      </c>
      <c r="B4" s="12" t="s">
        <v>482</v>
      </c>
      <c r="C4" s="12" t="s">
        <v>12</v>
      </c>
      <c r="D4" s="12">
        <v>6.0</v>
      </c>
      <c r="E4" s="12">
        <v>25.0</v>
      </c>
      <c r="F4" s="25">
        <f t="shared" si="1"/>
        <v>0.2696629213</v>
      </c>
      <c r="G4" s="13">
        <v>0.512820512820512</v>
      </c>
      <c r="H4" s="14">
        <v>0.024583817266744</v>
      </c>
    </row>
    <row r="5">
      <c r="A5" s="6">
        <v>4.0</v>
      </c>
      <c r="B5" s="7" t="s">
        <v>483</v>
      </c>
      <c r="C5" s="7" t="s">
        <v>9</v>
      </c>
      <c r="D5" s="7">
        <v>9.0</v>
      </c>
      <c r="E5" s="7">
        <v>19.0</v>
      </c>
      <c r="F5" s="26">
        <f t="shared" si="1"/>
        <v>0.202247191</v>
      </c>
      <c r="G5" s="8">
        <v>0.519480519480519</v>
      </c>
      <c r="H5" s="9">
        <v>0.145760743321718</v>
      </c>
    </row>
    <row r="6">
      <c r="A6" s="6">
        <v>5.0</v>
      </c>
      <c r="B6" s="7" t="s">
        <v>33</v>
      </c>
      <c r="C6" s="7" t="s">
        <v>9</v>
      </c>
      <c r="D6" s="7">
        <v>7.0</v>
      </c>
      <c r="E6" s="7">
        <v>19.0</v>
      </c>
      <c r="F6" s="26">
        <f t="shared" si="1"/>
        <v>0.202247191</v>
      </c>
      <c r="G6" s="7">
        <v>0.5</v>
      </c>
      <c r="H6" s="9">
        <v>0.0668602400309717</v>
      </c>
    </row>
    <row r="7">
      <c r="A7" s="6">
        <v>6.0</v>
      </c>
      <c r="B7" s="7" t="s">
        <v>80</v>
      </c>
      <c r="C7" s="7" t="s">
        <v>9</v>
      </c>
      <c r="D7" s="7">
        <v>6.0</v>
      </c>
      <c r="E7" s="7">
        <v>13.0</v>
      </c>
      <c r="F7" s="26">
        <f t="shared" si="1"/>
        <v>0.1348314607</v>
      </c>
      <c r="G7" s="8">
        <v>0.476190476190476</v>
      </c>
      <c r="H7" s="9">
        <v>0.0554006968641115</v>
      </c>
    </row>
    <row r="8">
      <c r="A8" s="6">
        <v>7.0</v>
      </c>
      <c r="B8" s="7" t="s">
        <v>446</v>
      </c>
      <c r="C8" s="7" t="s">
        <v>9</v>
      </c>
      <c r="D8" s="7">
        <v>5.0</v>
      </c>
      <c r="E8" s="7">
        <v>13.0</v>
      </c>
      <c r="F8" s="26">
        <f t="shared" si="1"/>
        <v>0.1348314607</v>
      </c>
      <c r="G8" s="8">
        <v>0.48780487804878</v>
      </c>
      <c r="H8" s="9">
        <v>0.0182733255903987</v>
      </c>
    </row>
    <row r="9">
      <c r="A9" s="6">
        <v>8.0</v>
      </c>
      <c r="B9" s="7" t="s">
        <v>484</v>
      </c>
      <c r="C9" s="7" t="s">
        <v>12</v>
      </c>
      <c r="D9" s="7">
        <v>3.0</v>
      </c>
      <c r="E9" s="7">
        <v>9.0</v>
      </c>
      <c r="F9" s="26">
        <f t="shared" si="1"/>
        <v>0.08988764045</v>
      </c>
      <c r="G9" s="8">
        <v>0.459770114942528</v>
      </c>
      <c r="H9" s="10">
        <v>0.0</v>
      </c>
    </row>
    <row r="10">
      <c r="A10" s="6">
        <v>9.0</v>
      </c>
      <c r="B10" s="7" t="s">
        <v>485</v>
      </c>
      <c r="C10" s="7" t="s">
        <v>12</v>
      </c>
      <c r="D10" s="7">
        <v>6.0</v>
      </c>
      <c r="E10" s="7">
        <v>8.0</v>
      </c>
      <c r="F10" s="26">
        <f t="shared" si="1"/>
        <v>0.07865168539</v>
      </c>
      <c r="G10" s="8">
        <v>0.476190476190476</v>
      </c>
      <c r="H10" s="10">
        <v>0.0</v>
      </c>
    </row>
    <row r="11">
      <c r="A11" s="6">
        <v>10.0</v>
      </c>
      <c r="B11" s="7" t="s">
        <v>486</v>
      </c>
      <c r="C11" s="7" t="s">
        <v>12</v>
      </c>
      <c r="D11" s="7">
        <v>6.0</v>
      </c>
      <c r="E11" s="7">
        <v>8.0</v>
      </c>
      <c r="F11" s="26">
        <f t="shared" si="1"/>
        <v>0.07865168539</v>
      </c>
      <c r="G11" s="8">
        <v>0.476190476190476</v>
      </c>
      <c r="H11" s="10">
        <v>0.0</v>
      </c>
    </row>
    <row r="12">
      <c r="A12" s="6">
        <v>11.0</v>
      </c>
      <c r="B12" s="7" t="s">
        <v>487</v>
      </c>
      <c r="C12" s="7" t="s">
        <v>12</v>
      </c>
      <c r="D12" s="7">
        <v>6.0</v>
      </c>
      <c r="E12" s="7">
        <v>8.0</v>
      </c>
      <c r="F12" s="26">
        <f t="shared" si="1"/>
        <v>0.07865168539</v>
      </c>
      <c r="G12" s="8">
        <v>0.476190476190476</v>
      </c>
      <c r="H12" s="10">
        <v>0.0</v>
      </c>
    </row>
    <row r="13">
      <c r="A13" s="6">
        <v>12.0</v>
      </c>
      <c r="B13" s="7" t="s">
        <v>488</v>
      </c>
      <c r="C13" s="7" t="s">
        <v>12</v>
      </c>
      <c r="D13" s="7">
        <v>6.0</v>
      </c>
      <c r="E13" s="7">
        <v>8.0</v>
      </c>
      <c r="F13" s="26">
        <f t="shared" si="1"/>
        <v>0.07865168539</v>
      </c>
      <c r="G13" s="8">
        <v>0.476190476190476</v>
      </c>
      <c r="H13" s="10">
        <v>0.0</v>
      </c>
    </row>
    <row r="14">
      <c r="A14" s="6">
        <v>13.0</v>
      </c>
      <c r="B14" s="7" t="s">
        <v>54</v>
      </c>
      <c r="C14" s="7" t="s">
        <v>9</v>
      </c>
      <c r="D14" s="7">
        <v>4.0</v>
      </c>
      <c r="E14" s="7">
        <v>8.0</v>
      </c>
      <c r="F14" s="26">
        <f t="shared" si="1"/>
        <v>0.07865168539</v>
      </c>
      <c r="G14" s="8">
        <v>0.470588235294117</v>
      </c>
      <c r="H14" s="9">
        <v>0.0452961672473867</v>
      </c>
    </row>
    <row r="15">
      <c r="A15" s="6">
        <v>14.0</v>
      </c>
      <c r="B15" s="7" t="s">
        <v>489</v>
      </c>
      <c r="C15" s="7" t="s">
        <v>12</v>
      </c>
      <c r="D15" s="7">
        <v>6.0</v>
      </c>
      <c r="E15" s="7">
        <v>6.0</v>
      </c>
      <c r="F15" s="26">
        <f t="shared" si="1"/>
        <v>0.05617977528</v>
      </c>
      <c r="G15" s="8">
        <v>0.476190476190476</v>
      </c>
      <c r="H15" s="10">
        <v>0.0</v>
      </c>
    </row>
    <row r="16">
      <c r="A16" s="6">
        <v>15.0</v>
      </c>
      <c r="B16" s="7" t="s">
        <v>490</v>
      </c>
      <c r="C16" s="7" t="s">
        <v>12</v>
      </c>
      <c r="D16" s="7">
        <v>3.0</v>
      </c>
      <c r="E16" s="7">
        <v>5.0</v>
      </c>
      <c r="F16" s="26">
        <f t="shared" si="1"/>
        <v>0.04494382022</v>
      </c>
      <c r="G16" s="8">
        <v>0.459770114942528</v>
      </c>
      <c r="H16" s="10">
        <v>0.0</v>
      </c>
    </row>
    <row r="17">
      <c r="A17" s="6">
        <v>16.0</v>
      </c>
      <c r="B17" s="7" t="s">
        <v>491</v>
      </c>
      <c r="C17" s="7" t="s">
        <v>9</v>
      </c>
      <c r="D17" s="7">
        <v>4.0</v>
      </c>
      <c r="E17" s="7">
        <v>4.0</v>
      </c>
      <c r="F17" s="26">
        <f t="shared" si="1"/>
        <v>0.03370786517</v>
      </c>
      <c r="G17" s="8">
        <v>0.459770114942528</v>
      </c>
      <c r="H17" s="9">
        <v>0.089430894308943</v>
      </c>
    </row>
    <row r="18">
      <c r="A18" s="6">
        <v>17.0</v>
      </c>
      <c r="B18" s="7" t="s">
        <v>35</v>
      </c>
      <c r="C18" s="7" t="s">
        <v>12</v>
      </c>
      <c r="D18" s="7">
        <v>3.0</v>
      </c>
      <c r="E18" s="7">
        <v>4.0</v>
      </c>
      <c r="F18" s="26">
        <f t="shared" si="1"/>
        <v>0.03370786517</v>
      </c>
      <c r="G18" s="8">
        <v>0.459770114942528</v>
      </c>
      <c r="H18" s="10">
        <v>0.0</v>
      </c>
    </row>
    <row r="19">
      <c r="A19" s="6">
        <v>18.0</v>
      </c>
      <c r="B19" s="7" t="s">
        <v>492</v>
      </c>
      <c r="C19" s="7" t="s">
        <v>9</v>
      </c>
      <c r="D19" s="7">
        <v>3.0</v>
      </c>
      <c r="E19" s="7">
        <v>4.0</v>
      </c>
      <c r="F19" s="26">
        <f t="shared" si="1"/>
        <v>0.03370786517</v>
      </c>
      <c r="G19" s="8">
        <v>0.459770114942528</v>
      </c>
      <c r="H19" s="10">
        <v>0.0</v>
      </c>
    </row>
    <row r="20">
      <c r="A20" s="6">
        <v>19.0</v>
      </c>
      <c r="B20" s="7" t="s">
        <v>196</v>
      </c>
      <c r="C20" s="7" t="s">
        <v>9</v>
      </c>
      <c r="D20" s="7">
        <v>1.0</v>
      </c>
      <c r="E20" s="7">
        <v>4.0</v>
      </c>
      <c r="F20" s="26">
        <f t="shared" si="1"/>
        <v>0.03370786517</v>
      </c>
      <c r="G20" s="8">
        <v>0.38095238095238</v>
      </c>
      <c r="H20" s="10">
        <v>0.0</v>
      </c>
    </row>
    <row r="21">
      <c r="A21" s="6">
        <v>20.0</v>
      </c>
      <c r="B21" s="7" t="s">
        <v>493</v>
      </c>
      <c r="C21" s="7" t="s">
        <v>9</v>
      </c>
      <c r="D21" s="7">
        <v>3.0</v>
      </c>
      <c r="E21" s="7">
        <v>3.0</v>
      </c>
      <c r="F21" s="26">
        <f t="shared" si="1"/>
        <v>0.02247191011</v>
      </c>
      <c r="G21" s="8">
        <v>0.459770114942528</v>
      </c>
      <c r="H21" s="10">
        <v>0.0</v>
      </c>
    </row>
    <row r="22">
      <c r="A22" s="6">
        <v>21.0</v>
      </c>
      <c r="B22" s="7" t="s">
        <v>494</v>
      </c>
      <c r="C22" s="7" t="s">
        <v>9</v>
      </c>
      <c r="D22" s="7">
        <v>3.0</v>
      </c>
      <c r="E22" s="7">
        <v>3.0</v>
      </c>
      <c r="F22" s="26">
        <f t="shared" si="1"/>
        <v>0.02247191011</v>
      </c>
      <c r="G22" s="8">
        <v>0.344827586206896</v>
      </c>
      <c r="H22" s="10">
        <v>0.0</v>
      </c>
    </row>
    <row r="23">
      <c r="A23" s="6">
        <v>22.0</v>
      </c>
      <c r="B23" s="7" t="s">
        <v>495</v>
      </c>
      <c r="C23" s="7" t="s">
        <v>9</v>
      </c>
      <c r="D23" s="7">
        <v>3.0</v>
      </c>
      <c r="E23" s="7">
        <v>3.0</v>
      </c>
      <c r="F23" s="26">
        <f t="shared" si="1"/>
        <v>0.02247191011</v>
      </c>
      <c r="G23" s="8">
        <v>0.459770114942528</v>
      </c>
      <c r="H23" s="10">
        <v>0.0</v>
      </c>
    </row>
    <row r="24">
      <c r="A24" s="6">
        <v>23.0</v>
      </c>
      <c r="B24" s="7" t="s">
        <v>496</v>
      </c>
      <c r="C24" s="7" t="s">
        <v>9</v>
      </c>
      <c r="D24" s="7">
        <v>2.0</v>
      </c>
      <c r="E24" s="7">
        <v>3.0</v>
      </c>
      <c r="F24" s="26">
        <f t="shared" si="1"/>
        <v>0.02247191011</v>
      </c>
      <c r="G24" s="8">
        <v>0.439560439560439</v>
      </c>
      <c r="H24" s="10">
        <v>0.0</v>
      </c>
    </row>
    <row r="25">
      <c r="A25" s="6">
        <v>24.0</v>
      </c>
      <c r="B25" s="7" t="s">
        <v>497</v>
      </c>
      <c r="C25" s="7" t="s">
        <v>12</v>
      </c>
      <c r="D25" s="7">
        <v>2.0</v>
      </c>
      <c r="E25" s="7">
        <v>3.0</v>
      </c>
      <c r="F25" s="26">
        <f t="shared" si="1"/>
        <v>0.02247191011</v>
      </c>
      <c r="G25" s="8">
        <v>0.454545454545454</v>
      </c>
      <c r="H25" s="10">
        <v>0.0</v>
      </c>
    </row>
    <row r="26">
      <c r="A26" s="6">
        <v>25.0</v>
      </c>
      <c r="B26" s="7" t="s">
        <v>149</v>
      </c>
      <c r="C26" s="7" t="s">
        <v>9</v>
      </c>
      <c r="D26" s="7">
        <v>2.0</v>
      </c>
      <c r="E26" s="7">
        <v>3.0</v>
      </c>
      <c r="F26" s="26">
        <f t="shared" si="1"/>
        <v>0.02247191011</v>
      </c>
      <c r="G26" s="8">
        <v>0.439560439560439</v>
      </c>
      <c r="H26" s="10">
        <v>0.0</v>
      </c>
    </row>
    <row r="27">
      <c r="A27" s="6">
        <v>26.0</v>
      </c>
      <c r="B27" s="7" t="s">
        <v>498</v>
      </c>
      <c r="C27" s="7" t="s">
        <v>9</v>
      </c>
      <c r="D27" s="7">
        <v>2.0</v>
      </c>
      <c r="E27" s="7">
        <v>3.0</v>
      </c>
      <c r="F27" s="26">
        <f t="shared" si="1"/>
        <v>0.02247191011</v>
      </c>
      <c r="G27" s="8">
        <v>0.439560439560439</v>
      </c>
      <c r="H27" s="10">
        <v>0.0</v>
      </c>
    </row>
    <row r="28">
      <c r="A28" s="6">
        <v>27.0</v>
      </c>
      <c r="B28" s="7" t="s">
        <v>298</v>
      </c>
      <c r="C28" s="7" t="s">
        <v>9</v>
      </c>
      <c r="D28" s="7">
        <v>2.0</v>
      </c>
      <c r="E28" s="7">
        <v>3.0</v>
      </c>
      <c r="F28" s="26">
        <f t="shared" si="1"/>
        <v>0.02247191011</v>
      </c>
      <c r="G28" s="8">
        <v>0.384615384615384</v>
      </c>
      <c r="H28" s="10">
        <v>0.0</v>
      </c>
    </row>
    <row r="29">
      <c r="A29" s="6">
        <v>28.0</v>
      </c>
      <c r="B29" s="7" t="s">
        <v>117</v>
      </c>
      <c r="C29" s="7" t="s">
        <v>9</v>
      </c>
      <c r="D29" s="7">
        <v>2.0</v>
      </c>
      <c r="E29" s="7">
        <v>3.0</v>
      </c>
      <c r="F29" s="26">
        <f t="shared" si="1"/>
        <v>0.02247191011</v>
      </c>
      <c r="G29" s="8">
        <v>0.384615384615384</v>
      </c>
      <c r="H29" s="10">
        <v>0.0</v>
      </c>
    </row>
    <row r="30">
      <c r="A30" s="6">
        <v>29.0</v>
      </c>
      <c r="B30" s="7" t="s">
        <v>499</v>
      </c>
      <c r="C30" s="7" t="s">
        <v>0</v>
      </c>
      <c r="D30" s="7">
        <v>2.0</v>
      </c>
      <c r="E30" s="7">
        <v>2.0</v>
      </c>
      <c r="F30" s="26">
        <f t="shared" si="1"/>
        <v>0.01123595506</v>
      </c>
      <c r="G30" s="8">
        <v>0.350877192982456</v>
      </c>
      <c r="H30" s="9">
        <v>0.0452961672473867</v>
      </c>
    </row>
    <row r="31">
      <c r="A31" s="6">
        <v>30.0</v>
      </c>
      <c r="B31" s="7" t="s">
        <v>500</v>
      </c>
      <c r="C31" s="7" t="s">
        <v>9</v>
      </c>
      <c r="D31" s="7">
        <v>2.0</v>
      </c>
      <c r="E31" s="7">
        <v>2.0</v>
      </c>
      <c r="F31" s="26">
        <f t="shared" si="1"/>
        <v>0.01123595506</v>
      </c>
      <c r="G31" s="8">
        <v>0.454545454545454</v>
      </c>
      <c r="H31" s="10">
        <v>0.0</v>
      </c>
    </row>
    <row r="32">
      <c r="A32" s="6">
        <v>31.0</v>
      </c>
      <c r="B32" s="7" t="s">
        <v>501</v>
      </c>
      <c r="C32" s="7" t="s">
        <v>0</v>
      </c>
      <c r="D32" s="7">
        <v>2.0</v>
      </c>
      <c r="E32" s="7">
        <v>2.0</v>
      </c>
      <c r="F32" s="26">
        <f t="shared" si="1"/>
        <v>0.01123595506</v>
      </c>
      <c r="G32" s="8">
        <v>0.439560439560439</v>
      </c>
      <c r="H32" s="10">
        <v>0.0</v>
      </c>
    </row>
    <row r="33">
      <c r="A33" s="6">
        <v>32.0</v>
      </c>
      <c r="B33" s="7" t="s">
        <v>239</v>
      </c>
      <c r="C33" s="7" t="s">
        <v>0</v>
      </c>
      <c r="D33" s="7">
        <v>2.0</v>
      </c>
      <c r="E33" s="7">
        <v>2.0</v>
      </c>
      <c r="F33" s="26">
        <f t="shared" si="1"/>
        <v>0.01123595506</v>
      </c>
      <c r="G33" s="8">
        <v>0.454545454545454</v>
      </c>
      <c r="H33" s="42">
        <v>0.0</v>
      </c>
    </row>
    <row r="34">
      <c r="A34" s="6">
        <v>33.0</v>
      </c>
      <c r="B34" s="7" t="s">
        <v>502</v>
      </c>
      <c r="C34" s="7" t="s">
        <v>12</v>
      </c>
      <c r="D34" s="7">
        <v>1.0</v>
      </c>
      <c r="E34" s="7">
        <v>2.0</v>
      </c>
      <c r="F34" s="26">
        <f t="shared" si="1"/>
        <v>0.01123595506</v>
      </c>
      <c r="G34" s="8">
        <v>0.344827586206896</v>
      </c>
      <c r="H34" s="10">
        <v>0.0</v>
      </c>
    </row>
    <row r="35">
      <c r="A35" s="6">
        <v>34.0</v>
      </c>
      <c r="B35" s="7" t="s">
        <v>503</v>
      </c>
      <c r="C35" s="7" t="s">
        <v>9</v>
      </c>
      <c r="D35" s="7">
        <v>1.0</v>
      </c>
      <c r="E35" s="7">
        <v>1.0</v>
      </c>
      <c r="F35" s="41">
        <f t="shared" si="1"/>
        <v>0</v>
      </c>
      <c r="G35" s="8">
        <v>0.32258064516129</v>
      </c>
      <c r="H35" s="10">
        <v>0.0</v>
      </c>
    </row>
    <row r="36">
      <c r="A36" s="6">
        <v>35.0</v>
      </c>
      <c r="B36" s="7" t="s">
        <v>444</v>
      </c>
      <c r="C36" s="7" t="s">
        <v>9</v>
      </c>
      <c r="D36" s="7">
        <v>1.0</v>
      </c>
      <c r="E36" s="7">
        <v>1.0</v>
      </c>
      <c r="F36" s="41">
        <f t="shared" si="1"/>
        <v>0</v>
      </c>
      <c r="G36" s="8">
        <v>0.317460317460317</v>
      </c>
      <c r="H36" s="10">
        <v>0.0</v>
      </c>
    </row>
    <row r="37">
      <c r="A37" s="6">
        <v>36.0</v>
      </c>
      <c r="B37" s="7" t="s">
        <v>504</v>
      </c>
      <c r="C37" s="7" t="s">
        <v>12</v>
      </c>
      <c r="D37" s="7">
        <v>1.0</v>
      </c>
      <c r="E37" s="7">
        <v>1.0</v>
      </c>
      <c r="F37" s="41">
        <f t="shared" si="1"/>
        <v>0</v>
      </c>
      <c r="G37" s="8">
        <v>0.434782608695652</v>
      </c>
      <c r="H37" s="10">
        <v>0.0</v>
      </c>
    </row>
    <row r="38">
      <c r="A38" s="6">
        <v>37.0</v>
      </c>
      <c r="B38" s="7" t="s">
        <v>505</v>
      </c>
      <c r="C38" s="7" t="s">
        <v>9</v>
      </c>
      <c r="D38" s="7">
        <v>1.0</v>
      </c>
      <c r="E38" s="7">
        <v>1.0</v>
      </c>
      <c r="F38" s="41">
        <f t="shared" si="1"/>
        <v>0</v>
      </c>
      <c r="G38" s="8">
        <v>0.434782608695652</v>
      </c>
      <c r="H38" s="10">
        <v>0.0</v>
      </c>
    </row>
    <row r="39">
      <c r="A39" s="6">
        <v>38.0</v>
      </c>
      <c r="B39" s="7" t="s">
        <v>183</v>
      </c>
      <c r="C39" s="7" t="s">
        <v>9</v>
      </c>
      <c r="D39" s="7">
        <v>1.0</v>
      </c>
      <c r="E39" s="7">
        <v>1.0</v>
      </c>
      <c r="F39" s="41">
        <f t="shared" si="1"/>
        <v>0</v>
      </c>
      <c r="G39" s="8">
        <v>0.336134453781512</v>
      </c>
      <c r="H39" s="10">
        <v>0.0</v>
      </c>
    </row>
    <row r="40">
      <c r="A40" s="6">
        <v>39.0</v>
      </c>
      <c r="B40" s="7" t="s">
        <v>506</v>
      </c>
      <c r="C40" s="7" t="s">
        <v>9</v>
      </c>
      <c r="D40" s="7">
        <v>1.0</v>
      </c>
      <c r="E40" s="7">
        <v>1.0</v>
      </c>
      <c r="F40" s="41">
        <f t="shared" si="1"/>
        <v>0</v>
      </c>
      <c r="G40" s="8">
        <v>0.32520325203252</v>
      </c>
      <c r="H40" s="10">
        <v>0.0</v>
      </c>
    </row>
    <row r="41">
      <c r="A41" s="6">
        <v>40.0</v>
      </c>
      <c r="B41" s="7" t="s">
        <v>507</v>
      </c>
      <c r="C41" s="7" t="s">
        <v>9</v>
      </c>
      <c r="D41" s="7">
        <v>1.0</v>
      </c>
      <c r="E41" s="7">
        <v>1.0</v>
      </c>
      <c r="F41" s="41">
        <f t="shared" si="1"/>
        <v>0</v>
      </c>
      <c r="G41" s="8">
        <v>0.317460317460317</v>
      </c>
      <c r="H41" s="10">
        <v>0.0</v>
      </c>
    </row>
    <row r="42">
      <c r="A42" s="6">
        <v>41.0</v>
      </c>
      <c r="B42" s="7" t="s">
        <v>508</v>
      </c>
      <c r="C42" s="7" t="s">
        <v>9</v>
      </c>
      <c r="D42" s="7">
        <v>1.0</v>
      </c>
      <c r="E42" s="7">
        <v>1.0</v>
      </c>
      <c r="F42" s="41">
        <f t="shared" si="1"/>
        <v>0</v>
      </c>
      <c r="G42" s="8">
        <v>1.0</v>
      </c>
      <c r="H42" s="10">
        <v>0.0</v>
      </c>
    </row>
    <row r="43">
      <c r="A43" s="6">
        <v>42.0</v>
      </c>
      <c r="B43" s="7" t="s">
        <v>509</v>
      </c>
      <c r="C43" s="7" t="s">
        <v>9</v>
      </c>
      <c r="D43" s="7">
        <v>1.0</v>
      </c>
      <c r="E43" s="7">
        <v>1.0</v>
      </c>
      <c r="F43" s="41">
        <f t="shared" si="1"/>
        <v>0</v>
      </c>
      <c r="G43" s="8">
        <v>1.0</v>
      </c>
      <c r="H43" s="10">
        <v>0.0</v>
      </c>
    </row>
    <row r="44">
      <c r="A44" s="20">
        <v>43.0</v>
      </c>
      <c r="B44" s="21" t="s">
        <v>510</v>
      </c>
      <c r="C44" s="21" t="s">
        <v>0</v>
      </c>
      <c r="D44" s="21">
        <v>1.0</v>
      </c>
      <c r="E44" s="21">
        <v>1.0</v>
      </c>
      <c r="F44" s="43">
        <f t="shared" si="1"/>
        <v>0</v>
      </c>
      <c r="G44" s="22">
        <v>0.261437908496732</v>
      </c>
      <c r="H44" s="23">
        <v>0.0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</cols>
  <sheetData>
    <row r="1">
      <c r="A1" s="44" t="s">
        <v>0</v>
      </c>
      <c r="B1" s="45" t="s">
        <v>1</v>
      </c>
      <c r="C1" s="45" t="s">
        <v>2</v>
      </c>
      <c r="D1" s="45" t="s">
        <v>3</v>
      </c>
      <c r="E1" s="46" t="s">
        <v>4</v>
      </c>
      <c r="F1" s="45" t="s">
        <v>5</v>
      </c>
      <c r="G1" s="45" t="s">
        <v>6</v>
      </c>
      <c r="H1" s="47" t="s">
        <v>7</v>
      </c>
    </row>
    <row r="2">
      <c r="A2" s="29">
        <v>1.0</v>
      </c>
      <c r="B2" s="48" t="s">
        <v>8</v>
      </c>
      <c r="C2" s="49" t="s">
        <v>9</v>
      </c>
      <c r="D2" s="49">
        <v>34.0</v>
      </c>
      <c r="E2" s="49">
        <v>106.0</v>
      </c>
      <c r="F2" s="50">
        <f t="shared" ref="F2:F53" si="1">(E2-1)/(106-1)</f>
        <v>1</v>
      </c>
      <c r="G2" s="51">
        <v>0.793103448275862</v>
      </c>
      <c r="H2" s="52">
        <v>0.566372549019608</v>
      </c>
    </row>
    <row r="3">
      <c r="A3" s="11">
        <v>2.0</v>
      </c>
      <c r="B3" s="12" t="s">
        <v>511</v>
      </c>
      <c r="C3" s="12" t="s">
        <v>12</v>
      </c>
      <c r="D3" s="12">
        <v>17.0</v>
      </c>
      <c r="E3" s="12">
        <v>50.0</v>
      </c>
      <c r="F3" s="25">
        <f t="shared" si="1"/>
        <v>0.4666666667</v>
      </c>
      <c r="G3" s="13">
        <v>0.560975609756097</v>
      </c>
      <c r="H3" s="14">
        <v>0.123614379084967</v>
      </c>
    </row>
    <row r="4">
      <c r="A4" s="15">
        <v>3.0</v>
      </c>
      <c r="B4" s="16" t="s">
        <v>512</v>
      </c>
      <c r="C4" s="16" t="s">
        <v>9</v>
      </c>
      <c r="D4" s="16">
        <v>12.0</v>
      </c>
      <c r="E4" s="16">
        <v>36.0</v>
      </c>
      <c r="F4" s="27">
        <f t="shared" si="1"/>
        <v>0.3333333333</v>
      </c>
      <c r="G4" s="17">
        <v>0.528735632183908</v>
      </c>
      <c r="H4" s="18">
        <v>0.0462026143790849</v>
      </c>
    </row>
    <row r="5">
      <c r="A5" s="6">
        <v>4.0</v>
      </c>
      <c r="B5" s="7" t="s">
        <v>513</v>
      </c>
      <c r="C5" s="7" t="s">
        <v>9</v>
      </c>
      <c r="D5" s="7">
        <v>10.0</v>
      </c>
      <c r="E5" s="7">
        <v>23.0</v>
      </c>
      <c r="F5" s="26">
        <f t="shared" si="1"/>
        <v>0.2095238095</v>
      </c>
      <c r="G5" s="8">
        <v>0.516853932584269</v>
      </c>
      <c r="H5" s="9">
        <v>0.0126993464052287</v>
      </c>
    </row>
    <row r="6">
      <c r="A6" s="6">
        <v>5.0</v>
      </c>
      <c r="B6" s="7" t="s">
        <v>514</v>
      </c>
      <c r="C6" s="7" t="s">
        <v>12</v>
      </c>
      <c r="D6" s="7">
        <v>6.0</v>
      </c>
      <c r="E6" s="7">
        <v>22.0</v>
      </c>
      <c r="F6" s="24">
        <f t="shared" si="1"/>
        <v>0.2</v>
      </c>
      <c r="G6" s="8">
        <v>0.474226804123711</v>
      </c>
      <c r="H6" s="19">
        <v>7.05882352941176E-4</v>
      </c>
    </row>
    <row r="7">
      <c r="A7" s="6">
        <v>6.0</v>
      </c>
      <c r="B7" s="7" t="s">
        <v>515</v>
      </c>
      <c r="C7" s="7" t="s">
        <v>9</v>
      </c>
      <c r="D7" s="7">
        <v>9.0</v>
      </c>
      <c r="E7" s="7">
        <v>19.0</v>
      </c>
      <c r="F7" s="26">
        <f t="shared" si="1"/>
        <v>0.1714285714</v>
      </c>
      <c r="G7" s="8">
        <v>0.522727272727272</v>
      </c>
      <c r="H7" s="9">
        <v>0.0169346405228758</v>
      </c>
    </row>
    <row r="8">
      <c r="A8" s="6">
        <v>7.0</v>
      </c>
      <c r="B8" s="7" t="s">
        <v>516</v>
      </c>
      <c r="C8" s="7" t="s">
        <v>9</v>
      </c>
      <c r="D8" s="7">
        <v>10.0</v>
      </c>
      <c r="E8" s="7">
        <v>18.0</v>
      </c>
      <c r="F8" s="26">
        <f t="shared" si="1"/>
        <v>0.1619047619</v>
      </c>
      <c r="G8" s="8">
        <v>0.505494505494505</v>
      </c>
      <c r="H8" s="9">
        <v>0.0112418300653594</v>
      </c>
    </row>
    <row r="9">
      <c r="A9" s="6">
        <v>8.0</v>
      </c>
      <c r="B9" s="7" t="s">
        <v>517</v>
      </c>
      <c r="C9" s="7" t="s">
        <v>12</v>
      </c>
      <c r="D9" s="7">
        <v>7.0</v>
      </c>
      <c r="E9" s="7">
        <v>16.0</v>
      </c>
      <c r="F9" s="26">
        <f t="shared" si="1"/>
        <v>0.1428571429</v>
      </c>
      <c r="G9" s="7">
        <v>0.5</v>
      </c>
      <c r="H9" s="9">
        <v>0.00281699346405228</v>
      </c>
    </row>
    <row r="10">
      <c r="A10" s="6">
        <v>9.0</v>
      </c>
      <c r="B10" s="7" t="s">
        <v>183</v>
      </c>
      <c r="C10" s="7" t="s">
        <v>9</v>
      </c>
      <c r="D10" s="7">
        <v>8.0</v>
      </c>
      <c r="E10" s="7">
        <v>15.0</v>
      </c>
      <c r="F10" s="26">
        <f t="shared" si="1"/>
        <v>0.1333333333</v>
      </c>
      <c r="G10" s="8">
        <v>0.511111111111111</v>
      </c>
      <c r="H10" s="9">
        <v>0.102745098039215</v>
      </c>
    </row>
    <row r="11">
      <c r="A11" s="6">
        <v>10.0</v>
      </c>
      <c r="B11" s="7" t="s">
        <v>518</v>
      </c>
      <c r="C11" s="7" t="s">
        <v>9</v>
      </c>
      <c r="D11" s="7">
        <v>6.0</v>
      </c>
      <c r="E11" s="7">
        <v>14.0</v>
      </c>
      <c r="F11" s="26">
        <f t="shared" si="1"/>
        <v>0.1238095238</v>
      </c>
      <c r="G11" s="8">
        <v>0.484210526315789</v>
      </c>
      <c r="H11" s="9">
        <v>0.00437254901960784</v>
      </c>
    </row>
    <row r="12">
      <c r="A12" s="6">
        <v>11.0</v>
      </c>
      <c r="B12" s="7" t="s">
        <v>519</v>
      </c>
      <c r="C12" s="7" t="s">
        <v>9</v>
      </c>
      <c r="D12" s="7">
        <v>8.0</v>
      </c>
      <c r="E12" s="7">
        <v>14.0</v>
      </c>
      <c r="F12" s="26">
        <f t="shared" si="1"/>
        <v>0.1238095238</v>
      </c>
      <c r="G12" s="8">
        <v>0.516853932584269</v>
      </c>
      <c r="H12" s="9">
        <v>0.0516470588235294</v>
      </c>
    </row>
    <row r="13">
      <c r="A13" s="6">
        <v>12.0</v>
      </c>
      <c r="B13" s="7" t="s">
        <v>80</v>
      </c>
      <c r="C13" s="7" t="s">
        <v>9</v>
      </c>
      <c r="D13" s="7">
        <v>7.0</v>
      </c>
      <c r="E13" s="7">
        <v>13.0</v>
      </c>
      <c r="F13" s="26">
        <f t="shared" si="1"/>
        <v>0.1142857143</v>
      </c>
      <c r="G13" s="8">
        <v>0.505494505494505</v>
      </c>
      <c r="H13" s="9">
        <v>0.0386274509803921</v>
      </c>
    </row>
    <row r="14">
      <c r="A14" s="6">
        <v>13.0</v>
      </c>
      <c r="B14" s="7" t="s">
        <v>520</v>
      </c>
      <c r="C14" s="7" t="s">
        <v>0</v>
      </c>
      <c r="D14" s="7">
        <v>4.0</v>
      </c>
      <c r="E14" s="7">
        <v>11.0</v>
      </c>
      <c r="F14" s="26">
        <f t="shared" si="1"/>
        <v>0.09523809524</v>
      </c>
      <c r="G14" s="8">
        <v>0.479166666666666</v>
      </c>
      <c r="H14" s="19">
        <v>3.92156862745097E-4</v>
      </c>
    </row>
    <row r="15">
      <c r="A15" s="6">
        <v>14.0</v>
      </c>
      <c r="B15" s="7" t="s">
        <v>521</v>
      </c>
      <c r="C15" s="7" t="s">
        <v>0</v>
      </c>
      <c r="D15" s="7">
        <v>4.0</v>
      </c>
      <c r="E15" s="7">
        <v>9.0</v>
      </c>
      <c r="F15" s="26">
        <f t="shared" si="1"/>
        <v>0.07619047619</v>
      </c>
      <c r="G15" s="8">
        <v>0.479166666666666</v>
      </c>
      <c r="H15" s="10">
        <v>0.0</v>
      </c>
    </row>
    <row r="16">
      <c r="A16" s="6">
        <v>15.0</v>
      </c>
      <c r="B16" s="7" t="s">
        <v>522</v>
      </c>
      <c r="C16" s="7" t="s">
        <v>9</v>
      </c>
      <c r="D16" s="7">
        <v>6.0</v>
      </c>
      <c r="E16" s="7">
        <v>9.0</v>
      </c>
      <c r="F16" s="26">
        <f t="shared" si="1"/>
        <v>0.07619047619</v>
      </c>
      <c r="G16" s="8">
        <v>0.489361702127659</v>
      </c>
      <c r="H16" s="9">
        <v>0.0154836601307189</v>
      </c>
    </row>
    <row r="17">
      <c r="A17" s="6">
        <v>16.0</v>
      </c>
      <c r="B17" s="7" t="s">
        <v>523</v>
      </c>
      <c r="C17" s="7" t="s">
        <v>12</v>
      </c>
      <c r="D17" s="7">
        <v>5.0</v>
      </c>
      <c r="E17" s="7">
        <v>8.0</v>
      </c>
      <c r="F17" s="26">
        <f t="shared" si="1"/>
        <v>0.06666666667</v>
      </c>
      <c r="G17" s="8">
        <v>0.464646464646464</v>
      </c>
      <c r="H17" s="9">
        <v>0.00156862745098039</v>
      </c>
    </row>
    <row r="18">
      <c r="A18" s="6">
        <v>17.0</v>
      </c>
      <c r="B18" s="7" t="s">
        <v>524</v>
      </c>
      <c r="C18" s="7" t="s">
        <v>9</v>
      </c>
      <c r="D18" s="7">
        <v>4.0</v>
      </c>
      <c r="E18" s="7">
        <v>8.0</v>
      </c>
      <c r="F18" s="26">
        <f t="shared" si="1"/>
        <v>0.06666666667</v>
      </c>
      <c r="G18" s="8">
        <v>0.414414414414414</v>
      </c>
      <c r="H18" s="9">
        <v>0.00692810457516339</v>
      </c>
    </row>
    <row r="19">
      <c r="A19" s="6">
        <v>18.0</v>
      </c>
      <c r="B19" s="7" t="s">
        <v>525</v>
      </c>
      <c r="C19" s="7" t="s">
        <v>12</v>
      </c>
      <c r="D19" s="7">
        <v>3.0</v>
      </c>
      <c r="E19" s="7">
        <v>7.0</v>
      </c>
      <c r="F19" s="26">
        <f t="shared" si="1"/>
        <v>0.05714285714</v>
      </c>
      <c r="G19" s="8">
        <v>0.377049180327868</v>
      </c>
      <c r="H19" s="10">
        <v>0.0</v>
      </c>
    </row>
    <row r="20">
      <c r="A20" s="6">
        <v>19.0</v>
      </c>
      <c r="B20" s="7" t="s">
        <v>526</v>
      </c>
      <c r="C20" s="7" t="s">
        <v>9</v>
      </c>
      <c r="D20" s="7">
        <v>4.0</v>
      </c>
      <c r="E20" s="7">
        <v>6.0</v>
      </c>
      <c r="F20" s="26">
        <f t="shared" si="1"/>
        <v>0.04761904762</v>
      </c>
      <c r="G20" s="8">
        <v>0.484210526315789</v>
      </c>
      <c r="H20" s="10">
        <v>0.0</v>
      </c>
    </row>
    <row r="21">
      <c r="A21" s="6">
        <v>20.0</v>
      </c>
      <c r="B21" s="7" t="s">
        <v>33</v>
      </c>
      <c r="C21" s="7" t="s">
        <v>9</v>
      </c>
      <c r="D21" s="7">
        <v>5.0</v>
      </c>
      <c r="E21" s="7">
        <v>6.0</v>
      </c>
      <c r="F21" s="26">
        <f t="shared" si="1"/>
        <v>0.04761904762</v>
      </c>
      <c r="G21" s="8">
        <v>0.494623655913978</v>
      </c>
      <c r="H21" s="10">
        <v>0.0</v>
      </c>
    </row>
    <row r="22">
      <c r="A22" s="6">
        <v>21.0</v>
      </c>
      <c r="B22" s="7" t="s">
        <v>527</v>
      </c>
      <c r="C22" s="7" t="s">
        <v>9</v>
      </c>
      <c r="D22" s="7">
        <v>3.0</v>
      </c>
      <c r="E22" s="7">
        <v>6.0</v>
      </c>
      <c r="F22" s="26">
        <f t="shared" si="1"/>
        <v>0.04761904762</v>
      </c>
      <c r="G22" s="8">
        <v>0.455445544554455</v>
      </c>
      <c r="H22" s="10">
        <v>0.0</v>
      </c>
    </row>
    <row r="23">
      <c r="A23" s="6">
        <v>22.0</v>
      </c>
      <c r="B23" s="7" t="s">
        <v>35</v>
      </c>
      <c r="C23" s="7" t="s">
        <v>12</v>
      </c>
      <c r="D23" s="7">
        <v>5.0</v>
      </c>
      <c r="E23" s="7">
        <v>5.0</v>
      </c>
      <c r="F23" s="26">
        <f t="shared" si="1"/>
        <v>0.0380952381</v>
      </c>
      <c r="G23" s="8">
        <v>0.494623655913978</v>
      </c>
      <c r="H23" s="10">
        <v>0.0</v>
      </c>
    </row>
    <row r="24">
      <c r="A24" s="6">
        <v>23.0</v>
      </c>
      <c r="B24" s="7" t="s">
        <v>294</v>
      </c>
      <c r="C24" s="7" t="s">
        <v>9</v>
      </c>
      <c r="D24" s="7">
        <v>3.0</v>
      </c>
      <c r="E24" s="7">
        <v>5.0</v>
      </c>
      <c r="F24" s="26">
        <f t="shared" si="1"/>
        <v>0.0380952381</v>
      </c>
      <c r="G24" s="8">
        <v>0.455445544554455</v>
      </c>
      <c r="H24" s="10">
        <v>0.0</v>
      </c>
    </row>
    <row r="25">
      <c r="A25" s="6">
        <v>24.0</v>
      </c>
      <c r="B25" s="7" t="s">
        <v>242</v>
      </c>
      <c r="C25" s="7" t="s">
        <v>9</v>
      </c>
      <c r="D25" s="7">
        <v>4.0</v>
      </c>
      <c r="E25" s="7">
        <v>5.0</v>
      </c>
      <c r="F25" s="26">
        <f t="shared" si="1"/>
        <v>0.0380952381</v>
      </c>
      <c r="G25" s="7">
        <v>1.0</v>
      </c>
      <c r="H25" s="9">
        <v>0.00274509803921568</v>
      </c>
    </row>
    <row r="26">
      <c r="A26" s="6">
        <v>25.0</v>
      </c>
      <c r="B26" s="7" t="s">
        <v>528</v>
      </c>
      <c r="C26" s="7" t="s">
        <v>0</v>
      </c>
      <c r="D26" s="7">
        <v>4.0</v>
      </c>
      <c r="E26" s="7">
        <v>5.0</v>
      </c>
      <c r="F26" s="26">
        <f t="shared" si="1"/>
        <v>0.0380952381</v>
      </c>
      <c r="G26" s="7">
        <v>0.46</v>
      </c>
      <c r="H26" s="10">
        <v>0.0</v>
      </c>
    </row>
    <row r="27">
      <c r="A27" s="6">
        <v>26.0</v>
      </c>
      <c r="B27" s="7" t="s">
        <v>444</v>
      </c>
      <c r="C27" s="7" t="s">
        <v>9</v>
      </c>
      <c r="D27" s="7">
        <v>4.0</v>
      </c>
      <c r="E27" s="7">
        <v>4.0</v>
      </c>
      <c r="F27" s="26">
        <f t="shared" si="1"/>
        <v>0.02857142857</v>
      </c>
      <c r="G27" s="8">
        <v>0.46938775510204</v>
      </c>
      <c r="H27" s="9">
        <v>0.0698039215686274</v>
      </c>
    </row>
    <row r="28">
      <c r="A28" s="6">
        <v>27.0</v>
      </c>
      <c r="B28" s="7" t="s">
        <v>529</v>
      </c>
      <c r="C28" s="7" t="s">
        <v>0</v>
      </c>
      <c r="D28" s="7">
        <v>3.0</v>
      </c>
      <c r="E28" s="7">
        <v>4.0</v>
      </c>
      <c r="F28" s="26">
        <f t="shared" si="1"/>
        <v>0.02857142857</v>
      </c>
      <c r="G28" s="8">
        <v>0.474226804123711</v>
      </c>
      <c r="H28" s="10">
        <v>0.0</v>
      </c>
    </row>
    <row r="29">
      <c r="A29" s="6">
        <v>28.0</v>
      </c>
      <c r="B29" s="7" t="s">
        <v>530</v>
      </c>
      <c r="C29" s="7" t="s">
        <v>9</v>
      </c>
      <c r="D29" s="7">
        <v>3.0</v>
      </c>
      <c r="E29" s="7">
        <v>4.0</v>
      </c>
      <c r="F29" s="26">
        <f t="shared" si="1"/>
        <v>0.02857142857</v>
      </c>
      <c r="G29" s="7">
        <v>0.8</v>
      </c>
      <c r="H29" s="19">
        <v>3.92156862745098E-4</v>
      </c>
    </row>
    <row r="30">
      <c r="A30" s="6">
        <v>29.0</v>
      </c>
      <c r="B30" s="7" t="s">
        <v>531</v>
      </c>
      <c r="C30" s="7" t="s">
        <v>0</v>
      </c>
      <c r="D30" s="7">
        <v>4.0</v>
      </c>
      <c r="E30" s="7">
        <v>4.0</v>
      </c>
      <c r="F30" s="26">
        <f t="shared" si="1"/>
        <v>0.02857142857</v>
      </c>
      <c r="G30" s="7">
        <v>0.46</v>
      </c>
      <c r="H30" s="10">
        <v>0.0</v>
      </c>
    </row>
    <row r="31">
      <c r="A31" s="6">
        <v>30.0</v>
      </c>
      <c r="B31" s="7" t="s">
        <v>532</v>
      </c>
      <c r="C31" s="7" t="s">
        <v>0</v>
      </c>
      <c r="D31" s="7">
        <v>4.0</v>
      </c>
      <c r="E31" s="7">
        <v>4.0</v>
      </c>
      <c r="F31" s="26">
        <f t="shared" si="1"/>
        <v>0.02857142857</v>
      </c>
      <c r="G31" s="8">
        <v>0.484210526315789</v>
      </c>
      <c r="H31" s="10">
        <v>0.0</v>
      </c>
    </row>
    <row r="32">
      <c r="A32" s="6">
        <v>31.0</v>
      </c>
      <c r="B32" s="7" t="s">
        <v>533</v>
      </c>
      <c r="C32" s="7" t="s">
        <v>12</v>
      </c>
      <c r="D32" s="7">
        <v>2.0</v>
      </c>
      <c r="E32" s="7">
        <v>3.0</v>
      </c>
      <c r="F32" s="26">
        <f t="shared" si="1"/>
        <v>0.01904761905</v>
      </c>
      <c r="G32" s="8">
        <v>0.455445544554455</v>
      </c>
      <c r="H32" s="10">
        <v>0.0</v>
      </c>
    </row>
    <row r="33">
      <c r="A33" s="6">
        <v>32.0</v>
      </c>
      <c r="B33" s="7" t="s">
        <v>70</v>
      </c>
      <c r="C33" s="7" t="s">
        <v>9</v>
      </c>
      <c r="D33" s="7">
        <v>2.0</v>
      </c>
      <c r="E33" s="7">
        <v>2.0</v>
      </c>
      <c r="F33" s="26">
        <f t="shared" si="1"/>
        <v>0.009523809524</v>
      </c>
      <c r="G33" s="8">
        <v>0.450980392156862</v>
      </c>
      <c r="H33" s="10">
        <v>0.0</v>
      </c>
    </row>
    <row r="34">
      <c r="A34" s="6">
        <v>33.0</v>
      </c>
      <c r="B34" s="7" t="s">
        <v>534</v>
      </c>
      <c r="C34" s="7" t="s">
        <v>9</v>
      </c>
      <c r="D34" s="7">
        <v>1.0</v>
      </c>
      <c r="E34" s="7">
        <v>2.0</v>
      </c>
      <c r="F34" s="26">
        <f t="shared" si="1"/>
        <v>0.009523809524</v>
      </c>
      <c r="G34" s="8">
        <v>0.348484848484848</v>
      </c>
      <c r="H34" s="10">
        <v>0.0</v>
      </c>
    </row>
    <row r="35">
      <c r="A35" s="6">
        <v>34.0</v>
      </c>
      <c r="B35" s="7" t="s">
        <v>535</v>
      </c>
      <c r="C35" s="7" t="s">
        <v>9</v>
      </c>
      <c r="D35" s="7">
        <v>2.0</v>
      </c>
      <c r="E35" s="7">
        <v>2.0</v>
      </c>
      <c r="F35" s="26">
        <f t="shared" si="1"/>
        <v>0.009523809524</v>
      </c>
      <c r="G35" s="8">
        <v>0.455445544554455</v>
      </c>
      <c r="H35" s="10">
        <v>0.0</v>
      </c>
    </row>
    <row r="36">
      <c r="A36" s="6">
        <v>35.0</v>
      </c>
      <c r="B36" s="7" t="s">
        <v>536</v>
      </c>
      <c r="C36" s="7" t="s">
        <v>0</v>
      </c>
      <c r="D36" s="7">
        <v>2.0</v>
      </c>
      <c r="E36" s="7">
        <v>2.0</v>
      </c>
      <c r="F36" s="26">
        <f t="shared" si="1"/>
        <v>0.009523809524</v>
      </c>
      <c r="G36" s="8">
        <v>0.46938775510204</v>
      </c>
      <c r="H36" s="10">
        <v>0.0</v>
      </c>
    </row>
    <row r="37">
      <c r="A37" s="6">
        <v>36.0</v>
      </c>
      <c r="B37" s="7" t="s">
        <v>41</v>
      </c>
      <c r="C37" s="7" t="s">
        <v>9</v>
      </c>
      <c r="D37" s="7">
        <v>2.0</v>
      </c>
      <c r="E37" s="7">
        <v>2.0</v>
      </c>
      <c r="F37" s="26">
        <f t="shared" si="1"/>
        <v>0.009523809524</v>
      </c>
      <c r="G37" s="8">
        <v>0.46938775510204</v>
      </c>
      <c r="H37" s="10">
        <v>0.0</v>
      </c>
    </row>
    <row r="38">
      <c r="A38" s="6">
        <v>37.0</v>
      </c>
      <c r="B38" s="7" t="s">
        <v>537</v>
      </c>
      <c r="C38" s="7" t="s">
        <v>9</v>
      </c>
      <c r="D38" s="7">
        <v>2.0</v>
      </c>
      <c r="E38" s="7">
        <v>2.0</v>
      </c>
      <c r="F38" s="26">
        <f t="shared" si="1"/>
        <v>0.009523809524</v>
      </c>
      <c r="G38" s="8">
        <v>0.666666666666666</v>
      </c>
      <c r="H38" s="10">
        <v>0.0</v>
      </c>
    </row>
    <row r="39">
      <c r="A39" s="6">
        <v>38.0</v>
      </c>
      <c r="B39" s="7" t="s">
        <v>538</v>
      </c>
      <c r="C39" s="7" t="s">
        <v>9</v>
      </c>
      <c r="D39" s="7">
        <v>2.0</v>
      </c>
      <c r="E39" s="7">
        <v>2.0</v>
      </c>
      <c r="F39" s="26">
        <f t="shared" si="1"/>
        <v>0.009523809524</v>
      </c>
      <c r="G39" s="8">
        <v>0.343283582089552</v>
      </c>
      <c r="H39" s="10">
        <v>0.0</v>
      </c>
    </row>
    <row r="40">
      <c r="A40" s="6">
        <v>39.0</v>
      </c>
      <c r="B40" s="7" t="s">
        <v>539</v>
      </c>
      <c r="C40" s="7" t="s">
        <v>9</v>
      </c>
      <c r="D40" s="7">
        <v>2.0</v>
      </c>
      <c r="E40" s="7">
        <v>2.0</v>
      </c>
      <c r="F40" s="26">
        <f t="shared" si="1"/>
        <v>0.009523809524</v>
      </c>
      <c r="G40" s="8">
        <v>0.343283582089552</v>
      </c>
      <c r="H40" s="10">
        <v>0.0</v>
      </c>
    </row>
    <row r="41">
      <c r="A41" s="6">
        <v>40.0</v>
      </c>
      <c r="B41" s="7" t="s">
        <v>540</v>
      </c>
      <c r="C41" s="7" t="s">
        <v>9</v>
      </c>
      <c r="D41" s="7">
        <v>2.0</v>
      </c>
      <c r="E41" s="7">
        <v>2.0</v>
      </c>
      <c r="F41" s="26">
        <f t="shared" si="1"/>
        <v>0.009523809524</v>
      </c>
      <c r="G41" s="8">
        <v>0.666666666666666</v>
      </c>
      <c r="H41" s="10">
        <v>0.0</v>
      </c>
    </row>
    <row r="42">
      <c r="A42" s="6">
        <v>41.0</v>
      </c>
      <c r="B42" s="7" t="s">
        <v>199</v>
      </c>
      <c r="C42" s="7" t="s">
        <v>9</v>
      </c>
      <c r="D42" s="7">
        <v>2.0</v>
      </c>
      <c r="E42" s="7">
        <v>2.0</v>
      </c>
      <c r="F42" s="26">
        <f t="shared" si="1"/>
        <v>0.009523809524</v>
      </c>
      <c r="G42" s="8">
        <v>0.450980392156862</v>
      </c>
      <c r="H42" s="10">
        <v>0.0</v>
      </c>
    </row>
    <row r="43">
      <c r="A43" s="6">
        <v>42.0</v>
      </c>
      <c r="B43" s="7" t="s">
        <v>541</v>
      </c>
      <c r="C43" s="7" t="s">
        <v>9</v>
      </c>
      <c r="D43" s="7">
        <v>1.0</v>
      </c>
      <c r="E43" s="7">
        <v>1.0</v>
      </c>
      <c r="F43" s="24">
        <f t="shared" si="1"/>
        <v>0</v>
      </c>
      <c r="G43" s="8">
        <v>0.321678321678321</v>
      </c>
      <c r="H43" s="10">
        <v>0.0</v>
      </c>
    </row>
    <row r="44">
      <c r="A44" s="6">
        <v>43.0</v>
      </c>
      <c r="B44" s="7" t="s">
        <v>195</v>
      </c>
      <c r="C44" s="7" t="s">
        <v>12</v>
      </c>
      <c r="D44" s="7">
        <v>1.0</v>
      </c>
      <c r="E44" s="7">
        <v>1.0</v>
      </c>
      <c r="F44" s="24">
        <f t="shared" si="1"/>
        <v>0</v>
      </c>
      <c r="G44" s="8">
        <v>0.446601941747572</v>
      </c>
      <c r="H44" s="10">
        <v>0.0</v>
      </c>
    </row>
    <row r="45">
      <c r="A45" s="6">
        <v>44.0</v>
      </c>
      <c r="B45" s="7" t="s">
        <v>542</v>
      </c>
      <c r="C45" s="7" t="s">
        <v>9</v>
      </c>
      <c r="D45" s="7">
        <v>1.0</v>
      </c>
      <c r="E45" s="7">
        <v>1.0</v>
      </c>
      <c r="F45" s="24">
        <f t="shared" si="1"/>
        <v>0</v>
      </c>
      <c r="G45" s="8">
        <v>0.446601941747572</v>
      </c>
      <c r="H45" s="10">
        <v>0.0</v>
      </c>
    </row>
    <row r="46">
      <c r="A46" s="6">
        <v>45.0</v>
      </c>
      <c r="B46" s="7" t="s">
        <v>543</v>
      </c>
      <c r="C46" s="7" t="s">
        <v>9</v>
      </c>
      <c r="D46" s="7">
        <v>1.0</v>
      </c>
      <c r="E46" s="7">
        <v>1.0</v>
      </c>
      <c r="F46" s="24">
        <f t="shared" si="1"/>
        <v>0</v>
      </c>
      <c r="G46" s="8">
        <v>0.446601941747572</v>
      </c>
      <c r="H46" s="10">
        <v>0.0</v>
      </c>
    </row>
    <row r="47">
      <c r="A47" s="6">
        <v>46.0</v>
      </c>
      <c r="B47" s="7" t="s">
        <v>544</v>
      </c>
      <c r="C47" s="7" t="s">
        <v>9</v>
      </c>
      <c r="D47" s="7">
        <v>1.0</v>
      </c>
      <c r="E47" s="7">
        <v>1.0</v>
      </c>
      <c r="F47" s="24">
        <f t="shared" si="1"/>
        <v>0</v>
      </c>
      <c r="G47" s="8">
        <v>0.362204724409448</v>
      </c>
      <c r="H47" s="10">
        <v>0.0</v>
      </c>
    </row>
    <row r="48">
      <c r="A48" s="6">
        <v>47.0</v>
      </c>
      <c r="B48" s="7" t="s">
        <v>545</v>
      </c>
      <c r="C48" s="7" t="s">
        <v>9</v>
      </c>
      <c r="D48" s="7">
        <v>1.0</v>
      </c>
      <c r="E48" s="7">
        <v>1.0</v>
      </c>
      <c r="F48" s="24">
        <f t="shared" si="1"/>
        <v>0</v>
      </c>
      <c r="G48" s="8">
        <v>0.362204724409448</v>
      </c>
      <c r="H48" s="10">
        <v>0.0</v>
      </c>
    </row>
    <row r="49">
      <c r="A49" s="6">
        <v>48.0</v>
      </c>
      <c r="B49" s="7" t="s">
        <v>546</v>
      </c>
      <c r="C49" s="7" t="s">
        <v>9</v>
      </c>
      <c r="D49" s="7">
        <v>1.0</v>
      </c>
      <c r="E49" s="7">
        <v>1.0</v>
      </c>
      <c r="F49" s="24">
        <f t="shared" si="1"/>
        <v>0</v>
      </c>
      <c r="G49" s="8">
        <v>0.338235294117647</v>
      </c>
      <c r="H49" s="10">
        <v>0.0</v>
      </c>
    </row>
    <row r="50">
      <c r="A50" s="6">
        <v>49.0</v>
      </c>
      <c r="B50" s="7" t="s">
        <v>547</v>
      </c>
      <c r="C50" s="7" t="s">
        <v>9</v>
      </c>
      <c r="D50" s="7">
        <v>1.0</v>
      </c>
      <c r="E50" s="7">
        <v>1.0</v>
      </c>
      <c r="F50" s="24">
        <f t="shared" si="1"/>
        <v>0</v>
      </c>
      <c r="G50" s="8">
        <v>0.34074074074074</v>
      </c>
      <c r="H50" s="10">
        <v>0.0</v>
      </c>
    </row>
    <row r="51">
      <c r="A51" s="6">
        <v>50.0</v>
      </c>
      <c r="B51" s="7" t="s">
        <v>548</v>
      </c>
      <c r="C51" s="7" t="s">
        <v>9</v>
      </c>
      <c r="D51" s="7">
        <v>1.0</v>
      </c>
      <c r="E51" s="7">
        <v>1.0</v>
      </c>
      <c r="F51" s="24">
        <f t="shared" si="1"/>
        <v>0</v>
      </c>
      <c r="G51" s="8">
        <v>0.571428571428571</v>
      </c>
      <c r="H51" s="10">
        <v>0.0</v>
      </c>
    </row>
    <row r="52">
      <c r="A52" s="6">
        <v>51.0</v>
      </c>
      <c r="B52" s="7" t="s">
        <v>476</v>
      </c>
      <c r="C52" s="7" t="s">
        <v>12</v>
      </c>
      <c r="D52" s="7">
        <v>1.0</v>
      </c>
      <c r="E52" s="7">
        <v>1.0</v>
      </c>
      <c r="F52" s="24">
        <f t="shared" si="1"/>
        <v>0</v>
      </c>
      <c r="G52" s="8">
        <v>0.343283582089552</v>
      </c>
      <c r="H52" s="10">
        <v>0.0</v>
      </c>
    </row>
    <row r="53">
      <c r="A53" s="6">
        <v>52.0</v>
      </c>
      <c r="B53" s="7" t="s">
        <v>549</v>
      </c>
      <c r="C53" s="7" t="s">
        <v>12</v>
      </c>
      <c r="D53" s="7">
        <v>1.0</v>
      </c>
      <c r="E53" s="7">
        <v>1.0</v>
      </c>
      <c r="F53" s="24">
        <f t="shared" si="1"/>
        <v>0</v>
      </c>
      <c r="G53" s="8">
        <v>0.321678321678321</v>
      </c>
      <c r="H53" s="10">
        <v>0.0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13"/>
    <col customWidth="1" min="3" max="3" width="8.75"/>
    <col customWidth="1" min="4" max="4" width="9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" t="s">
        <v>7</v>
      </c>
    </row>
    <row r="2">
      <c r="A2" s="6">
        <v>1.0</v>
      </c>
      <c r="B2" s="7" t="s">
        <v>8</v>
      </c>
      <c r="C2" s="7" t="s">
        <v>9</v>
      </c>
      <c r="D2" s="7">
        <v>45.0</v>
      </c>
      <c r="E2" s="7">
        <v>95.0</v>
      </c>
      <c r="F2" s="24">
        <f t="shared" ref="F2:F69" si="1">(E2-1)/(95-1)</f>
        <v>1</v>
      </c>
      <c r="G2" s="8">
        <v>0.720430107526881</v>
      </c>
      <c r="H2" s="9">
        <v>0.692105489866683</v>
      </c>
    </row>
    <row r="3">
      <c r="A3" s="15">
        <v>2.0</v>
      </c>
      <c r="B3" s="16" t="s">
        <v>550</v>
      </c>
      <c r="C3" s="16" t="s">
        <v>9</v>
      </c>
      <c r="D3" s="16">
        <v>20.0</v>
      </c>
      <c r="E3" s="16">
        <v>55.0</v>
      </c>
      <c r="F3" s="27">
        <f t="shared" si="1"/>
        <v>0.5744680851</v>
      </c>
      <c r="G3" s="17">
        <v>0.549180327868852</v>
      </c>
      <c r="H3" s="18">
        <v>0.11836309075115</v>
      </c>
    </row>
    <row r="4">
      <c r="A4" s="11">
        <v>3.0</v>
      </c>
      <c r="B4" s="12" t="s">
        <v>551</v>
      </c>
      <c r="C4" s="12" t="s">
        <v>12</v>
      </c>
      <c r="D4" s="12">
        <v>15.0</v>
      </c>
      <c r="E4" s="12">
        <v>40.0</v>
      </c>
      <c r="F4" s="25">
        <f t="shared" si="1"/>
        <v>0.414893617</v>
      </c>
      <c r="G4" s="13">
        <v>0.52755905511811</v>
      </c>
      <c r="H4" s="14">
        <v>0.120809193570387</v>
      </c>
    </row>
    <row r="5">
      <c r="A5" s="6">
        <v>4.0</v>
      </c>
      <c r="B5" s="7" t="s">
        <v>552</v>
      </c>
      <c r="C5" s="7" t="s">
        <v>9</v>
      </c>
      <c r="D5" s="7">
        <v>14.0</v>
      </c>
      <c r="E5" s="7">
        <v>40.0</v>
      </c>
      <c r="F5" s="26">
        <f t="shared" si="1"/>
        <v>0.414893617</v>
      </c>
      <c r="G5" s="8">
        <v>0.5234375</v>
      </c>
      <c r="H5" s="9">
        <v>0.0443473469592872</v>
      </c>
    </row>
    <row r="6">
      <c r="A6" s="6">
        <v>5.0</v>
      </c>
      <c r="B6" s="7" t="s">
        <v>553</v>
      </c>
      <c r="C6" s="7" t="s">
        <v>9</v>
      </c>
      <c r="D6" s="7">
        <v>12.0</v>
      </c>
      <c r="E6" s="7">
        <v>21.0</v>
      </c>
      <c r="F6" s="26">
        <f t="shared" si="1"/>
        <v>0.2127659574</v>
      </c>
      <c r="G6" s="8">
        <v>0.52755905511811</v>
      </c>
      <c r="H6" s="9">
        <v>0.136717566568312</v>
      </c>
    </row>
    <row r="7">
      <c r="A7" s="6">
        <v>6.0</v>
      </c>
      <c r="B7" s="7" t="s">
        <v>33</v>
      </c>
      <c r="C7" s="7" t="s">
        <v>9</v>
      </c>
      <c r="D7" s="7">
        <v>9.0</v>
      </c>
      <c r="E7" s="7">
        <v>17.0</v>
      </c>
      <c r="F7" s="26">
        <f t="shared" si="1"/>
        <v>0.170212766</v>
      </c>
      <c r="G7" s="8">
        <v>0.485507246376811</v>
      </c>
      <c r="H7" s="9">
        <v>0.0570890138054317</v>
      </c>
    </row>
    <row r="8">
      <c r="A8" s="6">
        <v>7.0</v>
      </c>
      <c r="B8" s="7" t="s">
        <v>554</v>
      </c>
      <c r="C8" s="7" t="s">
        <v>12</v>
      </c>
      <c r="D8" s="7">
        <v>6.0</v>
      </c>
      <c r="E8" s="7">
        <v>16.0</v>
      </c>
      <c r="F8" s="26">
        <f t="shared" si="1"/>
        <v>0.1595744681</v>
      </c>
      <c r="G8" s="8">
        <v>0.465277777777777</v>
      </c>
      <c r="H8" s="9">
        <v>0.0030529172320217</v>
      </c>
    </row>
    <row r="9">
      <c r="A9" s="6">
        <v>8.0</v>
      </c>
      <c r="B9" s="7" t="s">
        <v>555</v>
      </c>
      <c r="C9" s="7" t="s">
        <v>9</v>
      </c>
      <c r="D9" s="7">
        <v>6.0</v>
      </c>
      <c r="E9" s="7">
        <v>16.0</v>
      </c>
      <c r="F9" s="26">
        <f t="shared" si="1"/>
        <v>0.1595744681</v>
      </c>
      <c r="G9" s="8">
        <v>0.446666666666666</v>
      </c>
      <c r="H9" s="9">
        <v>0.00223880597014925</v>
      </c>
    </row>
    <row r="10">
      <c r="A10" s="6">
        <v>9.0</v>
      </c>
      <c r="B10" s="7" t="s">
        <v>80</v>
      </c>
      <c r="C10" s="7" t="s">
        <v>9</v>
      </c>
      <c r="D10" s="7">
        <v>9.0</v>
      </c>
      <c r="E10" s="7">
        <v>12.0</v>
      </c>
      <c r="F10" s="26">
        <f t="shared" si="1"/>
        <v>0.1170212766</v>
      </c>
      <c r="G10" s="8">
        <v>0.465277777777777</v>
      </c>
      <c r="H10" s="9">
        <v>0.024355674728809</v>
      </c>
    </row>
    <row r="11">
      <c r="A11" s="6">
        <v>10.0</v>
      </c>
      <c r="B11" s="7" t="s">
        <v>556</v>
      </c>
      <c r="C11" s="7" t="s">
        <v>9</v>
      </c>
      <c r="D11" s="7">
        <v>8.0</v>
      </c>
      <c r="E11" s="7">
        <v>12.0</v>
      </c>
      <c r="F11" s="26">
        <f t="shared" si="1"/>
        <v>0.1170212766</v>
      </c>
      <c r="G11" s="8">
        <v>0.492647058823529</v>
      </c>
      <c r="H11" s="9">
        <v>0.0288121082897202</v>
      </c>
    </row>
    <row r="12">
      <c r="A12" s="6">
        <v>11.0</v>
      </c>
      <c r="B12" s="7" t="s">
        <v>557</v>
      </c>
      <c r="C12" s="7" t="s">
        <v>9</v>
      </c>
      <c r="D12" s="7">
        <v>5.0</v>
      </c>
      <c r="E12" s="7">
        <v>12.0</v>
      </c>
      <c r="F12" s="26">
        <f t="shared" si="1"/>
        <v>0.1170212766</v>
      </c>
      <c r="G12" s="8">
        <v>0.452702702702702</v>
      </c>
      <c r="H12" s="9">
        <v>0.00246225582046477</v>
      </c>
    </row>
    <row r="13">
      <c r="A13" s="6">
        <v>12.0</v>
      </c>
      <c r="B13" s="7" t="s">
        <v>241</v>
      </c>
      <c r="C13" s="7" t="s">
        <v>9</v>
      </c>
      <c r="D13" s="7">
        <v>6.0</v>
      </c>
      <c r="E13" s="7">
        <v>11.0</v>
      </c>
      <c r="F13" s="26">
        <f t="shared" si="1"/>
        <v>0.1063829787</v>
      </c>
      <c r="G13" s="8">
        <v>0.465277777777777</v>
      </c>
      <c r="H13" s="9">
        <v>0.00125616506213521</v>
      </c>
    </row>
    <row r="14">
      <c r="A14" s="6">
        <v>13.0</v>
      </c>
      <c r="B14" s="7" t="s">
        <v>520</v>
      </c>
      <c r="C14" s="7" t="s">
        <v>0</v>
      </c>
      <c r="D14" s="7">
        <v>5.0</v>
      </c>
      <c r="E14" s="7">
        <v>9.0</v>
      </c>
      <c r="F14" s="26">
        <f t="shared" si="1"/>
        <v>0.08510638298</v>
      </c>
      <c r="G14" s="8">
        <v>0.462068965517241</v>
      </c>
      <c r="H14" s="10">
        <v>0.0</v>
      </c>
    </row>
    <row r="15">
      <c r="A15" s="6">
        <v>14.0</v>
      </c>
      <c r="B15" s="7" t="s">
        <v>444</v>
      </c>
      <c r="C15" s="7" t="s">
        <v>9</v>
      </c>
      <c r="D15" s="7">
        <v>7.0</v>
      </c>
      <c r="E15" s="7">
        <v>8.0</v>
      </c>
      <c r="F15" s="26">
        <f t="shared" si="1"/>
        <v>0.07446808511</v>
      </c>
      <c r="G15" s="8">
        <v>0.387283236994219</v>
      </c>
      <c r="H15" s="9">
        <v>0.0921948698068101</v>
      </c>
    </row>
    <row r="16">
      <c r="A16" s="6">
        <v>15.0</v>
      </c>
      <c r="B16" s="7" t="s">
        <v>128</v>
      </c>
      <c r="C16" s="7" t="s">
        <v>9</v>
      </c>
      <c r="D16" s="7">
        <v>5.0</v>
      </c>
      <c r="E16" s="7">
        <v>8.0</v>
      </c>
      <c r="F16" s="26">
        <f t="shared" si="1"/>
        <v>0.07446808511</v>
      </c>
      <c r="G16" s="8">
        <v>0.458904109589041</v>
      </c>
      <c r="H16" s="9">
        <v>0.008576166785122</v>
      </c>
    </row>
    <row r="17">
      <c r="A17" s="6">
        <v>16.0</v>
      </c>
      <c r="B17" s="7" t="s">
        <v>558</v>
      </c>
      <c r="C17" s="7" t="s">
        <v>9</v>
      </c>
      <c r="D17" s="7">
        <v>7.0</v>
      </c>
      <c r="E17" s="7">
        <v>7.0</v>
      </c>
      <c r="F17" s="26">
        <f t="shared" si="1"/>
        <v>0.06382978723</v>
      </c>
      <c r="G17" s="8">
        <v>0.50375939849624</v>
      </c>
      <c r="H17" s="9">
        <v>0.0150940822582613</v>
      </c>
    </row>
    <row r="18">
      <c r="A18" s="6">
        <v>17.0</v>
      </c>
      <c r="B18" s="7" t="s">
        <v>183</v>
      </c>
      <c r="C18" s="7" t="s">
        <v>9</v>
      </c>
      <c r="D18" s="7">
        <v>4.0</v>
      </c>
      <c r="E18" s="7">
        <v>7.0</v>
      </c>
      <c r="F18" s="26">
        <f t="shared" si="1"/>
        <v>0.06382978723</v>
      </c>
      <c r="G18" s="8">
        <v>0.458904109589041</v>
      </c>
      <c r="H18" s="9">
        <v>0.0183928840645258</v>
      </c>
    </row>
    <row r="19">
      <c r="A19" s="6">
        <v>18.0</v>
      </c>
      <c r="B19" s="7" t="s">
        <v>559</v>
      </c>
      <c r="C19" s="7" t="s">
        <v>9</v>
      </c>
      <c r="D19" s="7">
        <v>3.0</v>
      </c>
      <c r="E19" s="7">
        <v>5.0</v>
      </c>
      <c r="F19" s="26">
        <f t="shared" si="1"/>
        <v>0.04255319149</v>
      </c>
      <c r="G19" s="8">
        <v>0.443708609271523</v>
      </c>
      <c r="H19" s="10">
        <v>0.0</v>
      </c>
    </row>
    <row r="20">
      <c r="A20" s="6">
        <v>19.0</v>
      </c>
      <c r="B20" s="7" t="s">
        <v>560</v>
      </c>
      <c r="C20" s="7" t="s">
        <v>9</v>
      </c>
      <c r="D20" s="7">
        <v>4.0</v>
      </c>
      <c r="E20" s="7">
        <v>4.0</v>
      </c>
      <c r="F20" s="26">
        <f t="shared" si="1"/>
        <v>0.03191489362</v>
      </c>
      <c r="G20" s="8">
        <v>0.376404494382022</v>
      </c>
      <c r="H20" s="9">
        <v>0.0202359415045982</v>
      </c>
    </row>
    <row r="21">
      <c r="A21" s="6">
        <v>19.0</v>
      </c>
      <c r="B21" s="7" t="s">
        <v>561</v>
      </c>
      <c r="C21" s="7" t="s">
        <v>9</v>
      </c>
      <c r="D21" s="7">
        <v>4.0</v>
      </c>
      <c r="E21" s="7">
        <v>4.0</v>
      </c>
      <c r="F21" s="26">
        <f t="shared" si="1"/>
        <v>0.03191489362</v>
      </c>
      <c r="G21" s="8">
        <v>0.449664429530201</v>
      </c>
      <c r="H21" s="9">
        <v>0.00579677370722146</v>
      </c>
    </row>
    <row r="22">
      <c r="A22" s="6">
        <v>19.0</v>
      </c>
      <c r="B22" s="7" t="s">
        <v>562</v>
      </c>
      <c r="C22" s="7" t="s">
        <v>9</v>
      </c>
      <c r="D22" s="7">
        <v>4.0</v>
      </c>
      <c r="E22" s="7">
        <v>4.0</v>
      </c>
      <c r="F22" s="26">
        <f t="shared" si="1"/>
        <v>0.03191489362</v>
      </c>
      <c r="G22" s="8">
        <v>0.435064935064935</v>
      </c>
      <c r="H22" s="10">
        <v>0.0</v>
      </c>
    </row>
    <row r="23">
      <c r="A23" s="6">
        <v>19.0</v>
      </c>
      <c r="B23" s="7" t="s">
        <v>563</v>
      </c>
      <c r="C23" s="7" t="s">
        <v>12</v>
      </c>
      <c r="D23" s="7">
        <v>4.0</v>
      </c>
      <c r="E23" s="7">
        <v>4.0</v>
      </c>
      <c r="F23" s="26">
        <f t="shared" si="1"/>
        <v>0.03191489362</v>
      </c>
      <c r="G23" s="8">
        <v>0.435064935064935</v>
      </c>
      <c r="H23" s="10">
        <v>0.0</v>
      </c>
    </row>
    <row r="24">
      <c r="A24" s="6">
        <v>19.0</v>
      </c>
      <c r="B24" s="7" t="s">
        <v>564</v>
      </c>
      <c r="C24" s="7" t="s">
        <v>12</v>
      </c>
      <c r="D24" s="7">
        <v>4.0</v>
      </c>
      <c r="E24" s="7">
        <v>4.0</v>
      </c>
      <c r="F24" s="26">
        <f t="shared" si="1"/>
        <v>0.03191489362</v>
      </c>
      <c r="G24" s="8">
        <v>0.435064935064935</v>
      </c>
      <c r="H24" s="10">
        <v>0.0</v>
      </c>
    </row>
    <row r="25">
      <c r="A25" s="6">
        <v>24.0</v>
      </c>
      <c r="B25" s="7" t="s">
        <v>565</v>
      </c>
      <c r="C25" s="7" t="s">
        <v>9</v>
      </c>
      <c r="D25" s="7">
        <v>3.0</v>
      </c>
      <c r="E25" s="7">
        <v>4.0</v>
      </c>
      <c r="F25" s="26">
        <f t="shared" si="1"/>
        <v>0.03191489362</v>
      </c>
      <c r="G25" s="8">
        <v>0.44078947368421</v>
      </c>
      <c r="H25" s="10">
        <v>0.0</v>
      </c>
    </row>
    <row r="26">
      <c r="A26" s="6">
        <v>24.0</v>
      </c>
      <c r="B26" s="7" t="s">
        <v>566</v>
      </c>
      <c r="C26" s="7" t="s">
        <v>0</v>
      </c>
      <c r="D26" s="7">
        <v>3.0</v>
      </c>
      <c r="E26" s="7">
        <v>4.0</v>
      </c>
      <c r="F26" s="26">
        <f t="shared" si="1"/>
        <v>0.03191489362</v>
      </c>
      <c r="G26" s="8">
        <v>0.432258064516129</v>
      </c>
      <c r="H26" s="10">
        <v>0.0</v>
      </c>
    </row>
    <row r="27">
      <c r="A27" s="6">
        <v>26.0</v>
      </c>
      <c r="B27" s="7" t="s">
        <v>432</v>
      </c>
      <c r="C27" s="7" t="s">
        <v>12</v>
      </c>
      <c r="D27" s="7">
        <v>3.0</v>
      </c>
      <c r="E27" s="7">
        <v>3.0</v>
      </c>
      <c r="F27" s="26">
        <f t="shared" si="1"/>
        <v>0.02127659574</v>
      </c>
      <c r="G27" s="8">
        <v>0.437908496732026</v>
      </c>
      <c r="H27" s="9">
        <v>0.038783355947535</v>
      </c>
    </row>
    <row r="28">
      <c r="A28" s="6">
        <v>26.0</v>
      </c>
      <c r="B28" s="7" t="s">
        <v>567</v>
      </c>
      <c r="C28" s="7" t="s">
        <v>9</v>
      </c>
      <c r="D28" s="7">
        <v>3.0</v>
      </c>
      <c r="E28" s="7">
        <v>3.0</v>
      </c>
      <c r="F28" s="26">
        <f t="shared" si="1"/>
        <v>0.02127659574</v>
      </c>
      <c r="G28" s="8">
        <v>0.326829268292682</v>
      </c>
      <c r="H28" s="9">
        <v>0.0304161013116237</v>
      </c>
    </row>
    <row r="29">
      <c r="A29" s="6">
        <v>26.0</v>
      </c>
      <c r="B29" s="7" t="s">
        <v>568</v>
      </c>
      <c r="C29" s="7" t="s">
        <v>0</v>
      </c>
      <c r="D29" s="7">
        <v>3.0</v>
      </c>
      <c r="E29" s="7">
        <v>3.0</v>
      </c>
      <c r="F29" s="26">
        <f t="shared" si="1"/>
        <v>0.02127659574</v>
      </c>
      <c r="G29" s="8">
        <v>0.443708609271523</v>
      </c>
      <c r="H29" s="9">
        <v>0.00952596325730653</v>
      </c>
    </row>
    <row r="30">
      <c r="A30" s="6">
        <v>26.0</v>
      </c>
      <c r="B30" s="7" t="s">
        <v>569</v>
      </c>
      <c r="C30" s="7" t="s">
        <v>12</v>
      </c>
      <c r="D30" s="7">
        <v>3.0</v>
      </c>
      <c r="E30" s="7">
        <v>3.0</v>
      </c>
      <c r="F30" s="26">
        <f t="shared" si="1"/>
        <v>0.02127659574</v>
      </c>
      <c r="G30" s="8">
        <v>0.443708609271523</v>
      </c>
      <c r="H30" s="9">
        <v>0.00632659214748766</v>
      </c>
    </row>
    <row r="31">
      <c r="A31" s="6">
        <v>26.0</v>
      </c>
      <c r="B31" s="7" t="s">
        <v>570</v>
      </c>
      <c r="C31" s="7" t="s">
        <v>12</v>
      </c>
      <c r="D31" s="7">
        <v>3.0</v>
      </c>
      <c r="E31" s="7">
        <v>3.0</v>
      </c>
      <c r="F31" s="26">
        <f t="shared" si="1"/>
        <v>0.02127659574</v>
      </c>
      <c r="G31" s="8">
        <v>0.370165745856353</v>
      </c>
      <c r="H31" s="9">
        <v>0.00231795567616463</v>
      </c>
    </row>
    <row r="32">
      <c r="A32" s="6">
        <v>26.0</v>
      </c>
      <c r="B32" s="7" t="s">
        <v>35</v>
      </c>
      <c r="C32" s="7" t="s">
        <v>12</v>
      </c>
      <c r="D32" s="7">
        <v>3.0</v>
      </c>
      <c r="E32" s="7">
        <v>3.0</v>
      </c>
      <c r="F32" s="26">
        <f t="shared" si="1"/>
        <v>0.02127659574</v>
      </c>
      <c r="G32" s="8">
        <v>0.341836734693877</v>
      </c>
      <c r="H32" s="19">
        <v>2.41218151665912E-4</v>
      </c>
    </row>
    <row r="33">
      <c r="A33" s="6">
        <v>26.0</v>
      </c>
      <c r="B33" s="7" t="s">
        <v>571</v>
      </c>
      <c r="C33" s="7" t="s">
        <v>9</v>
      </c>
      <c r="D33" s="7">
        <v>3.0</v>
      </c>
      <c r="E33" s="7">
        <v>3.0</v>
      </c>
      <c r="F33" s="26">
        <f t="shared" si="1"/>
        <v>0.02127659574</v>
      </c>
      <c r="G33" s="8">
        <v>0.385057471264367</v>
      </c>
      <c r="H33" s="10">
        <v>0.0</v>
      </c>
    </row>
    <row r="34">
      <c r="A34" s="6">
        <v>33.0</v>
      </c>
      <c r="B34" s="7" t="s">
        <v>572</v>
      </c>
      <c r="C34" s="7" t="s">
        <v>0</v>
      </c>
      <c r="D34" s="7">
        <v>2.0</v>
      </c>
      <c r="E34" s="7">
        <v>3.0</v>
      </c>
      <c r="F34" s="26">
        <f t="shared" si="1"/>
        <v>0.02127659574</v>
      </c>
      <c r="G34" s="8">
        <v>0.446666666666666</v>
      </c>
      <c r="H34" s="10">
        <v>0.0</v>
      </c>
    </row>
    <row r="35">
      <c r="A35" s="6">
        <v>33.0</v>
      </c>
      <c r="B35" s="7" t="s">
        <v>573</v>
      </c>
      <c r="C35" s="7" t="s">
        <v>12</v>
      </c>
      <c r="D35" s="7">
        <v>2.0</v>
      </c>
      <c r="E35" s="7">
        <v>3.0</v>
      </c>
      <c r="F35" s="26">
        <f t="shared" si="1"/>
        <v>0.02127659574</v>
      </c>
      <c r="G35" s="8">
        <v>0.437908496732026</v>
      </c>
      <c r="H35" s="10">
        <v>0.0</v>
      </c>
    </row>
    <row r="36">
      <c r="A36" s="6">
        <v>33.0</v>
      </c>
      <c r="B36" s="7" t="s">
        <v>574</v>
      </c>
      <c r="C36" s="7" t="s">
        <v>12</v>
      </c>
      <c r="D36" s="7">
        <v>2.0</v>
      </c>
      <c r="E36" s="7">
        <v>3.0</v>
      </c>
      <c r="F36" s="26">
        <f t="shared" si="1"/>
        <v>0.02127659574</v>
      </c>
      <c r="G36" s="8">
        <v>0.424050632911392</v>
      </c>
      <c r="H36" s="10">
        <v>0.0</v>
      </c>
    </row>
    <row r="37">
      <c r="A37" s="6">
        <v>33.0</v>
      </c>
      <c r="B37" s="7" t="s">
        <v>575</v>
      </c>
      <c r="C37" s="7" t="s">
        <v>9</v>
      </c>
      <c r="D37" s="7">
        <v>2.0</v>
      </c>
      <c r="E37" s="7">
        <v>3.0</v>
      </c>
      <c r="F37" s="26">
        <f t="shared" si="1"/>
        <v>0.02127659574</v>
      </c>
      <c r="G37" s="8">
        <v>0.364130434782608</v>
      </c>
      <c r="H37" s="10">
        <v>0.0</v>
      </c>
    </row>
    <row r="38">
      <c r="A38" s="6">
        <v>33.0</v>
      </c>
      <c r="B38" s="7" t="s">
        <v>576</v>
      </c>
      <c r="C38" s="7" t="s">
        <v>9</v>
      </c>
      <c r="D38" s="7">
        <v>2.0</v>
      </c>
      <c r="E38" s="7">
        <v>3.0</v>
      </c>
      <c r="F38" s="26">
        <f t="shared" si="1"/>
        <v>0.02127659574</v>
      </c>
      <c r="G38" s="8">
        <v>0.358288770053475</v>
      </c>
      <c r="H38" s="10">
        <v>0.0</v>
      </c>
    </row>
    <row r="39">
      <c r="A39" s="6">
        <v>38.0</v>
      </c>
      <c r="B39" s="7" t="s">
        <v>577</v>
      </c>
      <c r="C39" s="7" t="s">
        <v>0</v>
      </c>
      <c r="D39" s="7">
        <v>2.0</v>
      </c>
      <c r="E39" s="7">
        <v>2.0</v>
      </c>
      <c r="F39" s="26">
        <f t="shared" si="1"/>
        <v>0.01063829787</v>
      </c>
      <c r="G39" s="8">
        <v>0.426751592356687</v>
      </c>
      <c r="H39" s="9">
        <v>0.0298507462686567</v>
      </c>
    </row>
    <row r="40">
      <c r="A40" s="6">
        <v>38.0</v>
      </c>
      <c r="B40" s="7" t="s">
        <v>578</v>
      </c>
      <c r="C40" s="7" t="s">
        <v>0</v>
      </c>
      <c r="D40" s="7">
        <v>2.0</v>
      </c>
      <c r="E40" s="7">
        <v>2.0</v>
      </c>
      <c r="F40" s="26">
        <f t="shared" si="1"/>
        <v>0.01063829787</v>
      </c>
      <c r="G40" s="8">
        <v>0.350785340314136</v>
      </c>
      <c r="H40" s="19">
        <v>8.14111261872456E-4</v>
      </c>
    </row>
    <row r="41">
      <c r="A41" s="6">
        <v>38.0</v>
      </c>
      <c r="B41" s="7" t="s">
        <v>579</v>
      </c>
      <c r="C41" s="7" t="s">
        <v>9</v>
      </c>
      <c r="D41" s="7">
        <v>2.0</v>
      </c>
      <c r="E41" s="7">
        <v>2.0</v>
      </c>
      <c r="F41" s="26">
        <f t="shared" si="1"/>
        <v>0.01063829787</v>
      </c>
      <c r="G41" s="8">
        <v>0.44078947368421</v>
      </c>
      <c r="H41" s="10">
        <v>0.0</v>
      </c>
    </row>
    <row r="42">
      <c r="A42" s="6">
        <v>38.0</v>
      </c>
      <c r="B42" s="7" t="s">
        <v>580</v>
      </c>
      <c r="C42" s="7" t="s">
        <v>9</v>
      </c>
      <c r="D42" s="7">
        <v>2.0</v>
      </c>
      <c r="E42" s="7">
        <v>2.0</v>
      </c>
      <c r="F42" s="26">
        <f t="shared" si="1"/>
        <v>0.01063829787</v>
      </c>
      <c r="G42" s="8">
        <v>0.437908496732026</v>
      </c>
      <c r="H42" s="10">
        <v>0.0</v>
      </c>
    </row>
    <row r="43">
      <c r="A43" s="6">
        <v>38.0</v>
      </c>
      <c r="B43" s="7" t="s">
        <v>581</v>
      </c>
      <c r="C43" s="7" t="s">
        <v>9</v>
      </c>
      <c r="D43" s="7">
        <v>2.0</v>
      </c>
      <c r="E43" s="7">
        <v>2.0</v>
      </c>
      <c r="F43" s="26">
        <f t="shared" si="1"/>
        <v>0.01063829787</v>
      </c>
      <c r="G43" s="8">
        <v>0.429487179487179</v>
      </c>
      <c r="H43" s="10">
        <v>0.0</v>
      </c>
    </row>
    <row r="44">
      <c r="A44" s="6">
        <v>38.0</v>
      </c>
      <c r="B44" s="7" t="s">
        <v>137</v>
      </c>
      <c r="C44" s="7" t="s">
        <v>0</v>
      </c>
      <c r="D44" s="7">
        <v>2.0</v>
      </c>
      <c r="E44" s="7">
        <v>2.0</v>
      </c>
      <c r="F44" s="26">
        <f t="shared" si="1"/>
        <v>0.01063829787</v>
      </c>
      <c r="G44" s="8">
        <v>0.424050632911392</v>
      </c>
      <c r="H44" s="10">
        <v>0.0</v>
      </c>
    </row>
    <row r="45">
      <c r="A45" s="6">
        <v>38.0</v>
      </c>
      <c r="B45" s="7" t="s">
        <v>582</v>
      </c>
      <c r="C45" s="7" t="s">
        <v>12</v>
      </c>
      <c r="D45" s="7">
        <v>2.0</v>
      </c>
      <c r="E45" s="7">
        <v>2.0</v>
      </c>
      <c r="F45" s="26">
        <f t="shared" si="1"/>
        <v>0.01063829787</v>
      </c>
      <c r="G45" s="8">
        <v>0.424050632911392</v>
      </c>
      <c r="H45" s="10">
        <v>0.0</v>
      </c>
    </row>
    <row r="46">
      <c r="A46" s="6">
        <v>38.0</v>
      </c>
      <c r="B46" s="7" t="s">
        <v>583</v>
      </c>
      <c r="C46" s="7" t="s">
        <v>12</v>
      </c>
      <c r="D46" s="7">
        <v>2.0</v>
      </c>
      <c r="E46" s="7">
        <v>2.0</v>
      </c>
      <c r="F46" s="26">
        <f t="shared" si="1"/>
        <v>0.01063829787</v>
      </c>
      <c r="G46" s="8">
        <v>0.368131868131868</v>
      </c>
      <c r="H46" s="10">
        <v>0.0</v>
      </c>
    </row>
    <row r="47">
      <c r="A47" s="6">
        <v>38.0</v>
      </c>
      <c r="B47" s="7" t="s">
        <v>584</v>
      </c>
      <c r="C47" s="7" t="s">
        <v>9</v>
      </c>
      <c r="D47" s="7">
        <v>2.0</v>
      </c>
      <c r="E47" s="7">
        <v>2.0</v>
      </c>
      <c r="F47" s="26">
        <f t="shared" si="1"/>
        <v>0.01063829787</v>
      </c>
      <c r="G47" s="8">
        <v>0.36021505376344</v>
      </c>
      <c r="H47" s="10">
        <v>0.0</v>
      </c>
    </row>
    <row r="48">
      <c r="A48" s="6">
        <v>38.0</v>
      </c>
      <c r="B48" s="7" t="s">
        <v>585</v>
      </c>
      <c r="C48" s="7" t="s">
        <v>9</v>
      </c>
      <c r="D48" s="7">
        <v>2.0</v>
      </c>
      <c r="E48" s="7">
        <v>2.0</v>
      </c>
      <c r="F48" s="26">
        <f t="shared" si="1"/>
        <v>0.01063829787</v>
      </c>
      <c r="G48" s="8">
        <v>0.354497354497354</v>
      </c>
      <c r="H48" s="10">
        <v>0.0</v>
      </c>
    </row>
    <row r="49">
      <c r="A49" s="6">
        <v>38.0</v>
      </c>
      <c r="B49" s="7" t="s">
        <v>586</v>
      </c>
      <c r="C49" s="7" t="s">
        <v>9</v>
      </c>
      <c r="D49" s="7">
        <v>2.0</v>
      </c>
      <c r="E49" s="7">
        <v>2.0</v>
      </c>
      <c r="F49" s="26">
        <f t="shared" si="1"/>
        <v>0.01063829787</v>
      </c>
      <c r="G49" s="8">
        <v>0.281512605042016</v>
      </c>
      <c r="H49" s="10">
        <v>0.0</v>
      </c>
    </row>
    <row r="50">
      <c r="A50" s="6">
        <v>38.0</v>
      </c>
      <c r="B50" s="7" t="s">
        <v>587</v>
      </c>
      <c r="C50" s="7" t="s">
        <v>9</v>
      </c>
      <c r="D50" s="7">
        <v>2.0</v>
      </c>
      <c r="E50" s="7">
        <v>2.0</v>
      </c>
      <c r="F50" s="26">
        <f t="shared" si="1"/>
        <v>0.01063829787</v>
      </c>
      <c r="G50" s="8">
        <v>0.281512605042016</v>
      </c>
      <c r="H50" s="10">
        <v>0.0</v>
      </c>
    </row>
    <row r="51">
      <c r="A51" s="6">
        <v>50.0</v>
      </c>
      <c r="B51" s="7" t="s">
        <v>588</v>
      </c>
      <c r="C51" s="7" t="s">
        <v>9</v>
      </c>
      <c r="D51" s="7">
        <v>1.0</v>
      </c>
      <c r="E51" s="7">
        <v>1.0</v>
      </c>
      <c r="F51" s="24">
        <f t="shared" si="1"/>
        <v>0</v>
      </c>
      <c r="G51" s="8">
        <v>0.421383647798742</v>
      </c>
      <c r="H51" s="10">
        <v>0.0</v>
      </c>
    </row>
    <row r="52">
      <c r="A52" s="6">
        <v>50.0</v>
      </c>
      <c r="B52" s="7" t="s">
        <v>589</v>
      </c>
      <c r="C52" s="7" t="s">
        <v>9</v>
      </c>
      <c r="D52" s="7">
        <v>1.0</v>
      </c>
      <c r="E52" s="7">
        <v>1.0</v>
      </c>
      <c r="F52" s="24">
        <f t="shared" si="1"/>
        <v>0</v>
      </c>
      <c r="G52" s="8">
        <v>0.421383647798742</v>
      </c>
      <c r="H52" s="10">
        <v>0.0</v>
      </c>
    </row>
    <row r="53">
      <c r="A53" s="6">
        <v>50.0</v>
      </c>
      <c r="B53" s="7" t="s">
        <v>590</v>
      </c>
      <c r="C53" s="7" t="s">
        <v>12</v>
      </c>
      <c r="D53" s="7">
        <v>1.0</v>
      </c>
      <c r="E53" s="7">
        <v>1.0</v>
      </c>
      <c r="F53" s="24">
        <f t="shared" si="1"/>
        <v>0</v>
      </c>
      <c r="G53" s="8">
        <v>0.421383647798742</v>
      </c>
      <c r="H53" s="10">
        <v>0.0</v>
      </c>
    </row>
    <row r="54">
      <c r="A54" s="6">
        <v>50.0</v>
      </c>
      <c r="B54" s="7" t="s">
        <v>591</v>
      </c>
      <c r="C54" s="7" t="s">
        <v>12</v>
      </c>
      <c r="D54" s="7">
        <v>1.0</v>
      </c>
      <c r="E54" s="7">
        <v>1.0</v>
      </c>
      <c r="F54" s="24">
        <f t="shared" si="1"/>
        <v>0</v>
      </c>
      <c r="G54" s="8">
        <v>0.421383647798742</v>
      </c>
      <c r="H54" s="10">
        <v>0.0</v>
      </c>
    </row>
    <row r="55">
      <c r="A55" s="6">
        <v>50.0</v>
      </c>
      <c r="B55" s="7" t="s">
        <v>102</v>
      </c>
      <c r="C55" s="7" t="s">
        <v>9</v>
      </c>
      <c r="D55" s="7">
        <v>1.0</v>
      </c>
      <c r="E55" s="7">
        <v>1.0</v>
      </c>
      <c r="F55" s="24">
        <f t="shared" si="1"/>
        <v>0</v>
      </c>
      <c r="G55" s="8">
        <v>0.421383647798742</v>
      </c>
      <c r="H55" s="10">
        <v>0.0</v>
      </c>
    </row>
    <row r="56">
      <c r="A56" s="6">
        <v>50.0</v>
      </c>
      <c r="B56" s="7" t="s">
        <v>592</v>
      </c>
      <c r="C56" s="7" t="s">
        <v>9</v>
      </c>
      <c r="D56" s="7">
        <v>1.0</v>
      </c>
      <c r="E56" s="7">
        <v>1.0</v>
      </c>
      <c r="F56" s="24">
        <f t="shared" si="1"/>
        <v>0</v>
      </c>
      <c r="G56" s="8">
        <v>0.421383647798742</v>
      </c>
      <c r="H56" s="10">
        <v>0.0</v>
      </c>
    </row>
    <row r="57">
      <c r="A57" s="6">
        <v>50.0</v>
      </c>
      <c r="B57" s="7" t="s">
        <v>593</v>
      </c>
      <c r="C57" s="7" t="s">
        <v>9</v>
      </c>
      <c r="D57" s="7">
        <v>1.0</v>
      </c>
      <c r="E57" s="7">
        <v>1.0</v>
      </c>
      <c r="F57" s="24">
        <f t="shared" si="1"/>
        <v>0</v>
      </c>
      <c r="G57" s="8">
        <v>0.421383647798742</v>
      </c>
      <c r="H57" s="10">
        <v>0.0</v>
      </c>
    </row>
    <row r="58">
      <c r="A58" s="6">
        <v>50.0</v>
      </c>
      <c r="B58" s="7" t="s">
        <v>594</v>
      </c>
      <c r="C58" s="7" t="s">
        <v>9</v>
      </c>
      <c r="D58" s="7">
        <v>1.0</v>
      </c>
      <c r="E58" s="7">
        <v>1.0</v>
      </c>
      <c r="F58" s="24">
        <f t="shared" si="1"/>
        <v>0</v>
      </c>
      <c r="G58" s="8">
        <v>0.421383647798742</v>
      </c>
      <c r="H58" s="10">
        <v>0.0</v>
      </c>
    </row>
    <row r="59">
      <c r="A59" s="6">
        <v>50.0</v>
      </c>
      <c r="B59" s="7" t="s">
        <v>595</v>
      </c>
      <c r="C59" s="7" t="s">
        <v>9</v>
      </c>
      <c r="D59" s="7">
        <v>1.0</v>
      </c>
      <c r="E59" s="7">
        <v>1.0</v>
      </c>
      <c r="F59" s="24">
        <f t="shared" si="1"/>
        <v>0</v>
      </c>
      <c r="G59" s="8">
        <v>0.421383647798742</v>
      </c>
      <c r="H59" s="10">
        <v>0.0</v>
      </c>
    </row>
    <row r="60">
      <c r="A60" s="6">
        <v>50.0</v>
      </c>
      <c r="B60" s="7" t="s">
        <v>441</v>
      </c>
      <c r="C60" s="7" t="s">
        <v>9</v>
      </c>
      <c r="D60" s="7">
        <v>1.0</v>
      </c>
      <c r="E60" s="7">
        <v>1.0</v>
      </c>
      <c r="F60" s="24">
        <f t="shared" si="1"/>
        <v>0</v>
      </c>
      <c r="G60" s="8">
        <v>0.421383647798742</v>
      </c>
      <c r="H60" s="10">
        <v>0.0</v>
      </c>
    </row>
    <row r="61">
      <c r="A61" s="6">
        <v>50.0</v>
      </c>
      <c r="B61" s="7" t="s">
        <v>56</v>
      </c>
      <c r="C61" s="7" t="s">
        <v>9</v>
      </c>
      <c r="D61" s="7">
        <v>1.0</v>
      </c>
      <c r="E61" s="7">
        <v>1.0</v>
      </c>
      <c r="F61" s="24">
        <f t="shared" si="1"/>
        <v>0</v>
      </c>
      <c r="G61" s="8">
        <v>0.421383647798742</v>
      </c>
      <c r="H61" s="10">
        <v>0.0</v>
      </c>
    </row>
    <row r="62">
      <c r="A62" s="6">
        <v>50.0</v>
      </c>
      <c r="B62" s="7" t="s">
        <v>596</v>
      </c>
      <c r="C62" s="7" t="s">
        <v>9</v>
      </c>
      <c r="D62" s="7">
        <v>1.0</v>
      </c>
      <c r="E62" s="7">
        <v>1.0</v>
      </c>
      <c r="F62" s="24">
        <f t="shared" si="1"/>
        <v>0</v>
      </c>
      <c r="G62" s="8">
        <v>0.356382978723404</v>
      </c>
      <c r="H62" s="10">
        <v>0.0</v>
      </c>
    </row>
    <row r="63">
      <c r="A63" s="6">
        <v>50.0</v>
      </c>
      <c r="B63" s="7" t="s">
        <v>597</v>
      </c>
      <c r="C63" s="7" t="s">
        <v>12</v>
      </c>
      <c r="D63" s="7">
        <v>1.0</v>
      </c>
      <c r="E63" s="7">
        <v>1.0</v>
      </c>
      <c r="F63" s="24">
        <f t="shared" si="1"/>
        <v>0</v>
      </c>
      <c r="G63" s="8">
        <v>0.347150259067357</v>
      </c>
      <c r="H63" s="10">
        <v>0.0</v>
      </c>
    </row>
    <row r="64">
      <c r="A64" s="6">
        <v>50.0</v>
      </c>
      <c r="B64" s="7" t="s">
        <v>598</v>
      </c>
      <c r="C64" s="7" t="s">
        <v>12</v>
      </c>
      <c r="D64" s="7">
        <v>1.0</v>
      </c>
      <c r="E64" s="7">
        <v>1.0</v>
      </c>
      <c r="F64" s="24">
        <f t="shared" si="1"/>
        <v>0</v>
      </c>
      <c r="G64" s="8">
        <v>0.347150259067357</v>
      </c>
      <c r="H64" s="10">
        <v>0.0</v>
      </c>
    </row>
    <row r="65">
      <c r="A65" s="6">
        <v>50.0</v>
      </c>
      <c r="B65" s="7" t="s">
        <v>599</v>
      </c>
      <c r="C65" s="7" t="s">
        <v>0</v>
      </c>
      <c r="D65" s="7">
        <v>1.0</v>
      </c>
      <c r="E65" s="7">
        <v>1.0</v>
      </c>
      <c r="F65" s="24">
        <f t="shared" si="1"/>
        <v>0</v>
      </c>
      <c r="G65" s="8">
        <v>0.347150259067357</v>
      </c>
      <c r="H65" s="10">
        <v>0.0</v>
      </c>
    </row>
    <row r="66">
      <c r="A66" s="6">
        <v>50.0</v>
      </c>
      <c r="B66" s="7" t="s">
        <v>439</v>
      </c>
      <c r="C66" s="7" t="s">
        <v>12</v>
      </c>
      <c r="D66" s="7">
        <v>1.0</v>
      </c>
      <c r="E66" s="7">
        <v>1.0</v>
      </c>
      <c r="F66" s="24">
        <f t="shared" si="1"/>
        <v>0</v>
      </c>
      <c r="G66" s="8">
        <v>0.347150259067357</v>
      </c>
      <c r="H66" s="10">
        <v>0.0</v>
      </c>
    </row>
    <row r="67">
      <c r="A67" s="6">
        <v>50.0</v>
      </c>
      <c r="B67" s="7" t="s">
        <v>510</v>
      </c>
      <c r="C67" s="7" t="s">
        <v>0</v>
      </c>
      <c r="D67" s="7">
        <v>1.0</v>
      </c>
      <c r="E67" s="7">
        <v>1.0</v>
      </c>
      <c r="F67" s="24">
        <f t="shared" si="1"/>
        <v>0</v>
      </c>
      <c r="G67" s="8">
        <v>0.300448430493273</v>
      </c>
      <c r="H67" s="10">
        <v>0.0</v>
      </c>
    </row>
    <row r="68">
      <c r="A68" s="6">
        <v>50.0</v>
      </c>
      <c r="B68" s="7" t="s">
        <v>600</v>
      </c>
      <c r="C68" s="7" t="s">
        <v>9</v>
      </c>
      <c r="D68" s="7">
        <v>1.0</v>
      </c>
      <c r="E68" s="7">
        <v>1.0</v>
      </c>
      <c r="F68" s="24">
        <f t="shared" si="1"/>
        <v>0</v>
      </c>
      <c r="G68" s="8">
        <v>0.280334728033472</v>
      </c>
      <c r="H68" s="10">
        <v>0.0</v>
      </c>
    </row>
    <row r="69">
      <c r="A69" s="20">
        <v>50.0</v>
      </c>
      <c r="B69" s="21" t="s">
        <v>298</v>
      </c>
      <c r="C69" s="21" t="s">
        <v>9</v>
      </c>
      <c r="D69" s="21">
        <v>1.0</v>
      </c>
      <c r="E69" s="21">
        <v>1.0</v>
      </c>
      <c r="F69" s="28">
        <f t="shared" si="1"/>
        <v>0</v>
      </c>
      <c r="G69" s="22">
        <v>0.247232472324723</v>
      </c>
      <c r="H69" s="23">
        <v>0.0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38"/>
    <col customWidth="1" min="7" max="7" width="16.38"/>
    <col customWidth="1" min="8" max="8" width="16.25"/>
  </cols>
  <sheetData>
    <row r="1" ht="27.7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3" t="s">
        <v>7</v>
      </c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</row>
    <row r="2">
      <c r="A2" s="6">
        <v>1.0</v>
      </c>
      <c r="B2" s="7" t="s">
        <v>8</v>
      </c>
      <c r="C2" s="7" t="s">
        <v>9</v>
      </c>
      <c r="D2" s="7">
        <v>36.0</v>
      </c>
      <c r="E2" s="55">
        <v>140.0</v>
      </c>
      <c r="F2" s="56">
        <f>(E2-1)/(140-1)</f>
        <v>1</v>
      </c>
      <c r="G2" s="57">
        <v>0.8</v>
      </c>
      <c r="H2" s="58">
        <v>0.566890824404122</v>
      </c>
    </row>
    <row r="3">
      <c r="A3" s="15">
        <v>2.0</v>
      </c>
      <c r="B3" s="16" t="s">
        <v>601</v>
      </c>
      <c r="C3" s="16" t="s">
        <v>9</v>
      </c>
      <c r="D3" s="16">
        <v>24.0</v>
      </c>
      <c r="E3" s="59">
        <v>87.0</v>
      </c>
      <c r="F3" s="60">
        <f t="shared" ref="F3:F50" si="1">(E3-1)/139</f>
        <v>0.618705036</v>
      </c>
      <c r="G3" s="17">
        <v>0.666666666666666</v>
      </c>
      <c r="H3" s="18">
        <v>0.274549349881796</v>
      </c>
    </row>
    <row r="4">
      <c r="A4" s="6">
        <v>3.0</v>
      </c>
      <c r="B4" s="7" t="s">
        <v>602</v>
      </c>
      <c r="C4" s="7" t="s">
        <v>12</v>
      </c>
      <c r="D4" s="7">
        <v>18.0</v>
      </c>
      <c r="E4" s="55">
        <v>63.0</v>
      </c>
      <c r="F4" s="61">
        <f t="shared" si="1"/>
        <v>0.4460431655</v>
      </c>
      <c r="G4" s="8">
        <v>0.615384615384615</v>
      </c>
      <c r="H4" s="9">
        <v>0.0887621785228168</v>
      </c>
    </row>
    <row r="5">
      <c r="A5" s="11">
        <v>4.0</v>
      </c>
      <c r="B5" s="12" t="s">
        <v>603</v>
      </c>
      <c r="C5" s="12" t="s">
        <v>12</v>
      </c>
      <c r="D5" s="12">
        <v>14.0</v>
      </c>
      <c r="E5" s="62">
        <v>61.0</v>
      </c>
      <c r="F5" s="63">
        <f t="shared" si="1"/>
        <v>0.4316546763</v>
      </c>
      <c r="G5" s="13">
        <v>0.571428571428571</v>
      </c>
      <c r="H5" s="14">
        <v>0.0460280042061956</v>
      </c>
    </row>
    <row r="6">
      <c r="A6" s="6">
        <v>5.0</v>
      </c>
      <c r="B6" s="7" t="s">
        <v>604</v>
      </c>
      <c r="C6" s="7" t="s">
        <v>9</v>
      </c>
      <c r="D6" s="7">
        <v>10.0</v>
      </c>
      <c r="E6" s="55">
        <v>31.0</v>
      </c>
      <c r="F6" s="61">
        <f t="shared" si="1"/>
        <v>0.2158273381</v>
      </c>
      <c r="G6" s="8">
        <v>0.551724137931034</v>
      </c>
      <c r="H6" s="9">
        <v>0.0475845716537205</v>
      </c>
    </row>
    <row r="7">
      <c r="A7" s="6">
        <v>6.0</v>
      </c>
      <c r="B7" s="7" t="s">
        <v>33</v>
      </c>
      <c r="C7" s="7" t="s">
        <v>9</v>
      </c>
      <c r="D7" s="7">
        <v>6.0</v>
      </c>
      <c r="E7" s="55">
        <v>29.0</v>
      </c>
      <c r="F7" s="61">
        <f t="shared" si="1"/>
        <v>0.2014388489</v>
      </c>
      <c r="G7" s="8">
        <v>0.484848484848484</v>
      </c>
      <c r="H7" s="9">
        <v>0.00418259341131681</v>
      </c>
    </row>
    <row r="8">
      <c r="A8" s="6">
        <v>7.0</v>
      </c>
      <c r="B8" s="7" t="s">
        <v>605</v>
      </c>
      <c r="C8" s="7" t="s">
        <v>9</v>
      </c>
      <c r="D8" s="7">
        <v>9.0</v>
      </c>
      <c r="E8" s="55">
        <v>27.0</v>
      </c>
      <c r="F8" s="61">
        <f t="shared" si="1"/>
        <v>0.1870503597</v>
      </c>
      <c r="G8" s="8">
        <v>0.51063829787234</v>
      </c>
      <c r="H8" s="9">
        <v>0.0125485477879094</v>
      </c>
    </row>
    <row r="9">
      <c r="A9" s="6">
        <v>8.0</v>
      </c>
      <c r="B9" s="7" t="s">
        <v>606</v>
      </c>
      <c r="C9" s="7" t="s">
        <v>12</v>
      </c>
      <c r="D9" s="7">
        <v>9.0</v>
      </c>
      <c r="E9" s="55">
        <v>22.0</v>
      </c>
      <c r="F9" s="61">
        <f t="shared" si="1"/>
        <v>0.1510791367</v>
      </c>
      <c r="G9" s="8">
        <v>0.539325842696629</v>
      </c>
      <c r="H9" s="9">
        <v>0.0149009407653024</v>
      </c>
    </row>
    <row r="10">
      <c r="A10" s="6">
        <v>9.0</v>
      </c>
      <c r="B10" s="7" t="s">
        <v>607</v>
      </c>
      <c r="C10" s="7" t="s">
        <v>12</v>
      </c>
      <c r="D10" s="7">
        <v>9.0</v>
      </c>
      <c r="E10" s="55">
        <v>21.0</v>
      </c>
      <c r="F10" s="61">
        <f t="shared" si="1"/>
        <v>0.1438848921</v>
      </c>
      <c r="G10" s="8">
        <v>0.545454545454545</v>
      </c>
      <c r="H10" s="9">
        <v>0.0143841530809615</v>
      </c>
    </row>
    <row r="11">
      <c r="A11" s="6">
        <v>10.0</v>
      </c>
      <c r="B11" s="7" t="s">
        <v>80</v>
      </c>
      <c r="C11" s="7" t="s">
        <v>9</v>
      </c>
      <c r="D11" s="7">
        <v>5.0</v>
      </c>
      <c r="E11" s="55">
        <v>21.0</v>
      </c>
      <c r="F11" s="61">
        <f t="shared" si="1"/>
        <v>0.1438848921</v>
      </c>
      <c r="G11" s="8">
        <v>0.470588235294117</v>
      </c>
      <c r="H11" s="9">
        <v>5.91016548463357E-4</v>
      </c>
    </row>
    <row r="12">
      <c r="A12" s="6">
        <v>11.0</v>
      </c>
      <c r="B12" s="7" t="s">
        <v>608</v>
      </c>
      <c r="C12" s="7" t="s">
        <v>9</v>
      </c>
      <c r="D12" s="7">
        <v>6.0</v>
      </c>
      <c r="E12" s="55">
        <v>17.0</v>
      </c>
      <c r="F12" s="61">
        <f t="shared" si="1"/>
        <v>0.1151079137</v>
      </c>
      <c r="G12" s="8">
        <v>0.527472527472527</v>
      </c>
      <c r="H12" s="9">
        <v>0.00547534616683552</v>
      </c>
    </row>
    <row r="13">
      <c r="A13" s="6">
        <v>12.0</v>
      </c>
      <c r="B13" s="7" t="s">
        <v>183</v>
      </c>
      <c r="C13" s="7" t="s">
        <v>9</v>
      </c>
      <c r="D13" s="7">
        <v>4.0</v>
      </c>
      <c r="E13" s="55">
        <v>12.0</v>
      </c>
      <c r="F13" s="61">
        <f t="shared" si="1"/>
        <v>0.07913669065</v>
      </c>
      <c r="G13" s="8">
        <v>0.475247524752475</v>
      </c>
      <c r="H13" s="9">
        <v>0.00213514322556875</v>
      </c>
    </row>
    <row r="14">
      <c r="A14" s="6">
        <v>13.0</v>
      </c>
      <c r="B14" s="7" t="s">
        <v>609</v>
      </c>
      <c r="C14" s="7" t="s">
        <v>9</v>
      </c>
      <c r="D14" s="7">
        <v>4.0</v>
      </c>
      <c r="E14" s="55">
        <v>11.0</v>
      </c>
      <c r="F14" s="61">
        <f t="shared" si="1"/>
        <v>0.07194244604</v>
      </c>
      <c r="G14" s="8">
        <v>0.466019417475728</v>
      </c>
      <c r="H14" s="42">
        <v>0.0</v>
      </c>
    </row>
    <row r="15">
      <c r="A15" s="6">
        <v>14.0</v>
      </c>
      <c r="B15" s="7" t="s">
        <v>444</v>
      </c>
      <c r="C15" s="7" t="s">
        <v>9</v>
      </c>
      <c r="D15" s="7">
        <v>9.0</v>
      </c>
      <c r="E15" s="55">
        <v>10.0</v>
      </c>
      <c r="F15" s="61">
        <f t="shared" si="1"/>
        <v>0.06474820144</v>
      </c>
      <c r="G15" s="8">
        <v>0.475247524752475</v>
      </c>
      <c r="H15" s="9">
        <v>0.022221550612508</v>
      </c>
    </row>
    <row r="16">
      <c r="A16" s="6">
        <v>15.0</v>
      </c>
      <c r="B16" s="7" t="s">
        <v>35</v>
      </c>
      <c r="C16" s="7" t="s">
        <v>12</v>
      </c>
      <c r="D16" s="7">
        <v>4.0</v>
      </c>
      <c r="E16" s="55">
        <v>10.0</v>
      </c>
      <c r="F16" s="61">
        <f t="shared" si="1"/>
        <v>0.06474820144</v>
      </c>
      <c r="G16" s="8">
        <v>0.466019417475728</v>
      </c>
      <c r="H16" s="42">
        <v>0.0</v>
      </c>
    </row>
    <row r="17">
      <c r="A17" s="6">
        <v>16.0</v>
      </c>
      <c r="B17" s="7" t="s">
        <v>610</v>
      </c>
      <c r="C17" s="7" t="s">
        <v>9</v>
      </c>
      <c r="D17" s="7">
        <v>6.0</v>
      </c>
      <c r="E17" s="55">
        <v>9.0</v>
      </c>
      <c r="F17" s="61">
        <f t="shared" si="1"/>
        <v>0.05755395683</v>
      </c>
      <c r="G17" s="8">
        <v>0.440366972477064</v>
      </c>
      <c r="H17" s="9">
        <v>0.00612124282337048</v>
      </c>
    </row>
    <row r="18">
      <c r="A18" s="6">
        <v>17.0</v>
      </c>
      <c r="B18" s="7" t="s">
        <v>611</v>
      </c>
      <c r="C18" s="7" t="s">
        <v>9</v>
      </c>
      <c r="D18" s="7">
        <v>6.0</v>
      </c>
      <c r="E18" s="55">
        <v>8.0</v>
      </c>
      <c r="F18" s="61">
        <f t="shared" si="1"/>
        <v>0.05035971223</v>
      </c>
      <c r="G18" s="8">
        <v>0.527472527472527</v>
      </c>
      <c r="H18" s="9">
        <v>0.0453077507598784</v>
      </c>
    </row>
    <row r="19">
      <c r="A19" s="6">
        <v>18.0</v>
      </c>
      <c r="B19" s="7" t="s">
        <v>612</v>
      </c>
      <c r="C19" s="7" t="s">
        <v>9</v>
      </c>
      <c r="D19" s="7">
        <v>5.0</v>
      </c>
      <c r="E19" s="55">
        <v>8.0</v>
      </c>
      <c r="F19" s="61">
        <f t="shared" si="1"/>
        <v>0.05035971223</v>
      </c>
      <c r="G19" s="8">
        <v>0.521739130434782</v>
      </c>
      <c r="H19" s="40">
        <v>2.95508274231678E-4</v>
      </c>
    </row>
    <row r="20">
      <c r="A20" s="6">
        <v>19.0</v>
      </c>
      <c r="B20" s="7" t="s">
        <v>613</v>
      </c>
      <c r="C20" s="7" t="s">
        <v>9</v>
      </c>
      <c r="D20" s="7">
        <v>4.0</v>
      </c>
      <c r="E20" s="55">
        <v>8.0</v>
      </c>
      <c r="F20" s="61">
        <f t="shared" si="1"/>
        <v>0.05035971223</v>
      </c>
      <c r="G20" s="8">
        <v>0.466019417475728</v>
      </c>
      <c r="H20" s="42">
        <v>0.0</v>
      </c>
    </row>
    <row r="21">
      <c r="A21" s="6">
        <v>20.0</v>
      </c>
      <c r="B21" s="7" t="s">
        <v>614</v>
      </c>
      <c r="C21" s="7" t="s">
        <v>9</v>
      </c>
      <c r="D21" s="7">
        <v>4.0</v>
      </c>
      <c r="E21" s="55">
        <v>8.0</v>
      </c>
      <c r="F21" s="61">
        <f t="shared" si="1"/>
        <v>0.05035971223</v>
      </c>
      <c r="G21" s="8">
        <v>0.466019417475728</v>
      </c>
      <c r="H21" s="42">
        <v>0.0</v>
      </c>
    </row>
    <row r="22">
      <c r="A22" s="6">
        <v>21.0</v>
      </c>
      <c r="B22" s="7" t="s">
        <v>615</v>
      </c>
      <c r="C22" s="7" t="s">
        <v>9</v>
      </c>
      <c r="D22" s="7">
        <v>4.0</v>
      </c>
      <c r="E22" s="55">
        <v>8.0</v>
      </c>
      <c r="F22" s="61">
        <f t="shared" si="1"/>
        <v>0.05035971223</v>
      </c>
      <c r="G22" s="8">
        <v>0.51063829787234</v>
      </c>
      <c r="H22" s="42">
        <v>0.0</v>
      </c>
    </row>
    <row r="23">
      <c r="A23" s="6">
        <v>22.0</v>
      </c>
      <c r="B23" s="7" t="s">
        <v>616</v>
      </c>
      <c r="C23" s="7" t="s">
        <v>9</v>
      </c>
      <c r="D23" s="7">
        <v>5.0</v>
      </c>
      <c r="E23" s="55">
        <v>8.0</v>
      </c>
      <c r="F23" s="61">
        <f t="shared" si="1"/>
        <v>0.05035971223</v>
      </c>
      <c r="G23" s="8">
        <v>0.417391304347826</v>
      </c>
      <c r="H23" s="42">
        <v>0.0</v>
      </c>
    </row>
    <row r="24">
      <c r="A24" s="6">
        <v>23.0</v>
      </c>
      <c r="B24" s="7" t="s">
        <v>617</v>
      </c>
      <c r="C24" s="7" t="s">
        <v>9</v>
      </c>
      <c r="D24" s="7">
        <v>5.0</v>
      </c>
      <c r="E24" s="55">
        <v>8.0</v>
      </c>
      <c r="F24" s="61">
        <f t="shared" si="1"/>
        <v>0.05035971223</v>
      </c>
      <c r="G24" s="8">
        <v>0.417391304347826</v>
      </c>
      <c r="H24" s="42">
        <v>0.0</v>
      </c>
    </row>
    <row r="25">
      <c r="A25" s="6">
        <v>24.0</v>
      </c>
      <c r="B25" s="7" t="s">
        <v>618</v>
      </c>
      <c r="C25" s="7" t="s">
        <v>9</v>
      </c>
      <c r="D25" s="7">
        <v>4.0</v>
      </c>
      <c r="E25" s="55">
        <v>6.0</v>
      </c>
      <c r="F25" s="61">
        <f t="shared" si="1"/>
        <v>0.03597122302</v>
      </c>
      <c r="G25" s="8">
        <v>0.484848484848484</v>
      </c>
      <c r="H25" s="9">
        <v>0.00198729314420803</v>
      </c>
    </row>
    <row r="26">
      <c r="A26" s="6">
        <v>25.0</v>
      </c>
      <c r="B26" s="7" t="s">
        <v>619</v>
      </c>
      <c r="C26" s="7" t="s">
        <v>9</v>
      </c>
      <c r="D26" s="7">
        <v>6.0</v>
      </c>
      <c r="E26" s="55">
        <v>6.0</v>
      </c>
      <c r="F26" s="61">
        <f t="shared" si="1"/>
        <v>0.03597122302</v>
      </c>
      <c r="G26" s="8">
        <v>0.452830188679245</v>
      </c>
      <c r="H26" s="9">
        <v>0.00146631589450738</v>
      </c>
    </row>
    <row r="27">
      <c r="A27" s="6">
        <v>26.0</v>
      </c>
      <c r="B27" s="7" t="s">
        <v>620</v>
      </c>
      <c r="C27" s="7" t="s">
        <v>9</v>
      </c>
      <c r="D27" s="7">
        <v>5.0</v>
      </c>
      <c r="E27" s="55">
        <v>6.0</v>
      </c>
      <c r="F27" s="61">
        <f t="shared" si="1"/>
        <v>0.03597122302</v>
      </c>
      <c r="G27" s="8">
        <v>0.417391304347826</v>
      </c>
      <c r="H27" s="42">
        <v>0.0</v>
      </c>
    </row>
    <row r="28">
      <c r="A28" s="6">
        <v>27.0</v>
      </c>
      <c r="B28" s="7" t="s">
        <v>158</v>
      </c>
      <c r="C28" s="7" t="s">
        <v>9</v>
      </c>
      <c r="D28" s="7">
        <v>4.0</v>
      </c>
      <c r="E28" s="55">
        <v>6.0</v>
      </c>
      <c r="F28" s="61">
        <f t="shared" si="1"/>
        <v>0.03597122302</v>
      </c>
      <c r="G28" s="8">
        <v>0.505263157894736</v>
      </c>
      <c r="H28" s="9">
        <v>9.00596645277496E-4</v>
      </c>
    </row>
    <row r="29">
      <c r="A29" s="6">
        <v>28.0</v>
      </c>
      <c r="B29" s="7" t="s">
        <v>256</v>
      </c>
      <c r="C29" s="7" t="s">
        <v>9</v>
      </c>
      <c r="D29" s="7">
        <v>4.0</v>
      </c>
      <c r="E29" s="55">
        <v>6.0</v>
      </c>
      <c r="F29" s="61">
        <f t="shared" si="1"/>
        <v>0.03597122302</v>
      </c>
      <c r="G29" s="8">
        <v>0.505263157894736</v>
      </c>
      <c r="H29" s="9">
        <v>9.00596645277496E-4</v>
      </c>
    </row>
    <row r="30">
      <c r="A30" s="6">
        <v>29.0</v>
      </c>
      <c r="B30" s="7" t="s">
        <v>621</v>
      </c>
      <c r="C30" s="7" t="s">
        <v>9</v>
      </c>
      <c r="D30" s="7">
        <v>4.0</v>
      </c>
      <c r="E30" s="55">
        <v>5.0</v>
      </c>
      <c r="F30" s="61">
        <f t="shared" si="1"/>
        <v>0.02877697842</v>
      </c>
      <c r="G30" s="8">
        <v>0.516129032258064</v>
      </c>
      <c r="H30" s="42">
        <v>0.0</v>
      </c>
    </row>
    <row r="31">
      <c r="A31" s="6">
        <v>30.0</v>
      </c>
      <c r="B31" s="7" t="s">
        <v>622</v>
      </c>
      <c r="C31" s="7" t="s">
        <v>9</v>
      </c>
      <c r="D31" s="7">
        <v>5.0</v>
      </c>
      <c r="E31" s="55">
        <v>5.0</v>
      </c>
      <c r="F31" s="61">
        <f t="shared" si="1"/>
        <v>0.02877697842</v>
      </c>
      <c r="G31" s="8">
        <v>0.417391304347826</v>
      </c>
      <c r="H31" s="42">
        <v>0.0</v>
      </c>
    </row>
    <row r="32">
      <c r="A32" s="6">
        <v>31.0</v>
      </c>
      <c r="B32" s="7" t="s">
        <v>623</v>
      </c>
      <c r="C32" s="7" t="s">
        <v>9</v>
      </c>
      <c r="D32" s="7">
        <v>5.0</v>
      </c>
      <c r="E32" s="55">
        <v>5.0</v>
      </c>
      <c r="F32" s="61">
        <f t="shared" si="1"/>
        <v>0.02877697842</v>
      </c>
      <c r="G32" s="8">
        <v>0.406779661016949</v>
      </c>
      <c r="H32" s="42">
        <v>0.0</v>
      </c>
    </row>
    <row r="33">
      <c r="A33" s="6">
        <v>32.0</v>
      </c>
      <c r="B33" s="7" t="s">
        <v>508</v>
      </c>
      <c r="C33" s="7" t="s">
        <v>9</v>
      </c>
      <c r="D33" s="7">
        <v>3.0</v>
      </c>
      <c r="E33" s="55">
        <v>4.0</v>
      </c>
      <c r="F33" s="61">
        <f t="shared" si="1"/>
        <v>0.02158273381</v>
      </c>
      <c r="G33" s="8">
        <v>0.457142857142857</v>
      </c>
      <c r="H33" s="42">
        <v>0.0</v>
      </c>
    </row>
    <row r="34">
      <c r="A34" s="6">
        <v>33.0</v>
      </c>
      <c r="B34" s="7" t="s">
        <v>509</v>
      </c>
      <c r="C34" s="7" t="s">
        <v>9</v>
      </c>
      <c r="D34" s="7">
        <v>3.0</v>
      </c>
      <c r="E34" s="55">
        <v>4.0</v>
      </c>
      <c r="F34" s="61">
        <f t="shared" si="1"/>
        <v>0.02158273381</v>
      </c>
      <c r="G34" s="8">
        <v>0.457142857142857</v>
      </c>
      <c r="H34" s="42">
        <v>0.0</v>
      </c>
    </row>
    <row r="35">
      <c r="A35" s="6">
        <v>34.0</v>
      </c>
      <c r="B35" s="7" t="s">
        <v>624</v>
      </c>
      <c r="C35" s="7" t="s">
        <v>12</v>
      </c>
      <c r="D35" s="7">
        <v>3.0</v>
      </c>
      <c r="E35" s="55">
        <v>3.0</v>
      </c>
      <c r="F35" s="61">
        <f t="shared" si="1"/>
        <v>0.01438848921</v>
      </c>
      <c r="G35" s="8">
        <v>0.461538461538461</v>
      </c>
      <c r="H35" s="42">
        <v>0.0</v>
      </c>
    </row>
    <row r="36">
      <c r="A36" s="6">
        <v>35.0</v>
      </c>
      <c r="B36" s="7" t="s">
        <v>625</v>
      </c>
      <c r="C36" s="7" t="s">
        <v>12</v>
      </c>
      <c r="D36" s="7">
        <v>2.0</v>
      </c>
      <c r="E36" s="55">
        <v>3.0</v>
      </c>
      <c r="F36" s="61">
        <f t="shared" si="1"/>
        <v>0.01438848921</v>
      </c>
      <c r="G36" s="8">
        <v>0.466019417475728</v>
      </c>
      <c r="H36" s="9">
        <v>0.00145441880814221</v>
      </c>
    </row>
    <row r="37">
      <c r="A37" s="6">
        <v>36.0</v>
      </c>
      <c r="B37" s="7" t="s">
        <v>626</v>
      </c>
      <c r="C37" s="7" t="s">
        <v>9</v>
      </c>
      <c r="D37" s="7">
        <v>2.0</v>
      </c>
      <c r="E37" s="55">
        <v>3.0</v>
      </c>
      <c r="F37" s="61">
        <f t="shared" si="1"/>
        <v>0.01438848921</v>
      </c>
      <c r="G37" s="8">
        <v>0.452830188679245</v>
      </c>
      <c r="H37" s="42">
        <v>0.0</v>
      </c>
    </row>
    <row r="38">
      <c r="A38" s="6">
        <v>37.0</v>
      </c>
      <c r="B38" s="7" t="s">
        <v>627</v>
      </c>
      <c r="C38" s="7" t="s">
        <v>0</v>
      </c>
      <c r="D38" s="7">
        <v>3.0</v>
      </c>
      <c r="E38" s="55">
        <v>3.0</v>
      </c>
      <c r="F38" s="61">
        <f t="shared" si="1"/>
        <v>0.01438848921</v>
      </c>
      <c r="G38" s="8">
        <v>0.505263157894736</v>
      </c>
      <c r="H38" s="42">
        <v>0.0</v>
      </c>
    </row>
    <row r="39">
      <c r="A39" s="6">
        <v>38.0</v>
      </c>
      <c r="B39" s="7" t="s">
        <v>520</v>
      </c>
      <c r="C39" s="7" t="s">
        <v>0</v>
      </c>
      <c r="D39" s="7">
        <v>3.0</v>
      </c>
      <c r="E39" s="55">
        <v>3.0</v>
      </c>
      <c r="F39" s="61">
        <f t="shared" si="1"/>
        <v>0.01438848921</v>
      </c>
      <c r="G39" s="8">
        <v>0.5</v>
      </c>
      <c r="H39" s="42">
        <v>0.0</v>
      </c>
    </row>
    <row r="40">
      <c r="A40" s="6">
        <v>39.0</v>
      </c>
      <c r="B40" s="7" t="s">
        <v>137</v>
      </c>
      <c r="C40" s="7" t="s">
        <v>0</v>
      </c>
      <c r="D40" s="7">
        <v>3.0</v>
      </c>
      <c r="E40" s="55">
        <v>3.0</v>
      </c>
      <c r="F40" s="61">
        <f t="shared" si="1"/>
        <v>0.01438848921</v>
      </c>
      <c r="G40" s="8">
        <v>0.457142857142857</v>
      </c>
      <c r="H40" s="42">
        <v>0.0</v>
      </c>
    </row>
    <row r="41">
      <c r="A41" s="6">
        <v>40.0</v>
      </c>
      <c r="B41" s="7" t="s">
        <v>628</v>
      </c>
      <c r="C41" s="7" t="s">
        <v>9</v>
      </c>
      <c r="D41" s="7">
        <v>2.0</v>
      </c>
      <c r="E41" s="55">
        <v>2.0</v>
      </c>
      <c r="F41" s="61">
        <f t="shared" si="1"/>
        <v>0.007194244604</v>
      </c>
      <c r="G41" s="8">
        <v>0.470588235294117</v>
      </c>
      <c r="H41" s="42">
        <v>0.0</v>
      </c>
    </row>
    <row r="42">
      <c r="A42" s="6">
        <v>41.0</v>
      </c>
      <c r="B42" s="7" t="s">
        <v>56</v>
      </c>
      <c r="C42" s="7" t="s">
        <v>9</v>
      </c>
      <c r="D42" s="7">
        <v>2.0</v>
      </c>
      <c r="E42" s="55">
        <v>2.0</v>
      </c>
      <c r="F42" s="61">
        <f t="shared" si="1"/>
        <v>0.007194244604</v>
      </c>
      <c r="G42" s="8">
        <v>0.470588235294117</v>
      </c>
      <c r="H42" s="42">
        <v>0.0</v>
      </c>
    </row>
    <row r="43">
      <c r="A43" s="6">
        <v>42.0</v>
      </c>
      <c r="B43" s="7" t="s">
        <v>102</v>
      </c>
      <c r="C43" s="7" t="s">
        <v>9</v>
      </c>
      <c r="D43" s="7">
        <v>1.0</v>
      </c>
      <c r="E43" s="55">
        <v>2.0</v>
      </c>
      <c r="F43" s="61">
        <f t="shared" si="1"/>
        <v>0.007194244604</v>
      </c>
      <c r="G43" s="8">
        <v>0.35820895522388</v>
      </c>
      <c r="H43" s="42">
        <v>0.0</v>
      </c>
    </row>
    <row r="44">
      <c r="A44" s="6">
        <v>43.0</v>
      </c>
      <c r="B44" s="7" t="s">
        <v>84</v>
      </c>
      <c r="C44" s="7" t="s">
        <v>9</v>
      </c>
      <c r="D44" s="7">
        <v>2.0</v>
      </c>
      <c r="E44" s="55">
        <v>2.0</v>
      </c>
      <c r="F44" s="61">
        <f t="shared" si="1"/>
        <v>0.007194244604</v>
      </c>
      <c r="G44" s="8">
        <v>0.421052631578947</v>
      </c>
      <c r="H44" s="42">
        <v>0.0</v>
      </c>
    </row>
    <row r="45">
      <c r="A45" s="6">
        <v>44.0</v>
      </c>
      <c r="B45" s="7" t="s">
        <v>629</v>
      </c>
      <c r="C45" s="7" t="s">
        <v>9</v>
      </c>
      <c r="D45" s="7">
        <v>1.0</v>
      </c>
      <c r="E45" s="55">
        <v>1.0</v>
      </c>
      <c r="F45" s="56">
        <f t="shared" si="1"/>
        <v>0</v>
      </c>
      <c r="G45" s="8">
        <v>0.347826086956521</v>
      </c>
      <c r="H45" s="42">
        <v>0.0</v>
      </c>
    </row>
    <row r="46">
      <c r="A46" s="6">
        <v>45.0</v>
      </c>
      <c r="B46" s="7" t="s">
        <v>630</v>
      </c>
      <c r="C46" s="7" t="s">
        <v>12</v>
      </c>
      <c r="D46" s="7">
        <v>1.0</v>
      </c>
      <c r="E46" s="55">
        <v>1.0</v>
      </c>
      <c r="F46" s="56">
        <f t="shared" si="1"/>
        <v>0</v>
      </c>
      <c r="G46" s="8">
        <v>0.448598130841121</v>
      </c>
      <c r="H46" s="42">
        <v>0.0</v>
      </c>
    </row>
    <row r="47">
      <c r="A47" s="6">
        <v>46.0</v>
      </c>
      <c r="B47" s="7" t="s">
        <v>41</v>
      </c>
      <c r="C47" s="7" t="s">
        <v>9</v>
      </c>
      <c r="D47" s="7">
        <v>1.0</v>
      </c>
      <c r="E47" s="55">
        <v>1.0</v>
      </c>
      <c r="F47" s="56">
        <f t="shared" si="1"/>
        <v>0</v>
      </c>
      <c r="G47" s="8">
        <v>0.448598130841121</v>
      </c>
      <c r="H47" s="42">
        <v>0.0</v>
      </c>
    </row>
    <row r="48">
      <c r="A48" s="6">
        <v>47.0</v>
      </c>
      <c r="B48" s="7" t="s">
        <v>49</v>
      </c>
      <c r="C48" s="7" t="s">
        <v>9</v>
      </c>
      <c r="D48" s="7">
        <v>1.0</v>
      </c>
      <c r="E48" s="55">
        <v>1.0</v>
      </c>
      <c r="F48" s="56">
        <f t="shared" si="1"/>
        <v>0</v>
      </c>
      <c r="G48" s="8">
        <v>0.448598130841121</v>
      </c>
      <c r="H48" s="42">
        <v>0.0</v>
      </c>
    </row>
    <row r="49">
      <c r="A49" s="6">
        <v>48.0</v>
      </c>
      <c r="B49" s="7" t="s">
        <v>435</v>
      </c>
      <c r="C49" s="7" t="s">
        <v>9</v>
      </c>
      <c r="D49" s="7">
        <v>1.0</v>
      </c>
      <c r="E49" s="55">
        <v>1.0</v>
      </c>
      <c r="F49" s="56">
        <f t="shared" si="1"/>
        <v>0</v>
      </c>
      <c r="G49" s="8">
        <v>0.448598130841121</v>
      </c>
      <c r="H49" s="42">
        <v>0.0</v>
      </c>
    </row>
    <row r="50">
      <c r="A50" s="20">
        <v>49.0</v>
      </c>
      <c r="B50" s="21" t="s">
        <v>397</v>
      </c>
      <c r="C50" s="21" t="s">
        <v>9</v>
      </c>
      <c r="D50" s="21">
        <v>1.0</v>
      </c>
      <c r="E50" s="21">
        <v>1.0</v>
      </c>
      <c r="F50" s="64">
        <f t="shared" si="1"/>
        <v>0</v>
      </c>
      <c r="G50" s="22">
        <v>0.403361344537815</v>
      </c>
      <c r="H50" s="23">
        <v>0.0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63"/>
    <col customWidth="1" min="3" max="3" width="7.13"/>
    <col customWidth="1" min="4" max="4" width="7.2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3" t="s">
        <v>7</v>
      </c>
    </row>
    <row r="2">
      <c r="A2" s="6">
        <v>1.0</v>
      </c>
      <c r="B2" s="7" t="s">
        <v>8</v>
      </c>
      <c r="C2" s="7" t="s">
        <v>9</v>
      </c>
      <c r="D2" s="7">
        <v>35.0</v>
      </c>
      <c r="E2" s="7">
        <v>107.0</v>
      </c>
      <c r="F2" s="24">
        <f t="shared" ref="F2:F60" si="1">(E2-1)/106</f>
        <v>1</v>
      </c>
      <c r="G2" s="8">
        <v>0.716049382716049</v>
      </c>
      <c r="H2" s="9">
        <v>0.55801668923266</v>
      </c>
    </row>
    <row r="3">
      <c r="A3" s="11">
        <v>2.0</v>
      </c>
      <c r="B3" s="12" t="s">
        <v>631</v>
      </c>
      <c r="C3" s="12" t="s">
        <v>12</v>
      </c>
      <c r="D3" s="12">
        <v>18.0</v>
      </c>
      <c r="E3" s="12">
        <v>60.0</v>
      </c>
      <c r="F3" s="25">
        <f t="shared" si="1"/>
        <v>0.5566037736</v>
      </c>
      <c r="G3" s="13">
        <v>0.574257425742574</v>
      </c>
      <c r="H3" s="14">
        <v>0.126031313916976</v>
      </c>
    </row>
    <row r="4">
      <c r="A4" s="15">
        <v>3.0</v>
      </c>
      <c r="B4" s="16" t="s">
        <v>632</v>
      </c>
      <c r="C4" s="16" t="s">
        <v>9</v>
      </c>
      <c r="D4" s="16">
        <v>20.0</v>
      </c>
      <c r="E4" s="16">
        <v>47.0</v>
      </c>
      <c r="F4" s="27">
        <f t="shared" si="1"/>
        <v>0.4339622642</v>
      </c>
      <c r="G4" s="17">
        <v>0.597938144329896</v>
      </c>
      <c r="H4" s="18">
        <v>0.239154639472243</v>
      </c>
    </row>
    <row r="5">
      <c r="A5" s="6">
        <v>4.0</v>
      </c>
      <c r="B5" s="7" t="s">
        <v>33</v>
      </c>
      <c r="C5" s="7" t="s">
        <v>9</v>
      </c>
      <c r="D5" s="7">
        <v>17.0</v>
      </c>
      <c r="E5" s="7">
        <v>27.0</v>
      </c>
      <c r="F5" s="26">
        <f t="shared" si="1"/>
        <v>0.2452830189</v>
      </c>
      <c r="G5" s="8">
        <v>0.557692307692307</v>
      </c>
      <c r="H5" s="9">
        <v>0.183982705806662</v>
      </c>
    </row>
    <row r="6">
      <c r="A6" s="6">
        <v>5.0</v>
      </c>
      <c r="B6" s="7" t="s">
        <v>633</v>
      </c>
      <c r="C6" s="7" t="s">
        <v>9</v>
      </c>
      <c r="D6" s="7">
        <v>14.0</v>
      </c>
      <c r="E6" s="7">
        <v>24.0</v>
      </c>
      <c r="F6" s="26">
        <f t="shared" si="1"/>
        <v>0.2169811321</v>
      </c>
      <c r="G6" s="8">
        <v>0.527272727272727</v>
      </c>
      <c r="H6" s="9">
        <v>0.125494771411286</v>
      </c>
    </row>
    <row r="7">
      <c r="A7" s="6">
        <v>6.0</v>
      </c>
      <c r="B7" s="7" t="s">
        <v>634</v>
      </c>
      <c r="C7" s="7" t="s">
        <v>9</v>
      </c>
      <c r="D7" s="7">
        <v>8.0</v>
      </c>
      <c r="E7" s="7">
        <v>17.0</v>
      </c>
      <c r="F7" s="26">
        <f t="shared" si="1"/>
        <v>0.1509433962</v>
      </c>
      <c r="G7" s="8">
        <v>0.487394957983193</v>
      </c>
      <c r="H7" s="9">
        <v>0.0246622302883645</v>
      </c>
    </row>
    <row r="8">
      <c r="A8" s="6">
        <v>7.0</v>
      </c>
      <c r="B8" s="7" t="s">
        <v>635</v>
      </c>
      <c r="C8" s="7" t="s">
        <v>9</v>
      </c>
      <c r="D8" s="7">
        <v>7.0</v>
      </c>
      <c r="E8" s="7">
        <v>16.0</v>
      </c>
      <c r="F8" s="26">
        <f t="shared" si="1"/>
        <v>0.141509434</v>
      </c>
      <c r="G8" s="8">
        <v>0.479338842975206</v>
      </c>
      <c r="H8" s="9">
        <v>0.00983301164789368</v>
      </c>
    </row>
    <row r="9">
      <c r="A9" s="6">
        <v>8.0</v>
      </c>
      <c r="B9" s="7" t="s">
        <v>636</v>
      </c>
      <c r="C9" s="7" t="s">
        <v>9</v>
      </c>
      <c r="D9" s="7">
        <v>6.0</v>
      </c>
      <c r="E9" s="7">
        <v>12.0</v>
      </c>
      <c r="F9" s="26">
        <f t="shared" si="1"/>
        <v>0.1037735849</v>
      </c>
      <c r="G9" s="8">
        <v>0.491525423728813</v>
      </c>
      <c r="H9" s="9">
        <v>0.00361007883693909</v>
      </c>
    </row>
    <row r="10">
      <c r="A10" s="6">
        <v>9.0</v>
      </c>
      <c r="B10" s="7" t="s">
        <v>541</v>
      </c>
      <c r="C10" s="7" t="s">
        <v>9</v>
      </c>
      <c r="D10" s="7">
        <v>5.0</v>
      </c>
      <c r="E10" s="7">
        <v>10.0</v>
      </c>
      <c r="F10" s="26">
        <f t="shared" si="1"/>
        <v>0.08490566038</v>
      </c>
      <c r="G10" s="7">
        <v>0.5</v>
      </c>
      <c r="H10" s="9">
        <v>0.00186889637887823</v>
      </c>
    </row>
    <row r="11">
      <c r="A11" s="6">
        <v>10.0</v>
      </c>
      <c r="B11" s="7" t="s">
        <v>637</v>
      </c>
      <c r="C11" s="7" t="s">
        <v>9</v>
      </c>
      <c r="D11" s="7">
        <v>3.0</v>
      </c>
      <c r="E11" s="7">
        <v>10.0</v>
      </c>
      <c r="F11" s="26">
        <f t="shared" si="1"/>
        <v>0.08490566038</v>
      </c>
      <c r="G11" s="8">
        <v>0.471544715447154</v>
      </c>
      <c r="H11" s="10">
        <v>0.0</v>
      </c>
    </row>
    <row r="12">
      <c r="A12" s="6">
        <v>11.0</v>
      </c>
      <c r="B12" s="7" t="s">
        <v>638</v>
      </c>
      <c r="C12" s="7" t="s">
        <v>9</v>
      </c>
      <c r="D12" s="7">
        <v>4.0</v>
      </c>
      <c r="E12" s="7">
        <v>10.0</v>
      </c>
      <c r="F12" s="26">
        <f t="shared" si="1"/>
        <v>0.08490566038</v>
      </c>
      <c r="G12" s="8">
        <v>0.487394957983193</v>
      </c>
      <c r="H12" s="10">
        <v>0.0</v>
      </c>
    </row>
    <row r="13">
      <c r="A13" s="6">
        <v>12.0</v>
      </c>
      <c r="B13" s="7" t="s">
        <v>80</v>
      </c>
      <c r="C13" s="7" t="s">
        <v>9</v>
      </c>
      <c r="D13" s="7">
        <v>5.0</v>
      </c>
      <c r="E13" s="7">
        <v>8.0</v>
      </c>
      <c r="F13" s="26">
        <f t="shared" si="1"/>
        <v>0.06603773585</v>
      </c>
      <c r="G13" s="8">
        <v>0.495726495726495</v>
      </c>
      <c r="H13" s="9">
        <v>0.0360815832685161</v>
      </c>
    </row>
    <row r="14">
      <c r="A14" s="6">
        <v>13.0</v>
      </c>
      <c r="B14" s="7" t="s">
        <v>639</v>
      </c>
      <c r="C14" s="7" t="s">
        <v>12</v>
      </c>
      <c r="D14" s="7">
        <v>3.0</v>
      </c>
      <c r="E14" s="7">
        <v>7.0</v>
      </c>
      <c r="F14" s="26">
        <f t="shared" si="1"/>
        <v>0.05660377358</v>
      </c>
      <c r="G14" s="8">
        <v>0.429629629629629</v>
      </c>
      <c r="H14" s="10">
        <v>0.0</v>
      </c>
    </row>
    <row r="15">
      <c r="A15" s="6">
        <v>14.0</v>
      </c>
      <c r="B15" s="7" t="s">
        <v>640</v>
      </c>
      <c r="C15" s="7" t="s">
        <v>12</v>
      </c>
      <c r="D15" s="7">
        <v>3.0</v>
      </c>
      <c r="E15" s="7">
        <v>7.0</v>
      </c>
      <c r="F15" s="26">
        <f t="shared" si="1"/>
        <v>0.05660377358</v>
      </c>
      <c r="G15" s="8">
        <v>0.426470588235294</v>
      </c>
      <c r="H15" s="10">
        <v>0.0</v>
      </c>
    </row>
    <row r="16">
      <c r="A16" s="6">
        <v>15.0</v>
      </c>
      <c r="B16" s="7" t="s">
        <v>641</v>
      </c>
      <c r="C16" s="7" t="s">
        <v>12</v>
      </c>
      <c r="D16" s="7">
        <v>3.0</v>
      </c>
      <c r="E16" s="7">
        <v>7.0</v>
      </c>
      <c r="F16" s="26">
        <f t="shared" si="1"/>
        <v>0.05660377358</v>
      </c>
      <c r="G16" s="8">
        <v>0.426470588235294</v>
      </c>
      <c r="H16" s="10">
        <v>0.0</v>
      </c>
    </row>
    <row r="17">
      <c r="A17" s="6">
        <v>16.0</v>
      </c>
      <c r="B17" s="7" t="s">
        <v>642</v>
      </c>
      <c r="C17" s="7" t="s">
        <v>9</v>
      </c>
      <c r="D17" s="7">
        <v>4.0</v>
      </c>
      <c r="E17" s="7">
        <v>6.0</v>
      </c>
      <c r="F17" s="26">
        <f t="shared" si="1"/>
        <v>0.04716981132</v>
      </c>
      <c r="G17" s="8">
        <v>0.397260273972602</v>
      </c>
      <c r="H17" s="9">
        <v>0.0128050010082677</v>
      </c>
    </row>
    <row r="18">
      <c r="A18" s="6">
        <v>17.0</v>
      </c>
      <c r="B18" s="7" t="s">
        <v>594</v>
      </c>
      <c r="C18" s="7" t="s">
        <v>9</v>
      </c>
      <c r="D18" s="7">
        <v>4.0</v>
      </c>
      <c r="E18" s="7">
        <v>6.0</v>
      </c>
      <c r="F18" s="26">
        <f t="shared" si="1"/>
        <v>0.04716981132</v>
      </c>
      <c r="G18" s="8">
        <v>0.420289855072463</v>
      </c>
      <c r="H18" s="10">
        <v>0.0</v>
      </c>
    </row>
    <row r="19">
      <c r="A19" s="6">
        <v>18.0</v>
      </c>
      <c r="B19" s="7" t="s">
        <v>35</v>
      </c>
      <c r="C19" s="7" t="s">
        <v>12</v>
      </c>
      <c r="D19" s="7">
        <v>3.0</v>
      </c>
      <c r="E19" s="7">
        <v>6.0</v>
      </c>
      <c r="F19" s="26">
        <f t="shared" si="1"/>
        <v>0.04716981132</v>
      </c>
      <c r="G19" s="8">
        <v>0.453125</v>
      </c>
      <c r="H19" s="10">
        <v>0.0</v>
      </c>
    </row>
    <row r="20">
      <c r="A20" s="6">
        <v>19.0</v>
      </c>
      <c r="B20" s="7" t="s">
        <v>167</v>
      </c>
      <c r="C20" s="7" t="s">
        <v>9</v>
      </c>
      <c r="D20" s="7">
        <v>3.0</v>
      </c>
      <c r="E20" s="7">
        <v>5.0</v>
      </c>
      <c r="F20" s="26">
        <f t="shared" si="1"/>
        <v>0.03773584906</v>
      </c>
      <c r="G20" s="8">
        <v>0.426470588235294</v>
      </c>
      <c r="H20" s="10">
        <v>0.0</v>
      </c>
    </row>
    <row r="21">
      <c r="A21" s="6">
        <v>20.0</v>
      </c>
      <c r="B21" s="7" t="s">
        <v>444</v>
      </c>
      <c r="C21" s="7" t="s">
        <v>9</v>
      </c>
      <c r="D21" s="7">
        <v>3.0</v>
      </c>
      <c r="E21" s="7">
        <v>5.0</v>
      </c>
      <c r="F21" s="26">
        <f t="shared" si="1"/>
        <v>0.03773584906</v>
      </c>
      <c r="G21" s="8">
        <v>0.411347517730496</v>
      </c>
      <c r="H21" s="10">
        <v>0.0</v>
      </c>
    </row>
    <row r="22">
      <c r="A22" s="6">
        <v>21.0</v>
      </c>
      <c r="B22" s="7" t="s">
        <v>643</v>
      </c>
      <c r="C22" s="7" t="s">
        <v>0</v>
      </c>
      <c r="D22" s="7">
        <v>4.0</v>
      </c>
      <c r="E22" s="7">
        <v>4.0</v>
      </c>
      <c r="F22" s="26">
        <f t="shared" si="1"/>
        <v>0.02830188679</v>
      </c>
      <c r="G22" s="8">
        <v>0.449612403100775</v>
      </c>
      <c r="H22" s="9">
        <v>0.0230792498487598</v>
      </c>
    </row>
    <row r="23">
      <c r="A23" s="6">
        <v>22.0</v>
      </c>
      <c r="B23" s="7" t="s">
        <v>644</v>
      </c>
      <c r="C23" s="7" t="s">
        <v>9</v>
      </c>
      <c r="D23" s="7">
        <v>4.0</v>
      </c>
      <c r="E23" s="7">
        <v>4.0</v>
      </c>
      <c r="F23" s="26">
        <f t="shared" si="1"/>
        <v>0.02830188679</v>
      </c>
      <c r="G23" s="8">
        <v>0.449612403100775</v>
      </c>
      <c r="H23" s="9">
        <v>0.00465819721718088</v>
      </c>
    </row>
    <row r="24">
      <c r="A24" s="6">
        <v>23.0</v>
      </c>
      <c r="B24" s="7" t="s">
        <v>645</v>
      </c>
      <c r="C24" s="7" t="s">
        <v>9</v>
      </c>
      <c r="D24" s="7">
        <v>3.0</v>
      </c>
      <c r="E24" s="7">
        <v>4.0</v>
      </c>
      <c r="F24" s="26">
        <f t="shared" si="1"/>
        <v>0.02830188679</v>
      </c>
      <c r="G24" s="8">
        <v>0.429629629629629</v>
      </c>
      <c r="H24" s="10">
        <v>0.0</v>
      </c>
    </row>
    <row r="25">
      <c r="A25" s="6">
        <v>24.0</v>
      </c>
      <c r="B25" s="7" t="s">
        <v>241</v>
      </c>
      <c r="C25" s="7" t="s">
        <v>9</v>
      </c>
      <c r="D25" s="7">
        <v>3.0</v>
      </c>
      <c r="E25" s="7">
        <v>3.0</v>
      </c>
      <c r="F25" s="26">
        <f t="shared" si="1"/>
        <v>0.01886792453</v>
      </c>
      <c r="G25" s="8">
        <v>0.432835820895522</v>
      </c>
      <c r="H25" s="9">
        <v>0.0408600524299253</v>
      </c>
    </row>
    <row r="26">
      <c r="A26" s="6">
        <v>25.0</v>
      </c>
      <c r="B26" s="7" t="s">
        <v>646</v>
      </c>
      <c r="C26" s="7" t="s">
        <v>12</v>
      </c>
      <c r="D26" s="7">
        <v>3.0</v>
      </c>
      <c r="E26" s="7">
        <v>3.0</v>
      </c>
      <c r="F26" s="26">
        <f t="shared" si="1"/>
        <v>0.01886792453</v>
      </c>
      <c r="G26" s="8">
        <v>0.46031746031746</v>
      </c>
      <c r="H26" s="9">
        <v>0.0344827586206896</v>
      </c>
    </row>
    <row r="27">
      <c r="A27" s="6">
        <v>26.0</v>
      </c>
      <c r="B27" s="7" t="s">
        <v>647</v>
      </c>
      <c r="C27" s="7" t="s">
        <v>9</v>
      </c>
      <c r="D27" s="7">
        <v>3.0</v>
      </c>
      <c r="E27" s="7">
        <v>3.0</v>
      </c>
      <c r="F27" s="26">
        <f t="shared" si="1"/>
        <v>0.01886792453</v>
      </c>
      <c r="G27" s="8">
        <v>0.405594405594405</v>
      </c>
      <c r="H27" s="9">
        <v>0.00151240169388989</v>
      </c>
    </row>
    <row r="28">
      <c r="A28" s="6">
        <v>27.0</v>
      </c>
      <c r="B28" s="7" t="s">
        <v>355</v>
      </c>
      <c r="C28" s="7" t="s">
        <v>9</v>
      </c>
      <c r="D28" s="7">
        <v>3.0</v>
      </c>
      <c r="E28" s="7">
        <v>3.0</v>
      </c>
      <c r="F28" s="26">
        <f t="shared" si="1"/>
        <v>0.01886792453</v>
      </c>
      <c r="G28" s="8">
        <v>0.389261744966442</v>
      </c>
      <c r="H28" s="9">
        <v>0.00126393570132227</v>
      </c>
    </row>
    <row r="29">
      <c r="A29" s="6">
        <v>28.0</v>
      </c>
      <c r="B29" s="7" t="s">
        <v>648</v>
      </c>
      <c r="C29" s="7" t="s">
        <v>9</v>
      </c>
      <c r="D29" s="7">
        <v>3.0</v>
      </c>
      <c r="E29" s="7">
        <v>3.0</v>
      </c>
      <c r="F29" s="26">
        <f t="shared" si="1"/>
        <v>0.01886792453</v>
      </c>
      <c r="G29" s="8">
        <v>0.389261744966442</v>
      </c>
      <c r="H29" s="9">
        <v>0.00126393570132227</v>
      </c>
    </row>
    <row r="30">
      <c r="A30" s="6">
        <v>29.0</v>
      </c>
      <c r="B30" s="7" t="s">
        <v>158</v>
      </c>
      <c r="C30" s="7" t="s">
        <v>9</v>
      </c>
      <c r="D30" s="7">
        <v>3.0</v>
      </c>
      <c r="E30" s="7">
        <v>3.0</v>
      </c>
      <c r="F30" s="26">
        <f t="shared" si="1"/>
        <v>0.01886792453</v>
      </c>
      <c r="G30" s="8">
        <v>0.46774193548387</v>
      </c>
      <c r="H30" s="9">
        <v>0.00126393570132227</v>
      </c>
    </row>
    <row r="31">
      <c r="A31" s="6">
        <v>30.0</v>
      </c>
      <c r="B31" s="7" t="s">
        <v>649</v>
      </c>
      <c r="C31" s="7" t="s">
        <v>0</v>
      </c>
      <c r="D31" s="7">
        <v>3.0</v>
      </c>
      <c r="E31" s="7">
        <v>3.0</v>
      </c>
      <c r="F31" s="26">
        <f t="shared" si="1"/>
        <v>0.01886792453</v>
      </c>
      <c r="G31" s="8">
        <v>0.436090225563909</v>
      </c>
      <c r="H31" s="10">
        <v>0.0</v>
      </c>
    </row>
    <row r="32">
      <c r="A32" s="6">
        <v>31.0</v>
      </c>
      <c r="B32" s="7" t="s">
        <v>650</v>
      </c>
      <c r="C32" s="7" t="s">
        <v>0</v>
      </c>
      <c r="D32" s="7">
        <v>3.0</v>
      </c>
      <c r="E32" s="7">
        <v>3.0</v>
      </c>
      <c r="F32" s="26">
        <f t="shared" si="1"/>
        <v>0.01886792453</v>
      </c>
      <c r="G32" s="8">
        <v>0.436090225563909</v>
      </c>
      <c r="H32" s="10">
        <v>0.0</v>
      </c>
    </row>
    <row r="33">
      <c r="A33" s="6">
        <v>32.0</v>
      </c>
      <c r="B33" s="7" t="s">
        <v>508</v>
      </c>
      <c r="C33" s="7" t="s">
        <v>9</v>
      </c>
      <c r="D33" s="7">
        <v>2.0</v>
      </c>
      <c r="E33" s="7">
        <v>3.0</v>
      </c>
      <c r="F33" s="26">
        <f t="shared" si="1"/>
        <v>0.01886792453</v>
      </c>
      <c r="G33" s="8">
        <v>0.379084967320261</v>
      </c>
      <c r="H33" s="10">
        <v>0.0</v>
      </c>
    </row>
    <row r="34">
      <c r="A34" s="6">
        <v>33.0</v>
      </c>
      <c r="B34" s="7" t="s">
        <v>509</v>
      </c>
      <c r="C34" s="7" t="s">
        <v>9</v>
      </c>
      <c r="D34" s="7">
        <v>2.0</v>
      </c>
      <c r="E34" s="7">
        <v>3.0</v>
      </c>
      <c r="F34" s="26">
        <f t="shared" si="1"/>
        <v>0.01886792453</v>
      </c>
      <c r="G34" s="8">
        <v>0.379084967320261</v>
      </c>
      <c r="H34" s="10">
        <v>0.0</v>
      </c>
    </row>
    <row r="35">
      <c r="A35" s="6">
        <v>34.0</v>
      </c>
      <c r="B35" s="7" t="s">
        <v>341</v>
      </c>
      <c r="C35" s="7" t="s">
        <v>9</v>
      </c>
      <c r="D35" s="7">
        <v>2.0</v>
      </c>
      <c r="E35" s="7">
        <v>2.0</v>
      </c>
      <c r="F35" s="26">
        <f t="shared" si="1"/>
        <v>0.009433962264</v>
      </c>
      <c r="G35" s="8">
        <v>0.369426751592356</v>
      </c>
      <c r="H35" s="9">
        <v>0.00352893728574309</v>
      </c>
    </row>
    <row r="36">
      <c r="A36" s="6">
        <v>35.0</v>
      </c>
      <c r="B36" s="7" t="s">
        <v>572</v>
      </c>
      <c r="C36" s="7" t="s">
        <v>0</v>
      </c>
      <c r="D36" s="7">
        <v>2.0</v>
      </c>
      <c r="E36" s="7">
        <v>2.0</v>
      </c>
      <c r="F36" s="26">
        <f t="shared" si="1"/>
        <v>0.009433962264</v>
      </c>
      <c r="G36" s="8">
        <v>0.329545454545454</v>
      </c>
      <c r="H36" s="19">
        <v>3.02480338777979E-4</v>
      </c>
    </row>
    <row r="37">
      <c r="A37" s="6">
        <v>36.0</v>
      </c>
      <c r="B37" s="7" t="s">
        <v>343</v>
      </c>
      <c r="C37" s="7" t="s">
        <v>9</v>
      </c>
      <c r="D37" s="7">
        <v>2.0</v>
      </c>
      <c r="E37" s="7">
        <v>2.0</v>
      </c>
      <c r="F37" s="26">
        <f t="shared" si="1"/>
        <v>0.009433962264</v>
      </c>
      <c r="G37" s="8">
        <v>0.3625</v>
      </c>
      <c r="H37" s="10">
        <v>0.0</v>
      </c>
    </row>
    <row r="38">
      <c r="A38" s="6">
        <v>37.0</v>
      </c>
      <c r="B38" s="7" t="s">
        <v>313</v>
      </c>
      <c r="C38" s="7" t="s">
        <v>9</v>
      </c>
      <c r="D38" s="7">
        <v>2.0</v>
      </c>
      <c r="E38" s="7">
        <v>2.0</v>
      </c>
      <c r="F38" s="26">
        <f t="shared" si="1"/>
        <v>0.009433962264</v>
      </c>
      <c r="G38" s="8">
        <v>0.3625</v>
      </c>
      <c r="H38" s="10">
        <v>0.0</v>
      </c>
    </row>
    <row r="39">
      <c r="A39" s="6">
        <v>38.0</v>
      </c>
      <c r="B39" s="7" t="s">
        <v>256</v>
      </c>
      <c r="C39" s="7" t="s">
        <v>9</v>
      </c>
      <c r="D39" s="7">
        <v>2.0</v>
      </c>
      <c r="E39" s="7">
        <v>2.0</v>
      </c>
      <c r="F39" s="26">
        <f t="shared" si="1"/>
        <v>0.009433962264</v>
      </c>
      <c r="G39" s="8">
        <v>0.446153846153846</v>
      </c>
      <c r="H39" s="10">
        <v>0.0</v>
      </c>
    </row>
    <row r="40">
      <c r="A40" s="6">
        <v>39.0</v>
      </c>
      <c r="B40" s="7" t="s">
        <v>651</v>
      </c>
      <c r="C40" s="7" t="s">
        <v>0</v>
      </c>
      <c r="D40" s="7">
        <v>2.0</v>
      </c>
      <c r="E40" s="7">
        <v>2.0</v>
      </c>
      <c r="F40" s="26">
        <f t="shared" si="1"/>
        <v>0.009433962264</v>
      </c>
      <c r="G40" s="8">
        <v>0.391891891891891</v>
      </c>
      <c r="H40" s="10">
        <v>0.0</v>
      </c>
    </row>
    <row r="41">
      <c r="A41" s="6">
        <v>40.0</v>
      </c>
      <c r="B41" s="7" t="s">
        <v>652</v>
      </c>
      <c r="C41" s="7" t="s">
        <v>12</v>
      </c>
      <c r="D41" s="7">
        <v>2.0</v>
      </c>
      <c r="E41" s="7">
        <v>2.0</v>
      </c>
      <c r="F41" s="26">
        <f t="shared" si="1"/>
        <v>0.009433962264</v>
      </c>
      <c r="G41" s="8">
        <v>0.379084967320261</v>
      </c>
      <c r="H41" s="10">
        <v>0.0</v>
      </c>
    </row>
    <row r="42">
      <c r="A42" s="6">
        <v>41.0</v>
      </c>
      <c r="B42" s="7" t="s">
        <v>653</v>
      </c>
      <c r="C42" s="7" t="s">
        <v>12</v>
      </c>
      <c r="D42" s="7">
        <v>2.0</v>
      </c>
      <c r="E42" s="7">
        <v>2.0</v>
      </c>
      <c r="F42" s="26">
        <f t="shared" si="1"/>
        <v>0.009433962264</v>
      </c>
      <c r="G42" s="8">
        <v>0.379084967320261</v>
      </c>
      <c r="H42" s="10">
        <v>0.0</v>
      </c>
    </row>
    <row r="43">
      <c r="A43" s="6">
        <v>42.0</v>
      </c>
      <c r="B43" s="7" t="s">
        <v>654</v>
      </c>
      <c r="C43" s="7" t="s">
        <v>9</v>
      </c>
      <c r="D43" s="7">
        <v>2.0</v>
      </c>
      <c r="E43" s="7">
        <v>2.0</v>
      </c>
      <c r="F43" s="26">
        <f t="shared" si="1"/>
        <v>0.009433962264</v>
      </c>
      <c r="G43" s="8">
        <v>0.432835820895522</v>
      </c>
      <c r="H43" s="10">
        <v>0.0</v>
      </c>
    </row>
    <row r="44">
      <c r="A44" s="6">
        <v>43.0</v>
      </c>
      <c r="B44" s="7" t="s">
        <v>655</v>
      </c>
      <c r="C44" s="7" t="s">
        <v>9</v>
      </c>
      <c r="D44" s="7">
        <v>2.0</v>
      </c>
      <c r="E44" s="7">
        <v>2.0</v>
      </c>
      <c r="F44" s="26">
        <f t="shared" si="1"/>
        <v>0.009433962264</v>
      </c>
      <c r="G44" s="8">
        <v>0.432835820895522</v>
      </c>
      <c r="H44" s="10">
        <v>0.0</v>
      </c>
    </row>
    <row r="45">
      <c r="A45" s="6">
        <v>44.0</v>
      </c>
      <c r="B45" s="7" t="s">
        <v>656</v>
      </c>
      <c r="C45" s="7" t="s">
        <v>9</v>
      </c>
      <c r="D45" s="7">
        <v>2.0</v>
      </c>
      <c r="E45" s="7">
        <v>2.0</v>
      </c>
      <c r="F45" s="26">
        <f t="shared" si="1"/>
        <v>0.009433962264</v>
      </c>
      <c r="G45" s="8">
        <v>0.432835820895522</v>
      </c>
      <c r="H45" s="10">
        <v>0.0</v>
      </c>
    </row>
    <row r="46">
      <c r="A46" s="6">
        <v>45.0</v>
      </c>
      <c r="B46" s="7" t="s">
        <v>270</v>
      </c>
      <c r="C46" s="7" t="s">
        <v>9</v>
      </c>
      <c r="D46" s="7">
        <v>2.0</v>
      </c>
      <c r="E46" s="7">
        <v>2.0</v>
      </c>
      <c r="F46" s="26">
        <f t="shared" si="1"/>
        <v>0.009433962264</v>
      </c>
      <c r="G46" s="8">
        <v>0.432835820895522</v>
      </c>
      <c r="H46" s="10">
        <v>0.0</v>
      </c>
    </row>
    <row r="47">
      <c r="A47" s="6">
        <v>46.0</v>
      </c>
      <c r="B47" s="7" t="s">
        <v>657</v>
      </c>
      <c r="C47" s="7" t="s">
        <v>9</v>
      </c>
      <c r="D47" s="7">
        <v>2.0</v>
      </c>
      <c r="E47" s="7">
        <v>2.0</v>
      </c>
      <c r="F47" s="26">
        <f t="shared" si="1"/>
        <v>0.009433962264</v>
      </c>
      <c r="G47" s="8">
        <v>0.391891891891891</v>
      </c>
      <c r="H47" s="10">
        <v>0.0</v>
      </c>
    </row>
    <row r="48">
      <c r="A48" s="6">
        <v>47.0</v>
      </c>
      <c r="B48" s="7" t="s">
        <v>658</v>
      </c>
      <c r="C48" s="7" t="s">
        <v>0</v>
      </c>
      <c r="D48" s="7">
        <v>1.0</v>
      </c>
      <c r="E48" s="7">
        <v>1.0</v>
      </c>
      <c r="F48" s="24">
        <f t="shared" si="1"/>
        <v>0</v>
      </c>
      <c r="G48" s="8">
        <v>0.420289855072463</v>
      </c>
      <c r="H48" s="10">
        <v>0.0</v>
      </c>
    </row>
    <row r="49">
      <c r="A49" s="6">
        <v>48.0</v>
      </c>
      <c r="B49" s="7" t="s">
        <v>659</v>
      </c>
      <c r="C49" s="7" t="s">
        <v>9</v>
      </c>
      <c r="D49" s="7">
        <v>1.0</v>
      </c>
      <c r="E49" s="7">
        <v>1.0</v>
      </c>
      <c r="F49" s="24">
        <f t="shared" si="1"/>
        <v>0</v>
      </c>
      <c r="G49" s="8">
        <v>0.420289855072463</v>
      </c>
      <c r="H49" s="10">
        <v>0.0</v>
      </c>
    </row>
    <row r="50">
      <c r="A50" s="6">
        <v>49.0</v>
      </c>
      <c r="B50" s="7" t="s">
        <v>660</v>
      </c>
      <c r="C50" s="7" t="s">
        <v>0</v>
      </c>
      <c r="D50" s="7">
        <v>1.0</v>
      </c>
      <c r="E50" s="7">
        <v>1.0</v>
      </c>
      <c r="F50" s="24">
        <f t="shared" si="1"/>
        <v>0</v>
      </c>
      <c r="G50" s="8">
        <v>0.367088607594936</v>
      </c>
      <c r="H50" s="10">
        <v>0.0</v>
      </c>
    </row>
    <row r="51">
      <c r="A51" s="6">
        <v>50.0</v>
      </c>
      <c r="B51" s="7" t="s">
        <v>661</v>
      </c>
      <c r="C51" s="7" t="s">
        <v>9</v>
      </c>
      <c r="D51" s="7">
        <v>1.0</v>
      </c>
      <c r="E51" s="7">
        <v>1.0</v>
      </c>
      <c r="F51" s="24">
        <f t="shared" si="1"/>
        <v>0</v>
      </c>
      <c r="G51" s="8">
        <v>0.316939890710382</v>
      </c>
      <c r="H51" s="10">
        <v>0.0</v>
      </c>
    </row>
    <row r="52">
      <c r="A52" s="6">
        <v>51.0</v>
      </c>
      <c r="B52" s="7" t="s">
        <v>662</v>
      </c>
      <c r="C52" s="7" t="s">
        <v>9</v>
      </c>
      <c r="D52" s="7">
        <v>1.0</v>
      </c>
      <c r="E52" s="7">
        <v>1.0</v>
      </c>
      <c r="F52" s="24">
        <f t="shared" si="1"/>
        <v>0</v>
      </c>
      <c r="G52" s="8">
        <v>0.420289855072463</v>
      </c>
      <c r="H52" s="10">
        <v>0.0</v>
      </c>
    </row>
    <row r="53">
      <c r="A53" s="6">
        <v>52.0</v>
      </c>
      <c r="B53" s="7" t="s">
        <v>663</v>
      </c>
      <c r="C53" s="7" t="s">
        <v>9</v>
      </c>
      <c r="D53" s="7">
        <v>1.0</v>
      </c>
      <c r="E53" s="7">
        <v>1.0</v>
      </c>
      <c r="F53" s="24">
        <f t="shared" si="1"/>
        <v>0</v>
      </c>
      <c r="G53" s="8">
        <v>0.420289855072463</v>
      </c>
      <c r="H53" s="10">
        <v>0.0</v>
      </c>
    </row>
    <row r="54">
      <c r="A54" s="6">
        <v>53.0</v>
      </c>
      <c r="B54" s="7" t="s">
        <v>435</v>
      </c>
      <c r="C54" s="7" t="s">
        <v>9</v>
      </c>
      <c r="D54" s="7">
        <v>1.0</v>
      </c>
      <c r="E54" s="7">
        <v>1.0</v>
      </c>
      <c r="F54" s="24">
        <f t="shared" si="1"/>
        <v>0</v>
      </c>
      <c r="G54" s="8">
        <v>0.420289855072463</v>
      </c>
      <c r="H54" s="10">
        <v>0.0</v>
      </c>
    </row>
    <row r="55">
      <c r="A55" s="6">
        <v>54.0</v>
      </c>
      <c r="B55" s="7" t="s">
        <v>103</v>
      </c>
      <c r="C55" s="7" t="s">
        <v>12</v>
      </c>
      <c r="D55" s="7">
        <v>1.0</v>
      </c>
      <c r="E55" s="7">
        <v>1.0</v>
      </c>
      <c r="F55" s="24">
        <f t="shared" si="1"/>
        <v>0</v>
      </c>
      <c r="G55" s="8">
        <v>0.420289855072463</v>
      </c>
      <c r="H55" s="10">
        <v>0.0</v>
      </c>
    </row>
    <row r="56">
      <c r="A56" s="6">
        <v>55.0</v>
      </c>
      <c r="B56" s="7" t="s">
        <v>664</v>
      </c>
      <c r="C56" s="7" t="s">
        <v>0</v>
      </c>
      <c r="D56" s="7">
        <v>1.0</v>
      </c>
      <c r="E56" s="7">
        <v>1.0</v>
      </c>
      <c r="F56" s="24">
        <f t="shared" si="1"/>
        <v>0</v>
      </c>
      <c r="G56" s="8">
        <v>0.360248447204968</v>
      </c>
      <c r="H56" s="10">
        <v>0.0</v>
      </c>
    </row>
    <row r="57">
      <c r="A57" s="6">
        <v>56.0</v>
      </c>
      <c r="B57" s="7" t="s">
        <v>665</v>
      </c>
      <c r="C57" s="7" t="s">
        <v>9</v>
      </c>
      <c r="D57" s="7">
        <v>1.0</v>
      </c>
      <c r="E57" s="7">
        <v>1.0</v>
      </c>
      <c r="F57" s="24">
        <f t="shared" si="1"/>
        <v>0</v>
      </c>
      <c r="G57" s="8">
        <v>0.347305389221556</v>
      </c>
      <c r="H57" s="10">
        <v>0.0</v>
      </c>
    </row>
    <row r="58">
      <c r="A58" s="6">
        <v>57.0</v>
      </c>
      <c r="B58" s="7" t="s">
        <v>666</v>
      </c>
      <c r="C58" s="7" t="s">
        <v>9</v>
      </c>
      <c r="D58" s="7">
        <v>1.0</v>
      </c>
      <c r="E58" s="7">
        <v>1.0</v>
      </c>
      <c r="F58" s="24">
        <f t="shared" si="1"/>
        <v>0</v>
      </c>
      <c r="G58" s="8">
        <v>0.347305389221556</v>
      </c>
      <c r="H58" s="10">
        <v>0.0</v>
      </c>
    </row>
    <row r="59">
      <c r="A59" s="6">
        <v>58.0</v>
      </c>
      <c r="B59" s="7" t="s">
        <v>506</v>
      </c>
      <c r="C59" s="7" t="s">
        <v>9</v>
      </c>
      <c r="D59" s="7">
        <v>1.0</v>
      </c>
      <c r="E59" s="7">
        <v>1.0</v>
      </c>
      <c r="F59" s="24">
        <f t="shared" si="1"/>
        <v>0</v>
      </c>
      <c r="G59" s="8">
        <v>0.333333333333333</v>
      </c>
      <c r="H59" s="10">
        <v>0.0</v>
      </c>
    </row>
    <row r="60">
      <c r="A60" s="20">
        <v>59.0</v>
      </c>
      <c r="B60" s="21" t="s">
        <v>667</v>
      </c>
      <c r="C60" s="21" t="s">
        <v>9</v>
      </c>
      <c r="D60" s="21">
        <v>1.0</v>
      </c>
      <c r="E60" s="21">
        <v>1.0</v>
      </c>
      <c r="F60" s="28">
        <f t="shared" si="1"/>
        <v>0</v>
      </c>
      <c r="G60" s="22">
        <v>0.303664921465968</v>
      </c>
      <c r="H60" s="23">
        <v>0.0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5"/>
    <col customWidth="1" min="3" max="3" width="6.38"/>
    <col customWidth="1" min="4" max="4" width="6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3" t="s">
        <v>7</v>
      </c>
    </row>
    <row r="2">
      <c r="A2" s="29">
        <v>1.0</v>
      </c>
      <c r="B2" s="48" t="s">
        <v>8</v>
      </c>
      <c r="C2" s="49" t="s">
        <v>9</v>
      </c>
      <c r="D2" s="49">
        <v>46.0</v>
      </c>
      <c r="E2" s="49">
        <v>181.0</v>
      </c>
      <c r="F2" s="50">
        <f t="shared" ref="F2:F66" si="1">(E2-1)/180</f>
        <v>1</v>
      </c>
      <c r="G2" s="51">
        <v>0.794871794871794</v>
      </c>
      <c r="H2" s="52">
        <v>0.522092227933001</v>
      </c>
    </row>
    <row r="3">
      <c r="A3" s="15">
        <v>2.0</v>
      </c>
      <c r="B3" s="16" t="s">
        <v>668</v>
      </c>
      <c r="C3" s="16" t="s">
        <v>9</v>
      </c>
      <c r="D3" s="16">
        <v>27.0</v>
      </c>
      <c r="E3" s="16">
        <v>124.0</v>
      </c>
      <c r="F3" s="27">
        <f t="shared" si="1"/>
        <v>0.6833333333</v>
      </c>
      <c r="G3" s="16">
        <v>0.62</v>
      </c>
      <c r="H3" s="18">
        <v>0.157750461619509</v>
      </c>
    </row>
    <row r="4">
      <c r="A4" s="11">
        <v>3.0</v>
      </c>
      <c r="B4" s="12" t="s">
        <v>669</v>
      </c>
      <c r="C4" s="12" t="s">
        <v>12</v>
      </c>
      <c r="D4" s="12">
        <v>20.0</v>
      </c>
      <c r="E4" s="12">
        <v>66.0</v>
      </c>
      <c r="F4" s="25">
        <f t="shared" si="1"/>
        <v>0.3611111111</v>
      </c>
      <c r="G4" s="13">
        <v>0.558558558558558</v>
      </c>
      <c r="H4" s="14">
        <v>0.104053791777006</v>
      </c>
    </row>
    <row r="5">
      <c r="A5" s="6">
        <v>4.0</v>
      </c>
      <c r="B5" s="7" t="s">
        <v>167</v>
      </c>
      <c r="C5" s="7" t="s">
        <v>9</v>
      </c>
      <c r="D5" s="7">
        <v>12.0</v>
      </c>
      <c r="E5" s="7">
        <v>62.0</v>
      </c>
      <c r="F5" s="26">
        <f t="shared" si="1"/>
        <v>0.3388888889</v>
      </c>
      <c r="G5" s="8">
        <v>0.534482758620689</v>
      </c>
      <c r="H5" s="9">
        <v>0.0146144915490153</v>
      </c>
    </row>
    <row r="6">
      <c r="A6" s="6">
        <v>5.0</v>
      </c>
      <c r="B6" s="7" t="s">
        <v>670</v>
      </c>
      <c r="C6" s="7" t="s">
        <v>9</v>
      </c>
      <c r="D6" s="7">
        <v>12.0</v>
      </c>
      <c r="E6" s="7">
        <v>45.0</v>
      </c>
      <c r="F6" s="26">
        <f t="shared" si="1"/>
        <v>0.2444444444</v>
      </c>
      <c r="G6" s="8">
        <v>0.516666666666666</v>
      </c>
      <c r="H6" s="9">
        <v>0.0161287951466522</v>
      </c>
    </row>
    <row r="7">
      <c r="A7" s="6">
        <v>6.0</v>
      </c>
      <c r="B7" s="7" t="s">
        <v>671</v>
      </c>
      <c r="C7" s="7" t="s">
        <v>9</v>
      </c>
      <c r="D7" s="7">
        <v>13.0</v>
      </c>
      <c r="E7" s="7">
        <v>42.0</v>
      </c>
      <c r="F7" s="26">
        <f t="shared" si="1"/>
        <v>0.2277777778</v>
      </c>
      <c r="G7" s="8">
        <v>0.534482758620689</v>
      </c>
      <c r="H7" s="9">
        <v>0.0183606475645166</v>
      </c>
    </row>
    <row r="8">
      <c r="A8" s="6">
        <v>7.0</v>
      </c>
      <c r="B8" s="7" t="s">
        <v>672</v>
      </c>
      <c r="C8" s="7" t="s">
        <v>9</v>
      </c>
      <c r="D8" s="7">
        <v>13.0</v>
      </c>
      <c r="E8" s="7">
        <v>37.0</v>
      </c>
      <c r="F8" s="24">
        <f t="shared" si="1"/>
        <v>0.2</v>
      </c>
      <c r="G8" s="8">
        <v>0.548672566371681</v>
      </c>
      <c r="H8" s="9">
        <v>0.0135830604580604</v>
      </c>
    </row>
    <row r="9">
      <c r="A9" s="6">
        <v>8.0</v>
      </c>
      <c r="B9" s="7" t="s">
        <v>673</v>
      </c>
      <c r="C9" s="7" t="s">
        <v>9</v>
      </c>
      <c r="D9" s="7">
        <v>10.0</v>
      </c>
      <c r="E9" s="7">
        <v>36.0</v>
      </c>
      <c r="F9" s="26">
        <f t="shared" si="1"/>
        <v>0.1944444444</v>
      </c>
      <c r="G9" s="8">
        <v>0.508196721311475</v>
      </c>
      <c r="H9" s="9">
        <v>0.00543773906869144</v>
      </c>
    </row>
    <row r="10">
      <c r="A10" s="6">
        <v>9.0</v>
      </c>
      <c r="B10" s="7" t="s">
        <v>674</v>
      </c>
      <c r="C10" s="7" t="s">
        <v>12</v>
      </c>
      <c r="D10" s="7">
        <v>11.0</v>
      </c>
      <c r="E10" s="7">
        <v>34.0</v>
      </c>
      <c r="F10" s="26">
        <f t="shared" si="1"/>
        <v>0.1833333333</v>
      </c>
      <c r="G10" s="8">
        <v>0.543859649122807</v>
      </c>
      <c r="H10" s="9">
        <v>0.0296201263463168</v>
      </c>
    </row>
    <row r="11">
      <c r="A11" s="6">
        <v>10.0</v>
      </c>
      <c r="B11" s="7" t="s">
        <v>675</v>
      </c>
      <c r="C11" s="7" t="s">
        <v>9</v>
      </c>
      <c r="D11" s="7">
        <v>18.0</v>
      </c>
      <c r="E11" s="7">
        <v>31.0</v>
      </c>
      <c r="F11" s="26">
        <f t="shared" si="1"/>
        <v>0.1666666667</v>
      </c>
      <c r="G11" s="8">
        <v>0.563636363636363</v>
      </c>
      <c r="H11" s="9">
        <v>0.138930893841608</v>
      </c>
    </row>
    <row r="12">
      <c r="A12" s="6">
        <v>11.0</v>
      </c>
      <c r="B12" s="7" t="s">
        <v>676</v>
      </c>
      <c r="C12" s="7" t="s">
        <v>9</v>
      </c>
      <c r="D12" s="7">
        <v>8.0</v>
      </c>
      <c r="E12" s="7">
        <v>28.0</v>
      </c>
      <c r="F12" s="24">
        <f t="shared" si="1"/>
        <v>0.15</v>
      </c>
      <c r="G12" s="7">
        <v>0.5</v>
      </c>
      <c r="H12" s="9">
        <v>0.00142063348908587</v>
      </c>
    </row>
    <row r="13">
      <c r="A13" s="6">
        <v>12.0</v>
      </c>
      <c r="B13" s="7" t="s">
        <v>677</v>
      </c>
      <c r="C13" s="7" t="s">
        <v>9</v>
      </c>
      <c r="D13" s="7">
        <v>8.0</v>
      </c>
      <c r="E13" s="7">
        <v>25.0</v>
      </c>
      <c r="F13" s="26">
        <f t="shared" si="1"/>
        <v>0.1333333333</v>
      </c>
      <c r="G13" s="8">
        <v>0.525423728813559</v>
      </c>
      <c r="H13" s="9">
        <v>0.00209874450945879</v>
      </c>
    </row>
    <row r="14">
      <c r="A14" s="6">
        <v>13.0</v>
      </c>
      <c r="B14" s="7" t="s">
        <v>678</v>
      </c>
      <c r="C14" s="7" t="s">
        <v>0</v>
      </c>
      <c r="D14" s="7">
        <v>7.0</v>
      </c>
      <c r="E14" s="7">
        <v>25.0</v>
      </c>
      <c r="F14" s="26">
        <f t="shared" si="1"/>
        <v>0.1333333333</v>
      </c>
      <c r="G14" s="8">
        <v>0.496</v>
      </c>
      <c r="H14" s="19">
        <v>3.72023809523809E-4</v>
      </c>
    </row>
    <row r="15">
      <c r="A15" s="6">
        <v>14.0</v>
      </c>
      <c r="B15" s="7" t="s">
        <v>679</v>
      </c>
      <c r="C15" s="7" t="s">
        <v>9</v>
      </c>
      <c r="D15" s="7">
        <v>10.0</v>
      </c>
      <c r="E15" s="7">
        <v>23.0</v>
      </c>
      <c r="F15" s="26">
        <f t="shared" si="1"/>
        <v>0.1222222222</v>
      </c>
      <c r="G15" s="8">
        <v>0.488188976377952</v>
      </c>
      <c r="H15" s="9">
        <v>0.0221516647483909</v>
      </c>
    </row>
    <row r="16">
      <c r="A16" s="6">
        <v>15.0</v>
      </c>
      <c r="B16" s="7" t="s">
        <v>80</v>
      </c>
      <c r="C16" s="7" t="s">
        <v>9</v>
      </c>
      <c r="D16" s="7">
        <v>5.0</v>
      </c>
      <c r="E16" s="7">
        <v>23.0</v>
      </c>
      <c r="F16" s="26">
        <f t="shared" si="1"/>
        <v>0.1222222222</v>
      </c>
      <c r="G16" s="8">
        <v>0.488188976377952</v>
      </c>
      <c r="H16" s="9">
        <v>0.0185382023179642</v>
      </c>
    </row>
    <row r="17">
      <c r="A17" s="6">
        <v>16.0</v>
      </c>
      <c r="B17" s="7" t="s">
        <v>680</v>
      </c>
      <c r="C17" s="7" t="s">
        <v>9</v>
      </c>
      <c r="D17" s="7">
        <v>8.0</v>
      </c>
      <c r="E17" s="7">
        <v>20.0</v>
      </c>
      <c r="F17" s="26">
        <f t="shared" si="1"/>
        <v>0.1055555556</v>
      </c>
      <c r="G17" s="8">
        <v>0.525423728813559</v>
      </c>
      <c r="H17" s="9">
        <v>0.00209874450945879</v>
      </c>
    </row>
    <row r="18">
      <c r="A18" s="6">
        <v>17.0</v>
      </c>
      <c r="B18" s="7" t="s">
        <v>681</v>
      </c>
      <c r="C18" s="7" t="s">
        <v>0</v>
      </c>
      <c r="D18" s="7">
        <v>9.0</v>
      </c>
      <c r="E18" s="7">
        <v>19.0</v>
      </c>
      <c r="F18" s="24">
        <f t="shared" si="1"/>
        <v>0.1</v>
      </c>
      <c r="G18" s="8">
        <v>0.516666666666666</v>
      </c>
      <c r="H18" s="9">
        <v>0.0103914645209288</v>
      </c>
    </row>
    <row r="19">
      <c r="A19" s="6">
        <v>18.0</v>
      </c>
      <c r="B19" s="7" t="s">
        <v>682</v>
      </c>
      <c r="C19" s="7" t="s">
        <v>12</v>
      </c>
      <c r="D19" s="7">
        <v>6.0</v>
      </c>
      <c r="E19" s="7">
        <v>18.0</v>
      </c>
      <c r="F19" s="26">
        <f t="shared" si="1"/>
        <v>0.09444444444</v>
      </c>
      <c r="G19" s="8">
        <v>0.469696969696969</v>
      </c>
      <c r="H19" s="9">
        <v>0.0136368646785313</v>
      </c>
    </row>
    <row r="20">
      <c r="A20" s="6">
        <v>19.0</v>
      </c>
      <c r="B20" s="7" t="s">
        <v>683</v>
      </c>
      <c r="C20" s="7" t="s">
        <v>9</v>
      </c>
      <c r="D20" s="7">
        <v>9.0</v>
      </c>
      <c r="E20" s="7">
        <v>15.0</v>
      </c>
      <c r="F20" s="26">
        <f t="shared" si="1"/>
        <v>0.07777777778</v>
      </c>
      <c r="G20" s="8">
        <v>0.521008403361344</v>
      </c>
      <c r="H20" s="9">
        <v>0.0229004227144108</v>
      </c>
    </row>
    <row r="21">
      <c r="A21" s="6">
        <v>20.0</v>
      </c>
      <c r="B21" s="7" t="s">
        <v>684</v>
      </c>
      <c r="C21" s="7" t="s">
        <v>9</v>
      </c>
      <c r="D21" s="7">
        <v>7.0</v>
      </c>
      <c r="E21" s="7">
        <v>14.0</v>
      </c>
      <c r="F21" s="26">
        <f t="shared" si="1"/>
        <v>0.07222222222</v>
      </c>
      <c r="G21" s="8">
        <v>0.492063492063492</v>
      </c>
      <c r="H21" s="9">
        <v>0.00338955026455026</v>
      </c>
    </row>
    <row r="22">
      <c r="A22" s="6">
        <v>21.0</v>
      </c>
      <c r="B22" s="7" t="s">
        <v>685</v>
      </c>
      <c r="C22" s="7" t="s">
        <v>9</v>
      </c>
      <c r="D22" s="7">
        <v>3.0</v>
      </c>
      <c r="E22" s="7">
        <v>9.0</v>
      </c>
      <c r="F22" s="26">
        <f t="shared" si="1"/>
        <v>0.04444444444</v>
      </c>
      <c r="G22" s="8">
        <v>0.469696969696969</v>
      </c>
      <c r="H22" s="10">
        <v>0.0</v>
      </c>
    </row>
    <row r="23">
      <c r="A23" s="6">
        <v>22.0</v>
      </c>
      <c r="B23" s="7" t="s">
        <v>686</v>
      </c>
      <c r="C23" s="7" t="s">
        <v>9</v>
      </c>
      <c r="D23" s="7">
        <v>4.0</v>
      </c>
      <c r="E23" s="7">
        <v>6.0</v>
      </c>
      <c r="F23" s="26">
        <f t="shared" si="1"/>
        <v>0.02777777778</v>
      </c>
      <c r="G23" s="8">
        <v>0.480620155038759</v>
      </c>
      <c r="H23" s="19">
        <v>3.47222222222222E-4</v>
      </c>
    </row>
    <row r="24">
      <c r="A24" s="6">
        <v>23.0</v>
      </c>
      <c r="B24" s="7" t="s">
        <v>687</v>
      </c>
      <c r="C24" s="7" t="s">
        <v>9</v>
      </c>
      <c r="D24" s="7">
        <v>5.0</v>
      </c>
      <c r="E24" s="7">
        <v>6.0</v>
      </c>
      <c r="F24" s="26">
        <f t="shared" si="1"/>
        <v>0.02777777778</v>
      </c>
      <c r="G24" s="8">
        <v>0.488188976377952</v>
      </c>
      <c r="H24" s="10">
        <v>0.0</v>
      </c>
    </row>
    <row r="25">
      <c r="A25" s="6">
        <v>24.0</v>
      </c>
      <c r="B25" s="7" t="s">
        <v>688</v>
      </c>
      <c r="C25" s="7" t="s">
        <v>9</v>
      </c>
      <c r="D25" s="7">
        <v>5.0</v>
      </c>
      <c r="E25" s="7">
        <v>6.0</v>
      </c>
      <c r="F25" s="26">
        <f t="shared" si="1"/>
        <v>0.02777777778</v>
      </c>
      <c r="G25" s="8">
        <v>0.492063492063492</v>
      </c>
      <c r="H25" s="9">
        <v>0.00166801617694474</v>
      </c>
    </row>
    <row r="26">
      <c r="A26" s="6">
        <v>25.0</v>
      </c>
      <c r="B26" s="7" t="s">
        <v>294</v>
      </c>
      <c r="C26" s="7" t="s">
        <v>9</v>
      </c>
      <c r="D26" s="7">
        <v>3.0</v>
      </c>
      <c r="E26" s="7">
        <v>6.0</v>
      </c>
      <c r="F26" s="26">
        <f t="shared" si="1"/>
        <v>0.02777777778</v>
      </c>
      <c r="G26" s="8">
        <v>0.469696969696969</v>
      </c>
      <c r="H26" s="10">
        <v>0.0</v>
      </c>
    </row>
    <row r="27">
      <c r="A27" s="6">
        <v>26.0</v>
      </c>
      <c r="B27" s="7" t="s">
        <v>147</v>
      </c>
      <c r="C27" s="7" t="s">
        <v>0</v>
      </c>
      <c r="D27" s="7">
        <v>5.0</v>
      </c>
      <c r="E27" s="7">
        <v>6.0</v>
      </c>
      <c r="F27" s="26">
        <f t="shared" si="1"/>
        <v>0.02777777778</v>
      </c>
      <c r="G27" s="8">
        <v>0.480620155038759</v>
      </c>
      <c r="H27" s="10">
        <v>0.0</v>
      </c>
    </row>
    <row r="28">
      <c r="A28" s="6">
        <v>27.0</v>
      </c>
      <c r="B28" s="7" t="s">
        <v>689</v>
      </c>
      <c r="C28" s="7" t="s">
        <v>12</v>
      </c>
      <c r="D28" s="7">
        <v>4.0</v>
      </c>
      <c r="E28" s="7">
        <v>5.0</v>
      </c>
      <c r="F28" s="26">
        <f t="shared" si="1"/>
        <v>0.02222222222</v>
      </c>
      <c r="G28" s="8">
        <v>0.455882352941176</v>
      </c>
      <c r="H28" s="19">
        <v>1.65343915343915E-4</v>
      </c>
    </row>
    <row r="29">
      <c r="A29" s="6">
        <v>28.0</v>
      </c>
      <c r="B29" s="7" t="s">
        <v>690</v>
      </c>
      <c r="C29" s="7" t="s">
        <v>9</v>
      </c>
      <c r="D29" s="7">
        <v>5.0</v>
      </c>
      <c r="E29" s="7">
        <v>5.0</v>
      </c>
      <c r="F29" s="26">
        <f t="shared" si="1"/>
        <v>0.02222222222</v>
      </c>
      <c r="G29" s="8">
        <v>0.488188976377952</v>
      </c>
      <c r="H29" s="19">
        <v>8.26719576719576E-5</v>
      </c>
    </row>
    <row r="30">
      <c r="A30" s="6">
        <v>29.0</v>
      </c>
      <c r="B30" s="7" t="s">
        <v>33</v>
      </c>
      <c r="C30" s="7" t="s">
        <v>9</v>
      </c>
      <c r="D30" s="7">
        <v>5.0</v>
      </c>
      <c r="E30" s="7">
        <v>5.0</v>
      </c>
      <c r="F30" s="26">
        <f t="shared" si="1"/>
        <v>0.02222222222</v>
      </c>
      <c r="G30" s="8">
        <v>0.462686567164179</v>
      </c>
      <c r="H30" s="9">
        <v>0.0130342183169564</v>
      </c>
    </row>
    <row r="31">
      <c r="A31" s="6">
        <v>30.0</v>
      </c>
      <c r="B31" s="7" t="s">
        <v>691</v>
      </c>
      <c r="C31" s="7" t="s">
        <v>12</v>
      </c>
      <c r="D31" s="7">
        <v>3.0</v>
      </c>
      <c r="E31" s="7">
        <v>5.0</v>
      </c>
      <c r="F31" s="26">
        <f t="shared" si="1"/>
        <v>0.02222222222</v>
      </c>
      <c r="G31" s="8">
        <v>0.469696969696969</v>
      </c>
      <c r="H31" s="10">
        <v>0.0</v>
      </c>
    </row>
    <row r="32">
      <c r="A32" s="6">
        <v>31.0</v>
      </c>
      <c r="B32" s="7" t="s">
        <v>609</v>
      </c>
      <c r="C32" s="7" t="s">
        <v>9</v>
      </c>
      <c r="D32" s="7">
        <v>3.0</v>
      </c>
      <c r="E32" s="7">
        <v>5.0</v>
      </c>
      <c r="F32" s="26">
        <f t="shared" si="1"/>
        <v>0.02222222222</v>
      </c>
      <c r="G32" s="8">
        <v>0.410596026490066</v>
      </c>
      <c r="H32" s="9">
        <v>0.00490345468024039</v>
      </c>
    </row>
    <row r="33">
      <c r="A33" s="6">
        <v>32.0</v>
      </c>
      <c r="B33" s="7" t="s">
        <v>41</v>
      </c>
      <c r="C33" s="7" t="s">
        <v>9</v>
      </c>
      <c r="D33" s="7">
        <v>3.0</v>
      </c>
      <c r="E33" s="7">
        <v>5.0</v>
      </c>
      <c r="F33" s="26">
        <f t="shared" si="1"/>
        <v>0.02222222222</v>
      </c>
      <c r="G33" s="8">
        <v>0.397435897435897</v>
      </c>
      <c r="H33" s="19">
        <v>1.65343915343915E-4</v>
      </c>
    </row>
    <row r="34">
      <c r="A34" s="6">
        <v>33.0</v>
      </c>
      <c r="B34" s="7" t="s">
        <v>508</v>
      </c>
      <c r="C34" s="7" t="s">
        <v>9</v>
      </c>
      <c r="D34" s="7">
        <v>3.0</v>
      </c>
      <c r="E34" s="7">
        <v>5.0</v>
      </c>
      <c r="F34" s="26">
        <f t="shared" si="1"/>
        <v>0.02222222222</v>
      </c>
      <c r="G34" s="8">
        <v>0.469696969696969</v>
      </c>
      <c r="H34" s="10">
        <v>0.0</v>
      </c>
    </row>
    <row r="35">
      <c r="A35" s="6">
        <v>34.0</v>
      </c>
      <c r="B35" s="7" t="s">
        <v>509</v>
      </c>
      <c r="C35" s="7" t="s">
        <v>9</v>
      </c>
      <c r="D35" s="7">
        <v>3.0</v>
      </c>
      <c r="E35" s="7">
        <v>5.0</v>
      </c>
      <c r="F35" s="26">
        <f t="shared" si="1"/>
        <v>0.02222222222</v>
      </c>
      <c r="G35" s="8">
        <v>0.469696969696969</v>
      </c>
      <c r="H35" s="10">
        <v>0.0</v>
      </c>
    </row>
    <row r="36">
      <c r="A36" s="6">
        <v>35.0</v>
      </c>
      <c r="B36" s="7" t="s">
        <v>692</v>
      </c>
      <c r="C36" s="7" t="s">
        <v>9</v>
      </c>
      <c r="D36" s="7">
        <v>2.0</v>
      </c>
      <c r="E36" s="7">
        <v>4.0</v>
      </c>
      <c r="F36" s="26">
        <f t="shared" si="1"/>
        <v>0.01666666667</v>
      </c>
      <c r="G36" s="8">
        <v>0.33695652173913</v>
      </c>
      <c r="H36" s="10">
        <v>0.0</v>
      </c>
    </row>
    <row r="37">
      <c r="A37" s="6">
        <v>36.0</v>
      </c>
      <c r="B37" s="7" t="s">
        <v>334</v>
      </c>
      <c r="C37" s="7" t="s">
        <v>9</v>
      </c>
      <c r="D37" s="7">
        <v>2.0</v>
      </c>
      <c r="E37" s="7">
        <v>4.0</v>
      </c>
      <c r="F37" s="26">
        <f t="shared" si="1"/>
        <v>0.01666666667</v>
      </c>
      <c r="G37" s="8">
        <v>0.382716049382716</v>
      </c>
      <c r="H37" s="19">
        <v>1.83059334845049E-4</v>
      </c>
    </row>
    <row r="38">
      <c r="A38" s="6">
        <v>37.0</v>
      </c>
      <c r="B38" s="7" t="s">
        <v>203</v>
      </c>
      <c r="C38" s="7" t="s">
        <v>0</v>
      </c>
      <c r="D38" s="7">
        <v>2.0</v>
      </c>
      <c r="E38" s="7">
        <v>4.0</v>
      </c>
      <c r="F38" s="26">
        <f t="shared" si="1"/>
        <v>0.01666666667</v>
      </c>
      <c r="G38" s="8">
        <v>0.466165413533834</v>
      </c>
      <c r="H38" s="10">
        <v>0.0</v>
      </c>
    </row>
    <row r="39">
      <c r="A39" s="6">
        <v>38.0</v>
      </c>
      <c r="B39" s="7" t="s">
        <v>693</v>
      </c>
      <c r="C39" s="7" t="s">
        <v>0</v>
      </c>
      <c r="D39" s="7">
        <v>3.0</v>
      </c>
      <c r="E39" s="7">
        <v>4.0</v>
      </c>
      <c r="F39" s="26">
        <f t="shared" si="1"/>
        <v>0.01666666667</v>
      </c>
      <c r="G39" s="8">
        <v>0.455882352941176</v>
      </c>
      <c r="H39" s="19">
        <v>2.89351851851851E-4</v>
      </c>
    </row>
    <row r="40">
      <c r="A40" s="6">
        <v>39.0</v>
      </c>
      <c r="B40" s="7" t="s">
        <v>694</v>
      </c>
      <c r="C40" s="7" t="s">
        <v>9</v>
      </c>
      <c r="D40" s="7">
        <v>3.0</v>
      </c>
      <c r="E40" s="7">
        <v>3.0</v>
      </c>
      <c r="F40" s="26">
        <f t="shared" si="1"/>
        <v>0.01111111111</v>
      </c>
      <c r="G40" s="8">
        <v>0.452554744525547</v>
      </c>
      <c r="H40" s="10">
        <v>0.0</v>
      </c>
    </row>
    <row r="41">
      <c r="A41" s="6">
        <v>40.0</v>
      </c>
      <c r="B41" s="7" t="s">
        <v>590</v>
      </c>
      <c r="C41" s="7" t="s">
        <v>12</v>
      </c>
      <c r="D41" s="7">
        <v>2.0</v>
      </c>
      <c r="E41" s="7">
        <v>3.0</v>
      </c>
      <c r="F41" s="26">
        <f t="shared" si="1"/>
        <v>0.01111111111</v>
      </c>
      <c r="G41" s="8">
        <v>0.466165413533834</v>
      </c>
      <c r="H41" s="10">
        <v>0.0</v>
      </c>
    </row>
    <row r="42">
      <c r="A42" s="6">
        <v>41.0</v>
      </c>
      <c r="B42" s="7" t="s">
        <v>695</v>
      </c>
      <c r="C42" s="7" t="s">
        <v>9</v>
      </c>
      <c r="D42" s="7">
        <v>3.0</v>
      </c>
      <c r="E42" s="7">
        <v>3.0</v>
      </c>
      <c r="F42" s="26">
        <f t="shared" si="1"/>
        <v>0.01111111111</v>
      </c>
      <c r="G42" s="8">
        <v>0.473282442748091</v>
      </c>
      <c r="H42" s="9">
        <v>0.00151289682539682</v>
      </c>
    </row>
    <row r="43">
      <c r="A43" s="6">
        <v>42.0</v>
      </c>
      <c r="B43" s="7" t="s">
        <v>696</v>
      </c>
      <c r="C43" s="7" t="s">
        <v>9</v>
      </c>
      <c r="D43" s="7">
        <v>2.0</v>
      </c>
      <c r="E43" s="7">
        <v>3.0</v>
      </c>
      <c r="F43" s="26">
        <f t="shared" si="1"/>
        <v>0.01111111111</v>
      </c>
      <c r="G43" s="8">
        <v>0.37125748502994</v>
      </c>
      <c r="H43" s="10">
        <v>0.0</v>
      </c>
    </row>
    <row r="44">
      <c r="A44" s="6">
        <v>43.0</v>
      </c>
      <c r="B44" s="7" t="s">
        <v>697</v>
      </c>
      <c r="C44" s="7" t="s">
        <v>9</v>
      </c>
      <c r="D44" s="7">
        <v>3.0</v>
      </c>
      <c r="E44" s="7">
        <v>3.0</v>
      </c>
      <c r="F44" s="26">
        <f t="shared" si="1"/>
        <v>0.01111111111</v>
      </c>
      <c r="G44" s="8">
        <v>0.473282442748091</v>
      </c>
      <c r="H44" s="9">
        <v>0.00311181185437137</v>
      </c>
    </row>
    <row r="45">
      <c r="A45" s="6">
        <v>44.0</v>
      </c>
      <c r="B45" s="7" t="s">
        <v>698</v>
      </c>
      <c r="C45" s="7" t="s">
        <v>9</v>
      </c>
      <c r="D45" s="7">
        <v>2.0</v>
      </c>
      <c r="E45" s="7">
        <v>3.0</v>
      </c>
      <c r="F45" s="26">
        <f t="shared" si="1"/>
        <v>0.01111111111</v>
      </c>
      <c r="G45" s="8">
        <v>0.469696969696969</v>
      </c>
      <c r="H45" s="10">
        <v>0.0</v>
      </c>
    </row>
    <row r="46">
      <c r="A46" s="6">
        <v>45.0</v>
      </c>
      <c r="B46" s="7" t="s">
        <v>699</v>
      </c>
      <c r="C46" s="7" t="s">
        <v>9</v>
      </c>
      <c r="D46" s="7">
        <v>3.0</v>
      </c>
      <c r="E46" s="7">
        <v>3.0</v>
      </c>
      <c r="F46" s="26">
        <f t="shared" si="1"/>
        <v>0.01111111111</v>
      </c>
      <c r="G46" s="8">
        <v>0.380368098159509</v>
      </c>
      <c r="H46" s="19">
        <v>2.23214285714285E-4</v>
      </c>
    </row>
    <row r="47">
      <c r="A47" s="6">
        <v>46.0</v>
      </c>
      <c r="B47" s="7" t="s">
        <v>700</v>
      </c>
      <c r="C47" s="7" t="s">
        <v>9</v>
      </c>
      <c r="D47" s="7">
        <v>3.0</v>
      </c>
      <c r="E47" s="7">
        <v>3.0</v>
      </c>
      <c r="F47" s="26">
        <f t="shared" si="1"/>
        <v>0.01111111111</v>
      </c>
      <c r="G47" s="8">
        <v>0.469696969696969</v>
      </c>
      <c r="H47" s="10">
        <v>0.0</v>
      </c>
    </row>
    <row r="48">
      <c r="A48" s="6">
        <v>47.0</v>
      </c>
      <c r="B48" s="7" t="s">
        <v>701</v>
      </c>
      <c r="C48" s="7" t="s">
        <v>9</v>
      </c>
      <c r="D48" s="7">
        <v>2.0</v>
      </c>
      <c r="E48" s="7">
        <v>2.0</v>
      </c>
      <c r="F48" s="26">
        <f t="shared" si="1"/>
        <v>0.005555555556</v>
      </c>
      <c r="G48" s="8">
        <v>0.452554744525547</v>
      </c>
      <c r="H48" s="10">
        <v>0.0</v>
      </c>
    </row>
    <row r="49">
      <c r="A49" s="6">
        <v>48.0</v>
      </c>
      <c r="B49" s="7" t="s">
        <v>702</v>
      </c>
      <c r="C49" s="7" t="s">
        <v>9</v>
      </c>
      <c r="D49" s="7">
        <v>2.0</v>
      </c>
      <c r="E49" s="7">
        <v>2.0</v>
      </c>
      <c r="F49" s="26">
        <f t="shared" si="1"/>
        <v>0.005555555556</v>
      </c>
      <c r="G49" s="8">
        <v>0.452554744525547</v>
      </c>
      <c r="H49" s="10">
        <v>0.0</v>
      </c>
    </row>
    <row r="50">
      <c r="A50" s="6">
        <v>49.0</v>
      </c>
      <c r="B50" s="7" t="s">
        <v>703</v>
      </c>
      <c r="C50" s="7" t="s">
        <v>12</v>
      </c>
      <c r="D50" s="7">
        <v>2.0</v>
      </c>
      <c r="E50" s="7">
        <v>2.0</v>
      </c>
      <c r="F50" s="26">
        <f t="shared" si="1"/>
        <v>0.005555555556</v>
      </c>
      <c r="G50" s="8">
        <v>0.466165413533834</v>
      </c>
      <c r="H50" s="10">
        <v>0.0</v>
      </c>
    </row>
    <row r="51">
      <c r="A51" s="6">
        <v>50.0</v>
      </c>
      <c r="B51" s="7" t="s">
        <v>704</v>
      </c>
      <c r="C51" s="7" t="s">
        <v>9</v>
      </c>
      <c r="D51" s="7">
        <v>2.0</v>
      </c>
      <c r="E51" s="7">
        <v>2.0</v>
      </c>
      <c r="F51" s="26">
        <f t="shared" si="1"/>
        <v>0.005555555556</v>
      </c>
      <c r="G51" s="8">
        <v>0.366863905325443</v>
      </c>
      <c r="H51" s="9">
        <v>0.0011574074074074</v>
      </c>
    </row>
    <row r="52">
      <c r="A52" s="6">
        <v>51.0</v>
      </c>
      <c r="B52" s="7" t="s">
        <v>705</v>
      </c>
      <c r="C52" s="7" t="s">
        <v>9</v>
      </c>
      <c r="D52" s="7">
        <v>2.0</v>
      </c>
      <c r="E52" s="7">
        <v>2.0</v>
      </c>
      <c r="F52" s="26">
        <f t="shared" si="1"/>
        <v>0.005555555556</v>
      </c>
      <c r="G52" s="7">
        <v>0.4</v>
      </c>
      <c r="H52" s="10">
        <v>0.0</v>
      </c>
    </row>
    <row r="53">
      <c r="A53" s="6">
        <v>52.0</v>
      </c>
      <c r="B53" s="7" t="s">
        <v>35</v>
      </c>
      <c r="C53" s="7" t="s">
        <v>12</v>
      </c>
      <c r="D53" s="7">
        <v>2.0</v>
      </c>
      <c r="E53" s="7">
        <v>2.0</v>
      </c>
      <c r="F53" s="26">
        <f t="shared" si="1"/>
        <v>0.005555555556</v>
      </c>
      <c r="G53" s="8">
        <v>0.335135135135135</v>
      </c>
      <c r="H53" s="10">
        <v>0.0</v>
      </c>
    </row>
    <row r="54">
      <c r="A54" s="6">
        <v>53.0</v>
      </c>
      <c r="B54" s="7" t="s">
        <v>49</v>
      </c>
      <c r="C54" s="7" t="s">
        <v>9</v>
      </c>
      <c r="D54" s="7">
        <v>2.0</v>
      </c>
      <c r="E54" s="7">
        <v>2.0</v>
      </c>
      <c r="F54" s="26">
        <f t="shared" si="1"/>
        <v>0.005555555556</v>
      </c>
      <c r="G54" s="8">
        <v>0.418918918918918</v>
      </c>
      <c r="H54" s="19">
        <v>3.27549434692291E-4</v>
      </c>
    </row>
    <row r="55">
      <c r="A55" s="6">
        <v>54.0</v>
      </c>
      <c r="B55" s="7" t="s">
        <v>706</v>
      </c>
      <c r="C55" s="7" t="s">
        <v>9</v>
      </c>
      <c r="D55" s="7">
        <v>2.0</v>
      </c>
      <c r="E55" s="7">
        <v>2.0</v>
      </c>
      <c r="F55" s="26">
        <f t="shared" si="1"/>
        <v>0.005555555556</v>
      </c>
      <c r="G55" s="8">
        <v>0.418918918918918</v>
      </c>
      <c r="H55" s="19">
        <v>3.27549434692291E-4</v>
      </c>
    </row>
    <row r="56">
      <c r="A56" s="6">
        <v>55.0</v>
      </c>
      <c r="B56" s="7" t="s">
        <v>707</v>
      </c>
      <c r="C56" s="7" t="s">
        <v>9</v>
      </c>
      <c r="D56" s="7">
        <v>2.0</v>
      </c>
      <c r="E56" s="7">
        <v>2.0</v>
      </c>
      <c r="F56" s="26">
        <f t="shared" si="1"/>
        <v>0.005555555556</v>
      </c>
      <c r="G56" s="8">
        <v>0.452554744525547</v>
      </c>
      <c r="H56" s="9">
        <v>0.00671605180533751</v>
      </c>
    </row>
    <row r="57">
      <c r="A57" s="6">
        <v>56.0</v>
      </c>
      <c r="B57" s="7" t="s">
        <v>708</v>
      </c>
      <c r="C57" s="7" t="s">
        <v>0</v>
      </c>
      <c r="D57" s="7">
        <v>2.0</v>
      </c>
      <c r="E57" s="7">
        <v>2.0</v>
      </c>
      <c r="F57" s="26">
        <f t="shared" si="1"/>
        <v>0.005555555556</v>
      </c>
      <c r="G57" s="8">
        <v>0.394904458598726</v>
      </c>
      <c r="H57" s="10">
        <v>0.0</v>
      </c>
    </row>
    <row r="58">
      <c r="A58" s="6">
        <v>57.0</v>
      </c>
      <c r="B58" s="7" t="s">
        <v>304</v>
      </c>
      <c r="C58" s="7" t="s">
        <v>12</v>
      </c>
      <c r="D58" s="7">
        <v>1.0</v>
      </c>
      <c r="E58" s="7">
        <v>1.0</v>
      </c>
      <c r="F58" s="24">
        <f t="shared" si="1"/>
        <v>0</v>
      </c>
      <c r="G58" s="8">
        <v>0.446043165467625</v>
      </c>
      <c r="H58" s="10">
        <v>0.0</v>
      </c>
    </row>
    <row r="59">
      <c r="A59" s="6">
        <v>58.0</v>
      </c>
      <c r="B59" s="7" t="s">
        <v>84</v>
      </c>
      <c r="C59" s="7" t="s">
        <v>9</v>
      </c>
      <c r="D59" s="7">
        <v>1.0</v>
      </c>
      <c r="E59" s="7">
        <v>1.0</v>
      </c>
      <c r="F59" s="24">
        <f t="shared" si="1"/>
        <v>0</v>
      </c>
      <c r="G59" s="8">
        <v>0.446043165467625</v>
      </c>
      <c r="H59" s="10">
        <v>0.0</v>
      </c>
    </row>
    <row r="60">
      <c r="A60" s="6">
        <v>59.0</v>
      </c>
      <c r="B60" s="7" t="s">
        <v>709</v>
      </c>
      <c r="C60" s="7" t="s">
        <v>12</v>
      </c>
      <c r="D60" s="7">
        <v>1.0</v>
      </c>
      <c r="E60" s="7">
        <v>1.0</v>
      </c>
      <c r="F60" s="24">
        <f t="shared" si="1"/>
        <v>0</v>
      </c>
      <c r="G60" s="8">
        <v>0.446043165467625</v>
      </c>
      <c r="H60" s="10">
        <v>0.0</v>
      </c>
    </row>
    <row r="61">
      <c r="A61" s="6">
        <v>60.0</v>
      </c>
      <c r="B61" s="7" t="s">
        <v>710</v>
      </c>
      <c r="C61" s="7" t="s">
        <v>9</v>
      </c>
      <c r="D61" s="7">
        <v>1.0</v>
      </c>
      <c r="E61" s="7">
        <v>1.0</v>
      </c>
      <c r="F61" s="24">
        <f t="shared" si="1"/>
        <v>0</v>
      </c>
      <c r="G61" s="8">
        <v>0.362573099415204</v>
      </c>
      <c r="H61" s="10">
        <v>0.0</v>
      </c>
    </row>
    <row r="62">
      <c r="A62" s="6">
        <v>61.0</v>
      </c>
      <c r="B62" s="7" t="s">
        <v>711</v>
      </c>
      <c r="C62" s="7" t="s">
        <v>9</v>
      </c>
      <c r="D62" s="7">
        <v>1.0</v>
      </c>
      <c r="E62" s="7">
        <v>1.0</v>
      </c>
      <c r="F62" s="24">
        <f t="shared" si="1"/>
        <v>0</v>
      </c>
      <c r="G62" s="8">
        <v>0.362573099415204</v>
      </c>
      <c r="H62" s="10">
        <v>0.0</v>
      </c>
    </row>
    <row r="63">
      <c r="A63" s="6">
        <v>62.0</v>
      </c>
      <c r="B63" s="7" t="s">
        <v>712</v>
      </c>
      <c r="C63" s="7" t="s">
        <v>9</v>
      </c>
      <c r="D63" s="7">
        <v>1.0</v>
      </c>
      <c r="E63" s="7">
        <v>1.0</v>
      </c>
      <c r="F63" s="24">
        <f t="shared" si="1"/>
        <v>0</v>
      </c>
      <c r="G63" s="8">
        <v>0.360465116279069</v>
      </c>
      <c r="H63" s="10">
        <v>0.0</v>
      </c>
    </row>
    <row r="64">
      <c r="A64" s="6">
        <v>63.0</v>
      </c>
      <c r="B64" s="7" t="s">
        <v>56</v>
      </c>
      <c r="C64" s="7" t="s">
        <v>9</v>
      </c>
      <c r="D64" s="7">
        <v>1.0</v>
      </c>
      <c r="E64" s="7">
        <v>1.0</v>
      </c>
      <c r="F64" s="24">
        <f t="shared" si="1"/>
        <v>0</v>
      </c>
      <c r="G64" s="8">
        <v>0.385093167701863</v>
      </c>
      <c r="H64" s="10">
        <v>0.0</v>
      </c>
    </row>
    <row r="65">
      <c r="A65" s="6">
        <v>64.0</v>
      </c>
      <c r="B65" s="7" t="s">
        <v>713</v>
      </c>
      <c r="C65" s="7" t="s">
        <v>9</v>
      </c>
      <c r="D65" s="7">
        <v>1.0</v>
      </c>
      <c r="E65" s="7">
        <v>1.0</v>
      </c>
      <c r="F65" s="24">
        <f t="shared" si="1"/>
        <v>0</v>
      </c>
      <c r="G65" s="7">
        <v>1.0</v>
      </c>
      <c r="H65" s="10">
        <v>0.0</v>
      </c>
    </row>
    <row r="66">
      <c r="A66" s="6">
        <v>65.0</v>
      </c>
      <c r="B66" s="7" t="s">
        <v>714</v>
      </c>
      <c r="C66" s="7" t="s">
        <v>9</v>
      </c>
      <c r="D66" s="7">
        <v>1.0</v>
      </c>
      <c r="E66" s="7">
        <v>1.0</v>
      </c>
      <c r="F66" s="24">
        <f t="shared" si="1"/>
        <v>0</v>
      </c>
      <c r="G66" s="7">
        <v>1.0</v>
      </c>
      <c r="H66" s="10">
        <v>0.0</v>
      </c>
    </row>
    <row r="67">
      <c r="A67" s="44" t="s">
        <v>0</v>
      </c>
      <c r="B67" s="45" t="s">
        <v>1</v>
      </c>
      <c r="C67" s="45" t="s">
        <v>2</v>
      </c>
      <c r="D67" s="45" t="s">
        <v>3</v>
      </c>
      <c r="E67" s="46" t="s">
        <v>4</v>
      </c>
      <c r="F67" s="45" t="s">
        <v>5</v>
      </c>
      <c r="G67" s="45" t="s">
        <v>6</v>
      </c>
      <c r="H67" s="65" t="s">
        <v>7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3" max="3" width="7.0"/>
    <col customWidth="1" min="4" max="4" width="6.0"/>
    <col customWidth="1" min="8" max="8" width="18.38"/>
  </cols>
  <sheetData>
    <row r="1">
      <c r="A1" s="29">
        <v>1.0</v>
      </c>
      <c r="B1" s="48" t="s">
        <v>8</v>
      </c>
      <c r="C1" s="49" t="s">
        <v>9</v>
      </c>
      <c r="D1" s="49">
        <v>22.0</v>
      </c>
      <c r="E1" s="49">
        <v>80.0</v>
      </c>
      <c r="F1" s="50">
        <f t="shared" ref="F1:F38" si="1">(E1-1)/79</f>
        <v>1</v>
      </c>
      <c r="G1" s="51">
        <v>0.711538461538461</v>
      </c>
      <c r="H1" s="52">
        <v>0.613238238238238</v>
      </c>
    </row>
    <row r="2">
      <c r="A2" s="11">
        <v>2.0</v>
      </c>
      <c r="B2" s="12" t="s">
        <v>715</v>
      </c>
      <c r="C2" s="12" t="s">
        <v>12</v>
      </c>
      <c r="D2" s="12">
        <v>11.0</v>
      </c>
      <c r="E2" s="12">
        <v>41.0</v>
      </c>
      <c r="F2" s="25">
        <f t="shared" si="1"/>
        <v>0.5063291139</v>
      </c>
      <c r="G2" s="13">
        <v>0.56060606060606</v>
      </c>
      <c r="H2" s="14">
        <v>0.148273273273273</v>
      </c>
    </row>
    <row r="3">
      <c r="A3" s="15">
        <v>3.0</v>
      </c>
      <c r="B3" s="16" t="s">
        <v>716</v>
      </c>
      <c r="C3" s="16" t="s">
        <v>9</v>
      </c>
      <c r="D3" s="16">
        <v>11.0</v>
      </c>
      <c r="E3" s="16">
        <v>36.0</v>
      </c>
      <c r="F3" s="27">
        <f t="shared" si="1"/>
        <v>0.4430379747</v>
      </c>
      <c r="G3" s="17">
        <v>0.569230769230769</v>
      </c>
      <c r="H3" s="18">
        <v>0.203328328328328</v>
      </c>
    </row>
    <row r="4">
      <c r="A4" s="6">
        <v>4.0</v>
      </c>
      <c r="B4" s="7" t="s">
        <v>717</v>
      </c>
      <c r="C4" s="7" t="s">
        <v>9</v>
      </c>
      <c r="D4" s="7">
        <v>9.0</v>
      </c>
      <c r="E4" s="7">
        <v>28.0</v>
      </c>
      <c r="F4" s="26">
        <f t="shared" si="1"/>
        <v>0.3417721519</v>
      </c>
      <c r="G4" s="8">
        <v>0.544117647058823</v>
      </c>
      <c r="H4" s="9">
        <v>0.133633633633633</v>
      </c>
    </row>
    <row r="5">
      <c r="A5" s="6">
        <v>5.0</v>
      </c>
      <c r="B5" s="7" t="s">
        <v>718</v>
      </c>
      <c r="C5" s="7" t="s">
        <v>12</v>
      </c>
      <c r="D5" s="7">
        <v>12.0</v>
      </c>
      <c r="E5" s="7">
        <v>26.0</v>
      </c>
      <c r="F5" s="26">
        <f t="shared" si="1"/>
        <v>0.3164556962</v>
      </c>
      <c r="G5" s="8">
        <v>0.569230769230769</v>
      </c>
      <c r="H5" s="9">
        <v>0.210585585585585</v>
      </c>
    </row>
    <row r="6">
      <c r="A6" s="6">
        <v>6.0</v>
      </c>
      <c r="B6" s="7" t="s">
        <v>459</v>
      </c>
      <c r="C6" s="7" t="s">
        <v>9</v>
      </c>
      <c r="D6" s="7">
        <v>4.0</v>
      </c>
      <c r="E6" s="7">
        <v>13.0</v>
      </c>
      <c r="F6" s="26">
        <f t="shared" si="1"/>
        <v>0.1518987342</v>
      </c>
      <c r="G6" s="8">
        <v>0.493333333333333</v>
      </c>
      <c r="H6" s="10">
        <v>0.0</v>
      </c>
    </row>
    <row r="7">
      <c r="A7" s="6">
        <v>7.0</v>
      </c>
      <c r="B7" s="7" t="s">
        <v>137</v>
      </c>
      <c r="C7" s="7" t="s">
        <v>0</v>
      </c>
      <c r="D7" s="7">
        <v>4.0</v>
      </c>
      <c r="E7" s="7">
        <v>13.0</v>
      </c>
      <c r="F7" s="26">
        <f t="shared" si="1"/>
        <v>0.1518987342</v>
      </c>
      <c r="G7" s="8">
        <v>0.486842105263157</v>
      </c>
      <c r="H7" s="10">
        <v>0.0</v>
      </c>
    </row>
    <row r="8">
      <c r="A8" s="6">
        <v>8.0</v>
      </c>
      <c r="B8" s="7" t="s">
        <v>33</v>
      </c>
      <c r="C8" s="7" t="s">
        <v>12</v>
      </c>
      <c r="D8" s="7">
        <v>6.0</v>
      </c>
      <c r="E8" s="7">
        <v>11.0</v>
      </c>
      <c r="F8" s="26">
        <f t="shared" si="1"/>
        <v>0.1265822785</v>
      </c>
      <c r="G8" s="8">
        <v>0.474358974358974</v>
      </c>
      <c r="H8" s="9">
        <v>0.0659409409409409</v>
      </c>
    </row>
    <row r="9">
      <c r="A9" s="6">
        <v>9.0</v>
      </c>
      <c r="B9" s="7" t="s">
        <v>719</v>
      </c>
      <c r="C9" s="7" t="s">
        <v>9</v>
      </c>
      <c r="D9" s="7">
        <v>3.0</v>
      </c>
      <c r="E9" s="7">
        <v>11.0</v>
      </c>
      <c r="F9" s="26">
        <f t="shared" si="1"/>
        <v>0.1265822785</v>
      </c>
      <c r="G9" s="8">
        <v>0.44578313253012</v>
      </c>
      <c r="H9" s="9">
        <v>0.00262762762762762</v>
      </c>
    </row>
    <row r="10">
      <c r="A10" s="6">
        <v>10.0</v>
      </c>
      <c r="B10" s="7" t="s">
        <v>420</v>
      </c>
      <c r="C10" s="7" t="s">
        <v>9</v>
      </c>
      <c r="D10" s="7">
        <v>2.0</v>
      </c>
      <c r="E10" s="7">
        <v>7.0</v>
      </c>
      <c r="F10" s="26">
        <f t="shared" si="1"/>
        <v>0.07594936709</v>
      </c>
      <c r="G10" s="8">
        <v>0.430232558139534</v>
      </c>
      <c r="H10" s="10">
        <v>0.0</v>
      </c>
    </row>
    <row r="11">
      <c r="A11" s="6">
        <v>11.0</v>
      </c>
      <c r="B11" s="7" t="s">
        <v>720</v>
      </c>
      <c r="C11" s="7" t="s">
        <v>9</v>
      </c>
      <c r="D11" s="7">
        <v>3.0</v>
      </c>
      <c r="E11" s="7">
        <v>6.0</v>
      </c>
      <c r="F11" s="26">
        <f t="shared" si="1"/>
        <v>0.06329113924</v>
      </c>
      <c r="G11" s="8">
        <v>0.4625</v>
      </c>
      <c r="H11" s="10">
        <v>0.0</v>
      </c>
    </row>
    <row r="12">
      <c r="A12" s="6">
        <v>12.0</v>
      </c>
      <c r="B12" s="7" t="s">
        <v>721</v>
      </c>
      <c r="C12" s="7" t="s">
        <v>9</v>
      </c>
      <c r="D12" s="7">
        <v>3.0</v>
      </c>
      <c r="E12" s="7">
        <v>5.0</v>
      </c>
      <c r="F12" s="26">
        <f t="shared" si="1"/>
        <v>0.05063291139</v>
      </c>
      <c r="G12" s="8">
        <v>0.44047619047619</v>
      </c>
      <c r="H12" s="9">
        <v>0.106606606606606</v>
      </c>
    </row>
    <row r="13">
      <c r="A13" s="6">
        <v>13.0</v>
      </c>
      <c r="B13" s="7" t="s">
        <v>80</v>
      </c>
      <c r="C13" s="7" t="s">
        <v>9</v>
      </c>
      <c r="D13" s="7">
        <v>4.0</v>
      </c>
      <c r="E13" s="7">
        <v>4.0</v>
      </c>
      <c r="F13" s="26">
        <f t="shared" si="1"/>
        <v>0.03797468354</v>
      </c>
      <c r="G13" s="8">
        <v>0.44047619047619</v>
      </c>
      <c r="H13" s="9">
        <v>0.00225225225225225</v>
      </c>
    </row>
    <row r="14">
      <c r="A14" s="6">
        <v>14.0</v>
      </c>
      <c r="B14" s="7" t="s">
        <v>35</v>
      </c>
      <c r="C14" s="7" t="s">
        <v>12</v>
      </c>
      <c r="D14" s="7">
        <v>3.0</v>
      </c>
      <c r="E14" s="7">
        <v>4.0</v>
      </c>
      <c r="F14" s="26">
        <f t="shared" si="1"/>
        <v>0.03797468354</v>
      </c>
      <c r="G14" s="8">
        <v>0.435294117647058</v>
      </c>
      <c r="H14" s="10">
        <v>0.0</v>
      </c>
    </row>
    <row r="15">
      <c r="A15" s="6">
        <v>15.0</v>
      </c>
      <c r="B15" s="7" t="s">
        <v>722</v>
      </c>
      <c r="C15" s="7" t="s">
        <v>9</v>
      </c>
      <c r="D15" s="7">
        <v>2.0</v>
      </c>
      <c r="E15" s="7">
        <v>4.0</v>
      </c>
      <c r="F15" s="26">
        <f t="shared" si="1"/>
        <v>0.03797468354</v>
      </c>
      <c r="G15" s="8">
        <v>0.44578313253012</v>
      </c>
      <c r="H15" s="10">
        <v>0.0</v>
      </c>
    </row>
    <row r="16">
      <c r="A16" s="6">
        <v>16.0</v>
      </c>
      <c r="B16" s="7" t="s">
        <v>723</v>
      </c>
      <c r="C16" s="7" t="s">
        <v>9</v>
      </c>
      <c r="D16" s="7">
        <v>2.0</v>
      </c>
      <c r="E16" s="7">
        <v>2.0</v>
      </c>
      <c r="F16" s="26">
        <f t="shared" si="1"/>
        <v>0.01265822785</v>
      </c>
      <c r="G16" s="8">
        <v>0.385416666666666</v>
      </c>
      <c r="H16" s="10">
        <v>0.0</v>
      </c>
    </row>
    <row r="17">
      <c r="A17" s="6">
        <v>17.0</v>
      </c>
      <c r="B17" s="7" t="s">
        <v>724</v>
      </c>
      <c r="C17" s="7" t="s">
        <v>9</v>
      </c>
      <c r="D17" s="7">
        <v>2.0</v>
      </c>
      <c r="E17" s="7">
        <v>2.0</v>
      </c>
      <c r="F17" s="26">
        <f t="shared" si="1"/>
        <v>0.01265822785</v>
      </c>
      <c r="G17" s="8">
        <v>0.44578313253012</v>
      </c>
      <c r="H17" s="10">
        <v>0.0</v>
      </c>
    </row>
    <row r="18">
      <c r="A18" s="6">
        <v>18.0</v>
      </c>
      <c r="B18" s="7" t="s">
        <v>304</v>
      </c>
      <c r="C18" s="7" t="s">
        <v>9</v>
      </c>
      <c r="D18" s="7">
        <v>2.0</v>
      </c>
      <c r="E18" s="7">
        <v>2.0</v>
      </c>
      <c r="F18" s="26">
        <f t="shared" si="1"/>
        <v>0.01265822785</v>
      </c>
      <c r="G18" s="8">
        <v>0.44578313253012</v>
      </c>
      <c r="H18" s="10">
        <v>0.0</v>
      </c>
    </row>
    <row r="19">
      <c r="A19" s="6">
        <v>19.0</v>
      </c>
      <c r="B19" s="7" t="s">
        <v>609</v>
      </c>
      <c r="C19" s="7" t="s">
        <v>9</v>
      </c>
      <c r="D19" s="7">
        <v>2.0</v>
      </c>
      <c r="E19" s="7">
        <v>2.0</v>
      </c>
      <c r="F19" s="26">
        <f t="shared" si="1"/>
        <v>0.01265822785</v>
      </c>
      <c r="G19" s="8">
        <v>0.385416666666666</v>
      </c>
      <c r="H19" s="10">
        <v>0.0</v>
      </c>
    </row>
    <row r="20">
      <c r="A20" s="6">
        <v>20.0</v>
      </c>
      <c r="B20" s="7" t="s">
        <v>508</v>
      </c>
      <c r="C20" s="7" t="s">
        <v>9</v>
      </c>
      <c r="D20" s="7">
        <v>2.0</v>
      </c>
      <c r="E20" s="7">
        <v>2.0</v>
      </c>
      <c r="F20" s="26">
        <f t="shared" si="1"/>
        <v>0.01265822785</v>
      </c>
      <c r="G20" s="7">
        <v>0.37</v>
      </c>
      <c r="H20" s="10">
        <v>0.0</v>
      </c>
    </row>
    <row r="21">
      <c r="A21" s="6">
        <v>21.0</v>
      </c>
      <c r="B21" s="7" t="s">
        <v>509</v>
      </c>
      <c r="C21" s="7" t="s">
        <v>9</v>
      </c>
      <c r="D21" s="7">
        <v>2.0</v>
      </c>
      <c r="E21" s="7">
        <v>2.0</v>
      </c>
      <c r="F21" s="26">
        <f t="shared" si="1"/>
        <v>0.01265822785</v>
      </c>
      <c r="G21" s="7">
        <v>0.37</v>
      </c>
      <c r="H21" s="10">
        <v>0.0</v>
      </c>
    </row>
    <row r="22">
      <c r="A22" s="6">
        <v>22.0</v>
      </c>
      <c r="B22" s="7" t="s">
        <v>134</v>
      </c>
      <c r="C22" s="7" t="s">
        <v>9</v>
      </c>
      <c r="D22" s="7">
        <v>1.0</v>
      </c>
      <c r="E22" s="7">
        <v>1.0</v>
      </c>
      <c r="F22" s="24">
        <f t="shared" si="1"/>
        <v>0</v>
      </c>
      <c r="G22" s="8">
        <v>0.366336633663366</v>
      </c>
      <c r="H22" s="10">
        <v>0.0</v>
      </c>
    </row>
    <row r="23">
      <c r="A23" s="6">
        <v>23.0</v>
      </c>
      <c r="B23" s="7" t="s">
        <v>725</v>
      </c>
      <c r="C23" s="7" t="s">
        <v>9</v>
      </c>
      <c r="D23" s="7">
        <v>1.0</v>
      </c>
      <c r="E23" s="7">
        <v>1.0</v>
      </c>
      <c r="F23" s="24">
        <f t="shared" si="1"/>
        <v>0</v>
      </c>
      <c r="G23" s="8">
        <v>0.420454545454545</v>
      </c>
      <c r="H23" s="10">
        <v>0.0</v>
      </c>
    </row>
    <row r="24">
      <c r="A24" s="6">
        <v>24.0</v>
      </c>
      <c r="B24" s="7" t="s">
        <v>199</v>
      </c>
      <c r="C24" s="7" t="s">
        <v>9</v>
      </c>
      <c r="D24" s="7">
        <v>1.0</v>
      </c>
      <c r="E24" s="7">
        <v>1.0</v>
      </c>
      <c r="F24" s="24">
        <f t="shared" si="1"/>
        <v>0</v>
      </c>
      <c r="G24" s="8">
        <v>0.420454545454545</v>
      </c>
      <c r="H24" s="10">
        <v>0.0</v>
      </c>
    </row>
    <row r="25">
      <c r="A25" s="6">
        <v>25.0</v>
      </c>
      <c r="B25" s="7" t="s">
        <v>726</v>
      </c>
      <c r="C25" s="7" t="s">
        <v>0</v>
      </c>
      <c r="D25" s="7">
        <v>1.0</v>
      </c>
      <c r="E25" s="7">
        <v>1.0</v>
      </c>
      <c r="F25" s="24">
        <f t="shared" si="1"/>
        <v>0</v>
      </c>
      <c r="G25" s="8">
        <v>0.420454545454545</v>
      </c>
      <c r="H25" s="10">
        <v>0.0</v>
      </c>
    </row>
    <row r="26">
      <c r="A26" s="6">
        <v>26.0</v>
      </c>
      <c r="B26" s="7" t="s">
        <v>727</v>
      </c>
      <c r="C26" s="7" t="s">
        <v>9</v>
      </c>
      <c r="D26" s="7">
        <v>1.0</v>
      </c>
      <c r="E26" s="7">
        <v>1.0</v>
      </c>
      <c r="F26" s="24">
        <f t="shared" si="1"/>
        <v>0</v>
      </c>
      <c r="G26" s="8">
        <v>0.366336633663366</v>
      </c>
      <c r="H26" s="10">
        <v>0.0</v>
      </c>
    </row>
    <row r="27">
      <c r="A27" s="6">
        <v>27.0</v>
      </c>
      <c r="B27" s="7" t="s">
        <v>728</v>
      </c>
      <c r="C27" s="7" t="s">
        <v>9</v>
      </c>
      <c r="D27" s="7">
        <v>1.0</v>
      </c>
      <c r="E27" s="7">
        <v>1.0</v>
      </c>
      <c r="F27" s="24">
        <f t="shared" si="1"/>
        <v>0</v>
      </c>
      <c r="G27" s="8">
        <v>0.366336633663366</v>
      </c>
      <c r="H27" s="10">
        <v>0.0</v>
      </c>
    </row>
    <row r="28">
      <c r="A28" s="6">
        <v>28.0</v>
      </c>
      <c r="B28" s="7" t="s">
        <v>594</v>
      </c>
      <c r="C28" s="7" t="s">
        <v>9</v>
      </c>
      <c r="D28" s="7">
        <v>1.0</v>
      </c>
      <c r="E28" s="7">
        <v>1.0</v>
      </c>
      <c r="F28" s="24">
        <f t="shared" si="1"/>
        <v>0</v>
      </c>
      <c r="G28" s="8">
        <v>0.366336633663366</v>
      </c>
      <c r="H28" s="10">
        <v>0.0</v>
      </c>
    </row>
    <row r="29">
      <c r="A29" s="6">
        <v>29.0</v>
      </c>
      <c r="B29" s="7" t="s">
        <v>729</v>
      </c>
      <c r="C29" s="7" t="s">
        <v>12</v>
      </c>
      <c r="D29" s="7">
        <v>1.0</v>
      </c>
      <c r="E29" s="7">
        <v>1.0</v>
      </c>
      <c r="F29" s="24">
        <f t="shared" si="1"/>
        <v>0</v>
      </c>
      <c r="G29" s="8">
        <v>0.362745098039215</v>
      </c>
      <c r="H29" s="10">
        <v>0.0</v>
      </c>
    </row>
    <row r="30">
      <c r="A30" s="6">
        <v>30.0</v>
      </c>
      <c r="B30" s="7" t="s">
        <v>730</v>
      </c>
      <c r="C30" s="7" t="s">
        <v>12</v>
      </c>
      <c r="D30" s="7">
        <v>1.0</v>
      </c>
      <c r="E30" s="7">
        <v>1.0</v>
      </c>
      <c r="F30" s="24">
        <f t="shared" si="1"/>
        <v>0</v>
      </c>
      <c r="G30" s="8">
        <v>0.420454545454545</v>
      </c>
      <c r="H30" s="10">
        <v>0.0</v>
      </c>
    </row>
    <row r="31">
      <c r="A31" s="6">
        <v>31.0</v>
      </c>
      <c r="B31" s="7" t="s">
        <v>731</v>
      </c>
      <c r="C31" s="7" t="s">
        <v>9</v>
      </c>
      <c r="D31" s="7">
        <v>1.0</v>
      </c>
      <c r="E31" s="7">
        <v>1.0</v>
      </c>
      <c r="F31" s="24">
        <f t="shared" si="1"/>
        <v>0</v>
      </c>
      <c r="G31" s="8">
        <v>0.308333333333333</v>
      </c>
      <c r="H31" s="10">
        <v>0.0</v>
      </c>
    </row>
    <row r="32">
      <c r="A32" s="6">
        <v>32.0</v>
      </c>
      <c r="B32" s="7" t="s">
        <v>94</v>
      </c>
      <c r="C32" s="7" t="s">
        <v>12</v>
      </c>
      <c r="D32" s="7">
        <v>1.0</v>
      </c>
      <c r="E32" s="7">
        <v>1.0</v>
      </c>
      <c r="F32" s="24">
        <f t="shared" si="1"/>
        <v>0</v>
      </c>
      <c r="G32" s="8">
        <v>0.308333333333333</v>
      </c>
      <c r="H32" s="10">
        <v>0.0</v>
      </c>
    </row>
    <row r="33">
      <c r="A33" s="6">
        <v>33.0</v>
      </c>
      <c r="B33" s="7" t="s">
        <v>732</v>
      </c>
      <c r="C33" s="7" t="s">
        <v>9</v>
      </c>
      <c r="D33" s="7">
        <v>1.0</v>
      </c>
      <c r="E33" s="7">
        <v>1.0</v>
      </c>
      <c r="F33" s="24">
        <f t="shared" si="1"/>
        <v>0</v>
      </c>
      <c r="G33" s="8">
        <v>0.420454545454545</v>
      </c>
      <c r="H33" s="10">
        <v>0.0</v>
      </c>
    </row>
    <row r="34">
      <c r="A34" s="6">
        <v>34.0</v>
      </c>
      <c r="B34" s="7" t="s">
        <v>667</v>
      </c>
      <c r="C34" s="7" t="s">
        <v>9</v>
      </c>
      <c r="D34" s="7">
        <v>1.0</v>
      </c>
      <c r="E34" s="7">
        <v>1.0</v>
      </c>
      <c r="F34" s="24">
        <f t="shared" si="1"/>
        <v>0</v>
      </c>
      <c r="G34" s="8">
        <v>0.420454545454545</v>
      </c>
      <c r="H34" s="10">
        <v>0.0</v>
      </c>
    </row>
    <row r="35">
      <c r="A35" s="6">
        <v>35.0</v>
      </c>
      <c r="B35" s="7" t="s">
        <v>733</v>
      </c>
      <c r="C35" s="7" t="s">
        <v>9</v>
      </c>
      <c r="D35" s="7">
        <v>1.0</v>
      </c>
      <c r="E35" s="7">
        <v>1.0</v>
      </c>
      <c r="F35" s="24">
        <f t="shared" si="1"/>
        <v>0</v>
      </c>
      <c r="G35" s="8">
        <v>0.324561403508771</v>
      </c>
      <c r="H35" s="10">
        <v>0.0</v>
      </c>
    </row>
    <row r="36">
      <c r="A36" s="6">
        <v>36.0</v>
      </c>
      <c r="B36" s="7" t="s">
        <v>592</v>
      </c>
      <c r="C36" s="7" t="s">
        <v>9</v>
      </c>
      <c r="D36" s="7">
        <v>1.0</v>
      </c>
      <c r="E36" s="7">
        <v>1.0</v>
      </c>
      <c r="F36" s="24">
        <f t="shared" si="1"/>
        <v>0</v>
      </c>
      <c r="G36" s="8">
        <v>0.362745098039215</v>
      </c>
      <c r="H36" s="10">
        <v>0.0</v>
      </c>
    </row>
    <row r="37">
      <c r="A37" s="6">
        <v>37.0</v>
      </c>
      <c r="B37" s="7" t="s">
        <v>41</v>
      </c>
      <c r="C37" s="7" t="s">
        <v>9</v>
      </c>
      <c r="D37" s="7">
        <v>1.0</v>
      </c>
      <c r="E37" s="7">
        <v>1.0</v>
      </c>
      <c r="F37" s="24">
        <f t="shared" si="1"/>
        <v>0</v>
      </c>
      <c r="G37" s="8">
        <v>0.35576923076923</v>
      </c>
      <c r="H37" s="10">
        <v>0.0</v>
      </c>
    </row>
    <row r="38">
      <c r="A38" s="6">
        <v>38.0</v>
      </c>
      <c r="B38" s="7" t="s">
        <v>734</v>
      </c>
      <c r="C38" s="7" t="s">
        <v>9</v>
      </c>
      <c r="D38" s="7">
        <v>1.0</v>
      </c>
      <c r="E38" s="7">
        <v>1.0</v>
      </c>
      <c r="F38" s="24">
        <f t="shared" si="1"/>
        <v>0</v>
      </c>
      <c r="G38" s="8">
        <v>0.35576923076923</v>
      </c>
      <c r="H38" s="10">
        <v>0.0</v>
      </c>
    </row>
    <row r="39">
      <c r="A39" s="44" t="s">
        <v>0</v>
      </c>
      <c r="B39" s="45" t="s">
        <v>1</v>
      </c>
      <c r="C39" s="45" t="s">
        <v>2</v>
      </c>
      <c r="D39" s="45" t="s">
        <v>3</v>
      </c>
      <c r="E39" s="46" t="s">
        <v>4</v>
      </c>
      <c r="F39" s="45" t="s">
        <v>5</v>
      </c>
      <c r="G39" s="45" t="s">
        <v>6</v>
      </c>
      <c r="H39" s="65" t="s">
        <v>7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13"/>
    <col customWidth="1" min="3" max="3" width="7.63"/>
    <col customWidth="1" min="4" max="4" width="8.0"/>
    <col customWidth="1" min="8" max="8" width="16.7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3" t="s">
        <v>7</v>
      </c>
    </row>
    <row r="2">
      <c r="A2" s="6">
        <v>1.0</v>
      </c>
      <c r="B2" s="7" t="s">
        <v>8</v>
      </c>
      <c r="C2" s="7" t="s">
        <v>9</v>
      </c>
      <c r="D2" s="7">
        <v>31.0</v>
      </c>
      <c r="E2" s="7">
        <v>114.0</v>
      </c>
      <c r="F2" s="24">
        <f t="shared" ref="F2:F54" si="1">(E2-1)/113</f>
        <v>1</v>
      </c>
      <c r="G2" s="8">
        <v>0.658227848101265</v>
      </c>
      <c r="H2" s="9">
        <v>0.694352869352869</v>
      </c>
    </row>
    <row r="3">
      <c r="A3" s="15">
        <v>2.0</v>
      </c>
      <c r="B3" s="16" t="s">
        <v>735</v>
      </c>
      <c r="C3" s="16" t="s">
        <v>9</v>
      </c>
      <c r="D3" s="16">
        <v>15.0</v>
      </c>
      <c r="E3" s="16">
        <v>75.0</v>
      </c>
      <c r="F3" s="27">
        <f t="shared" si="1"/>
        <v>0.6548672566</v>
      </c>
      <c r="G3" s="17">
        <v>0.514851485148514</v>
      </c>
      <c r="H3" s="18">
        <v>0.208769661710838</v>
      </c>
    </row>
    <row r="4">
      <c r="A4" s="11">
        <v>3.0</v>
      </c>
      <c r="B4" s="12" t="s">
        <v>736</v>
      </c>
      <c r="C4" s="12" t="s">
        <v>12</v>
      </c>
      <c r="D4" s="12">
        <v>10.0</v>
      </c>
      <c r="E4" s="12">
        <v>53.0</v>
      </c>
      <c r="F4" s="25">
        <f t="shared" si="1"/>
        <v>0.4601769912</v>
      </c>
      <c r="G4" s="13">
        <v>0.481481481481481</v>
      </c>
      <c r="H4" s="14">
        <v>0.0303670186023127</v>
      </c>
    </row>
    <row r="5">
      <c r="A5" s="6">
        <v>4.0</v>
      </c>
      <c r="B5" s="7" t="s">
        <v>737</v>
      </c>
      <c r="C5" s="7" t="s">
        <v>9</v>
      </c>
      <c r="D5" s="7">
        <v>16.0</v>
      </c>
      <c r="E5" s="7">
        <v>51.0</v>
      </c>
      <c r="F5" s="26">
        <f t="shared" si="1"/>
        <v>0.4424778761</v>
      </c>
      <c r="G5" s="8">
        <v>0.525252525252525</v>
      </c>
      <c r="H5" s="9">
        <v>0.226761473820297</v>
      </c>
    </row>
    <row r="6">
      <c r="A6" s="6">
        <v>5.0</v>
      </c>
      <c r="B6" s="7" t="s">
        <v>33</v>
      </c>
      <c r="C6" s="7" t="s">
        <v>12</v>
      </c>
      <c r="D6" s="7">
        <v>8.0</v>
      </c>
      <c r="E6" s="7">
        <v>47.0</v>
      </c>
      <c r="F6" s="26">
        <f t="shared" si="1"/>
        <v>0.407079646</v>
      </c>
      <c r="G6" s="8">
        <v>0.448275862068965</v>
      </c>
      <c r="H6" s="9">
        <v>0.0530920060331825</v>
      </c>
    </row>
    <row r="7">
      <c r="A7" s="6">
        <v>6.0</v>
      </c>
      <c r="B7" s="7" t="s">
        <v>738</v>
      </c>
      <c r="C7" s="7" t="s">
        <v>9</v>
      </c>
      <c r="D7" s="7">
        <v>7.0</v>
      </c>
      <c r="E7" s="7">
        <v>34.0</v>
      </c>
      <c r="F7" s="26">
        <f t="shared" si="1"/>
        <v>0.2920353982</v>
      </c>
      <c r="G7" s="8">
        <v>0.444444444444444</v>
      </c>
      <c r="H7" s="9">
        <v>0.014630467571644</v>
      </c>
    </row>
    <row r="8">
      <c r="A8" s="6">
        <v>7.0</v>
      </c>
      <c r="B8" s="7" t="s">
        <v>739</v>
      </c>
      <c r="C8" s="7" t="s">
        <v>9</v>
      </c>
      <c r="D8" s="7">
        <v>7.0</v>
      </c>
      <c r="E8" s="7">
        <v>32.0</v>
      </c>
      <c r="F8" s="26">
        <f t="shared" si="1"/>
        <v>0.2743362832</v>
      </c>
      <c r="G8" s="8">
        <v>0.456140350877192</v>
      </c>
      <c r="H8" s="9">
        <v>0.191955756661638</v>
      </c>
    </row>
    <row r="9">
      <c r="A9" s="6">
        <v>8.0</v>
      </c>
      <c r="B9" s="7" t="s">
        <v>740</v>
      </c>
      <c r="C9" s="7" t="s">
        <v>0</v>
      </c>
      <c r="D9" s="7">
        <v>7.0</v>
      </c>
      <c r="E9" s="7">
        <v>19.0</v>
      </c>
      <c r="F9" s="26">
        <f t="shared" si="1"/>
        <v>0.1592920354</v>
      </c>
      <c r="G9" s="8">
        <v>0.468468468468468</v>
      </c>
      <c r="H9" s="19">
        <v>2.5138260432378E-4</v>
      </c>
    </row>
    <row r="10">
      <c r="A10" s="6">
        <v>9.0</v>
      </c>
      <c r="B10" s="7" t="s">
        <v>741</v>
      </c>
      <c r="C10" s="7" t="s">
        <v>9</v>
      </c>
      <c r="D10" s="7">
        <v>7.0</v>
      </c>
      <c r="E10" s="7">
        <v>18.0</v>
      </c>
      <c r="F10" s="26">
        <f t="shared" si="1"/>
        <v>0.1504424779</v>
      </c>
      <c r="G10" s="8">
        <v>0.468468468468468</v>
      </c>
      <c r="H10" s="9">
        <v>0.0109315521080226</v>
      </c>
    </row>
    <row r="11">
      <c r="A11" s="6">
        <v>10.0</v>
      </c>
      <c r="B11" s="7" t="s">
        <v>183</v>
      </c>
      <c r="C11" s="7" t="s">
        <v>9</v>
      </c>
      <c r="D11" s="7">
        <v>4.0</v>
      </c>
      <c r="E11" s="7">
        <v>14.0</v>
      </c>
      <c r="F11" s="26">
        <f t="shared" si="1"/>
        <v>0.1150442478</v>
      </c>
      <c r="G11" s="8">
        <v>0.433333333333333</v>
      </c>
      <c r="H11" s="10">
        <v>0.0</v>
      </c>
    </row>
    <row r="12">
      <c r="A12" s="6">
        <v>11.0</v>
      </c>
      <c r="B12" s="7" t="s">
        <v>742</v>
      </c>
      <c r="C12" s="7" t="s">
        <v>12</v>
      </c>
      <c r="D12" s="7">
        <v>4.0</v>
      </c>
      <c r="E12" s="7">
        <v>12.0</v>
      </c>
      <c r="F12" s="26">
        <f t="shared" si="1"/>
        <v>0.09734513274</v>
      </c>
      <c r="G12" s="8">
        <v>0.440677966101694</v>
      </c>
      <c r="H12" s="9">
        <v>0.00345651080945198</v>
      </c>
    </row>
    <row r="13">
      <c r="A13" s="6">
        <v>12.0</v>
      </c>
      <c r="B13" s="7" t="s">
        <v>213</v>
      </c>
      <c r="C13" s="7" t="s">
        <v>0</v>
      </c>
      <c r="D13" s="7">
        <v>7.0</v>
      </c>
      <c r="E13" s="7">
        <v>11.0</v>
      </c>
      <c r="F13" s="26">
        <f t="shared" si="1"/>
        <v>0.08849557522</v>
      </c>
      <c r="G13" s="8">
        <v>0.468468468468468</v>
      </c>
      <c r="H13" s="9">
        <v>0.00235222294045823</v>
      </c>
    </row>
    <row r="14">
      <c r="A14" s="6">
        <v>13.0</v>
      </c>
      <c r="B14" s="7" t="s">
        <v>743</v>
      </c>
      <c r="C14" s="7" t="s">
        <v>9</v>
      </c>
      <c r="D14" s="7">
        <v>5.0</v>
      </c>
      <c r="E14" s="7">
        <v>11.0</v>
      </c>
      <c r="F14" s="26">
        <f t="shared" si="1"/>
        <v>0.08849557522</v>
      </c>
      <c r="G14" s="8">
        <v>0.440677966101694</v>
      </c>
      <c r="H14" s="19">
        <v>5.02765208647561E-4</v>
      </c>
    </row>
    <row r="15">
      <c r="A15" s="6">
        <v>14.0</v>
      </c>
      <c r="B15" s="7" t="s">
        <v>744</v>
      </c>
      <c r="C15" s="7" t="s">
        <v>9</v>
      </c>
      <c r="D15" s="7">
        <v>3.0</v>
      </c>
      <c r="E15" s="7">
        <v>10.0</v>
      </c>
      <c r="F15" s="26">
        <f t="shared" si="1"/>
        <v>0.0796460177</v>
      </c>
      <c r="G15" s="8">
        <v>0.325</v>
      </c>
      <c r="H15" s="10">
        <v>0.0</v>
      </c>
    </row>
    <row r="16">
      <c r="A16" s="6">
        <v>15.0</v>
      </c>
      <c r="B16" s="7" t="s">
        <v>745</v>
      </c>
      <c r="C16" s="7" t="s">
        <v>0</v>
      </c>
      <c r="D16" s="7">
        <v>6.0</v>
      </c>
      <c r="E16" s="7">
        <v>9.0</v>
      </c>
      <c r="F16" s="26">
        <f t="shared" si="1"/>
        <v>0.07079646018</v>
      </c>
      <c r="G16" s="8">
        <v>0.464285714285714</v>
      </c>
      <c r="H16" s="19">
        <v>1.2569130216189E-4</v>
      </c>
    </row>
    <row r="17">
      <c r="A17" s="6">
        <v>16.0</v>
      </c>
      <c r="B17" s="7" t="s">
        <v>35</v>
      </c>
      <c r="C17" s="7" t="s">
        <v>12</v>
      </c>
      <c r="D17" s="7">
        <v>4.0</v>
      </c>
      <c r="E17" s="7">
        <v>9.0</v>
      </c>
      <c r="F17" s="26">
        <f t="shared" si="1"/>
        <v>0.07079646018</v>
      </c>
      <c r="G17" s="8">
        <v>0.416</v>
      </c>
      <c r="H17" s="10">
        <v>0.0</v>
      </c>
    </row>
    <row r="18">
      <c r="A18" s="6">
        <v>17.0</v>
      </c>
      <c r="B18" s="7" t="s">
        <v>315</v>
      </c>
      <c r="C18" s="7" t="s">
        <v>9</v>
      </c>
      <c r="D18" s="7">
        <v>4.0</v>
      </c>
      <c r="E18" s="7">
        <v>8.0</v>
      </c>
      <c r="F18" s="26">
        <f t="shared" si="1"/>
        <v>0.06194690265</v>
      </c>
      <c r="G18" s="8">
        <v>0.409448818897637</v>
      </c>
      <c r="H18" s="19">
        <v>7.54147812971342E-4</v>
      </c>
    </row>
    <row r="19">
      <c r="A19" s="6">
        <v>18.0</v>
      </c>
      <c r="B19" s="7" t="s">
        <v>746</v>
      </c>
      <c r="C19" s="7" t="s">
        <v>9</v>
      </c>
      <c r="D19" s="7">
        <v>4.0</v>
      </c>
      <c r="E19" s="7">
        <v>7.0</v>
      </c>
      <c r="F19" s="26">
        <f t="shared" si="1"/>
        <v>0.05309734513</v>
      </c>
      <c r="G19" s="8">
        <v>0.436974789915966</v>
      </c>
      <c r="H19" s="10">
        <v>0.0</v>
      </c>
    </row>
    <row r="20">
      <c r="A20" s="6">
        <v>19.0</v>
      </c>
      <c r="B20" s="7" t="s">
        <v>747</v>
      </c>
      <c r="C20" s="7" t="s">
        <v>9</v>
      </c>
      <c r="D20" s="7">
        <v>4.0</v>
      </c>
      <c r="E20" s="7">
        <v>6.0</v>
      </c>
      <c r="F20" s="26">
        <f t="shared" si="1"/>
        <v>0.04424778761</v>
      </c>
      <c r="G20" s="8">
        <v>0.376811594202898</v>
      </c>
      <c r="H20" s="9">
        <v>0.0761689291101055</v>
      </c>
    </row>
    <row r="21">
      <c r="A21" s="6">
        <v>20.0</v>
      </c>
      <c r="B21" s="7" t="s">
        <v>748</v>
      </c>
      <c r="C21" s="7" t="s">
        <v>9</v>
      </c>
      <c r="D21" s="7">
        <v>3.0</v>
      </c>
      <c r="E21" s="7">
        <v>6.0</v>
      </c>
      <c r="F21" s="26">
        <f t="shared" si="1"/>
        <v>0.04424778761</v>
      </c>
      <c r="G21" s="8">
        <v>0.322981366459627</v>
      </c>
      <c r="H21" s="9">
        <v>0.0761689291101055</v>
      </c>
    </row>
    <row r="22">
      <c r="A22" s="6">
        <v>21.0</v>
      </c>
      <c r="B22" s="7" t="s">
        <v>80</v>
      </c>
      <c r="C22" s="7" t="s">
        <v>9</v>
      </c>
      <c r="D22" s="7">
        <v>5.0</v>
      </c>
      <c r="E22" s="7">
        <v>5.0</v>
      </c>
      <c r="F22" s="26">
        <f t="shared" si="1"/>
        <v>0.03539823009</v>
      </c>
      <c r="G22" s="8">
        <v>0.419354838709677</v>
      </c>
      <c r="H22" s="9">
        <v>0.00180995475113122</v>
      </c>
    </row>
    <row r="23">
      <c r="A23" s="6">
        <v>22.0</v>
      </c>
      <c r="B23" s="7" t="s">
        <v>749</v>
      </c>
      <c r="C23" s="7" t="s">
        <v>9</v>
      </c>
      <c r="D23" s="7">
        <v>4.0</v>
      </c>
      <c r="E23" s="7">
        <v>5.0</v>
      </c>
      <c r="F23" s="26">
        <f t="shared" si="1"/>
        <v>0.03539823009</v>
      </c>
      <c r="G23" s="8">
        <v>0.348993288590604</v>
      </c>
      <c r="H23" s="10">
        <v>0.0</v>
      </c>
    </row>
    <row r="24">
      <c r="A24" s="6">
        <v>23.0</v>
      </c>
      <c r="B24" s="7" t="s">
        <v>750</v>
      </c>
      <c r="C24" s="7" t="s">
        <v>9</v>
      </c>
      <c r="D24" s="7">
        <v>4.0</v>
      </c>
      <c r="E24" s="7">
        <v>5.0</v>
      </c>
      <c r="F24" s="26">
        <f t="shared" si="1"/>
        <v>0.03539823009</v>
      </c>
      <c r="G24" s="8">
        <v>0.348993288590604</v>
      </c>
      <c r="H24" s="10">
        <v>0.0</v>
      </c>
    </row>
    <row r="25">
      <c r="A25" s="6">
        <v>24.0</v>
      </c>
      <c r="B25" s="7" t="s">
        <v>751</v>
      </c>
      <c r="C25" s="7" t="s">
        <v>9</v>
      </c>
      <c r="D25" s="7">
        <v>4.0</v>
      </c>
      <c r="E25" s="7">
        <v>5.0</v>
      </c>
      <c r="F25" s="26">
        <f t="shared" si="1"/>
        <v>0.03539823009</v>
      </c>
      <c r="G25" s="8">
        <v>0.348993288590604</v>
      </c>
      <c r="H25" s="10">
        <v>0.0</v>
      </c>
    </row>
    <row r="26">
      <c r="A26" s="6">
        <v>25.0</v>
      </c>
      <c r="B26" s="7" t="s">
        <v>712</v>
      </c>
      <c r="C26" s="7" t="s">
        <v>9</v>
      </c>
      <c r="D26" s="7">
        <v>3.0</v>
      </c>
      <c r="E26" s="7">
        <v>5.0</v>
      </c>
      <c r="F26" s="26">
        <f t="shared" si="1"/>
        <v>0.03539823009</v>
      </c>
      <c r="G26" s="8">
        <v>0.353741496598639</v>
      </c>
      <c r="H26" s="9">
        <v>0.0188536953242835</v>
      </c>
    </row>
    <row r="27">
      <c r="A27" s="6">
        <v>26.0</v>
      </c>
      <c r="B27" s="7" t="s">
        <v>752</v>
      </c>
      <c r="C27" s="7" t="s">
        <v>0</v>
      </c>
      <c r="D27" s="7">
        <v>5.0</v>
      </c>
      <c r="E27" s="7">
        <v>5.0</v>
      </c>
      <c r="F27" s="26">
        <f t="shared" si="1"/>
        <v>0.03539823009</v>
      </c>
      <c r="G27" s="8">
        <v>0.416</v>
      </c>
      <c r="H27" s="9">
        <v>0.0395927601809954</v>
      </c>
    </row>
    <row r="28">
      <c r="A28" s="6">
        <v>27.0</v>
      </c>
      <c r="B28" s="7" t="s">
        <v>753</v>
      </c>
      <c r="C28" s="7" t="s">
        <v>12</v>
      </c>
      <c r="D28" s="7">
        <v>4.0</v>
      </c>
      <c r="E28" s="7">
        <v>4.0</v>
      </c>
      <c r="F28" s="26">
        <f t="shared" si="1"/>
        <v>0.02654867257</v>
      </c>
      <c r="G28" s="8">
        <v>0.348993288590604</v>
      </c>
      <c r="H28" s="10">
        <v>0.0</v>
      </c>
    </row>
    <row r="29">
      <c r="A29" s="6">
        <v>28.0</v>
      </c>
      <c r="B29" s="7" t="s">
        <v>754</v>
      </c>
      <c r="C29" s="7" t="s">
        <v>9</v>
      </c>
      <c r="D29" s="7">
        <v>4.0</v>
      </c>
      <c r="E29" s="7">
        <v>4.0</v>
      </c>
      <c r="F29" s="26">
        <f t="shared" si="1"/>
        <v>0.02654867257</v>
      </c>
      <c r="G29" s="8">
        <v>0.436974789915966</v>
      </c>
      <c r="H29" s="10">
        <v>0.0</v>
      </c>
    </row>
    <row r="30">
      <c r="A30" s="6">
        <v>29.0</v>
      </c>
      <c r="B30" s="7" t="s">
        <v>755</v>
      </c>
      <c r="C30" s="7" t="s">
        <v>9</v>
      </c>
      <c r="D30" s="7">
        <v>3.0</v>
      </c>
      <c r="E30" s="7">
        <v>4.0</v>
      </c>
      <c r="F30" s="26">
        <f t="shared" si="1"/>
        <v>0.02654867257</v>
      </c>
      <c r="G30" s="8">
        <v>0.40625</v>
      </c>
      <c r="H30" s="10">
        <v>0.0</v>
      </c>
    </row>
    <row r="31">
      <c r="A31" s="6">
        <v>30.0</v>
      </c>
      <c r="B31" s="7" t="s">
        <v>756</v>
      </c>
      <c r="C31" s="7" t="s">
        <v>12</v>
      </c>
      <c r="D31" s="7">
        <v>2.0</v>
      </c>
      <c r="E31" s="7">
        <v>4.0</v>
      </c>
      <c r="F31" s="26">
        <f t="shared" si="1"/>
        <v>0.02654867257</v>
      </c>
      <c r="G31" s="8">
        <v>0.429752066115702</v>
      </c>
      <c r="H31" s="10">
        <v>0.0</v>
      </c>
    </row>
    <row r="32">
      <c r="A32" s="6">
        <v>31.0</v>
      </c>
      <c r="B32" s="7" t="s">
        <v>757</v>
      </c>
      <c r="C32" s="7" t="s">
        <v>9</v>
      </c>
      <c r="D32" s="7">
        <v>2.0</v>
      </c>
      <c r="E32" s="7">
        <v>4.0</v>
      </c>
      <c r="F32" s="26">
        <f t="shared" si="1"/>
        <v>0.02654867257</v>
      </c>
      <c r="G32" s="8">
        <v>0.429752066115702</v>
      </c>
      <c r="H32" s="10">
        <v>0.0</v>
      </c>
    </row>
    <row r="33">
      <c r="A33" s="6">
        <v>32.0</v>
      </c>
      <c r="B33" s="7" t="s">
        <v>609</v>
      </c>
      <c r="C33" s="7" t="s">
        <v>9</v>
      </c>
      <c r="D33" s="7">
        <v>2.0</v>
      </c>
      <c r="E33" s="7">
        <v>4.0</v>
      </c>
      <c r="F33" s="26">
        <f t="shared" si="1"/>
        <v>0.02654867257</v>
      </c>
      <c r="G33" s="8">
        <v>0.319018404907975</v>
      </c>
      <c r="H33" s="9">
        <v>0.0384615384615384</v>
      </c>
    </row>
    <row r="34">
      <c r="A34" s="6">
        <v>33.0</v>
      </c>
      <c r="B34" s="7" t="s">
        <v>137</v>
      </c>
      <c r="C34" s="7" t="s">
        <v>0</v>
      </c>
      <c r="D34" s="7">
        <v>2.0</v>
      </c>
      <c r="E34" s="7">
        <v>4.0</v>
      </c>
      <c r="F34" s="26">
        <f t="shared" si="1"/>
        <v>0.02654867257</v>
      </c>
      <c r="G34" s="8">
        <v>0.263959390862944</v>
      </c>
      <c r="H34" s="10">
        <v>0.0</v>
      </c>
    </row>
    <row r="35">
      <c r="A35" s="6">
        <v>34.0</v>
      </c>
      <c r="B35" s="7" t="s">
        <v>212</v>
      </c>
      <c r="C35" s="7" t="s">
        <v>9</v>
      </c>
      <c r="D35" s="7">
        <v>1.0</v>
      </c>
      <c r="E35" s="7">
        <v>4.0</v>
      </c>
      <c r="F35" s="26">
        <f t="shared" si="1"/>
        <v>0.02654867257</v>
      </c>
      <c r="G35" s="8">
        <v>0.245283018867924</v>
      </c>
      <c r="H35" s="10">
        <v>0.0</v>
      </c>
    </row>
    <row r="36">
      <c r="A36" s="6">
        <v>35.0</v>
      </c>
      <c r="B36" s="7" t="s">
        <v>758</v>
      </c>
      <c r="C36" s="7" t="s">
        <v>9</v>
      </c>
      <c r="D36" s="7">
        <v>3.0</v>
      </c>
      <c r="E36" s="7">
        <v>3.0</v>
      </c>
      <c r="F36" s="26">
        <f t="shared" si="1"/>
        <v>0.01769911504</v>
      </c>
      <c r="G36" s="8">
        <v>0.40625</v>
      </c>
      <c r="H36" s="10">
        <v>0.0</v>
      </c>
    </row>
    <row r="37">
      <c r="A37" s="6">
        <v>36.0</v>
      </c>
      <c r="B37" s="7" t="s">
        <v>594</v>
      </c>
      <c r="C37" s="7" t="s">
        <v>9</v>
      </c>
      <c r="D37" s="7">
        <v>3.0</v>
      </c>
      <c r="E37" s="7">
        <v>3.0</v>
      </c>
      <c r="F37" s="26">
        <f t="shared" si="1"/>
        <v>0.01769911504</v>
      </c>
      <c r="G37" s="8">
        <v>0.353741496598639</v>
      </c>
      <c r="H37" s="9">
        <v>0.0188536953242835</v>
      </c>
    </row>
    <row r="38">
      <c r="A38" s="6">
        <v>37.0</v>
      </c>
      <c r="B38" s="7" t="s">
        <v>520</v>
      </c>
      <c r="C38" s="7" t="s">
        <v>0</v>
      </c>
      <c r="D38" s="7">
        <v>3.0</v>
      </c>
      <c r="E38" s="7">
        <v>3.0</v>
      </c>
      <c r="F38" s="26">
        <f t="shared" si="1"/>
        <v>0.01769911504</v>
      </c>
      <c r="G38" s="8">
        <v>0.412698412698412</v>
      </c>
      <c r="H38" s="9">
        <v>0.00764921353156647</v>
      </c>
    </row>
    <row r="39">
      <c r="A39" s="6">
        <v>38.0</v>
      </c>
      <c r="B39" s="7" t="s">
        <v>54</v>
      </c>
      <c r="C39" s="7" t="s">
        <v>9</v>
      </c>
      <c r="D39" s="7">
        <v>3.0</v>
      </c>
      <c r="E39" s="7">
        <v>3.0</v>
      </c>
      <c r="F39" s="26">
        <f t="shared" si="1"/>
        <v>0.01769911504</v>
      </c>
      <c r="G39" s="8">
        <v>0.348993288590604</v>
      </c>
      <c r="H39" s="9">
        <v>0.00208647561588738</v>
      </c>
    </row>
    <row r="40">
      <c r="A40" s="6">
        <v>39.0</v>
      </c>
      <c r="B40" s="7" t="s">
        <v>463</v>
      </c>
      <c r="C40" s="7" t="s">
        <v>0</v>
      </c>
      <c r="D40" s="7">
        <v>1.0</v>
      </c>
      <c r="E40" s="7">
        <v>3.0</v>
      </c>
      <c r="F40" s="26">
        <f t="shared" si="1"/>
        <v>0.01769911504</v>
      </c>
      <c r="G40" s="8">
        <v>0.275132275132275</v>
      </c>
      <c r="H40" s="10">
        <v>0.0</v>
      </c>
    </row>
    <row r="41">
      <c r="A41" s="6">
        <v>40.0</v>
      </c>
      <c r="B41" s="7" t="s">
        <v>759</v>
      </c>
      <c r="C41" s="7" t="s">
        <v>9</v>
      </c>
      <c r="D41" s="7">
        <v>2.0</v>
      </c>
      <c r="E41" s="7">
        <v>2.0</v>
      </c>
      <c r="F41" s="26">
        <f t="shared" si="1"/>
        <v>0.008849557522</v>
      </c>
      <c r="G41" s="8">
        <v>0.40625</v>
      </c>
      <c r="H41" s="10">
        <v>0.0</v>
      </c>
    </row>
    <row r="42">
      <c r="A42" s="6">
        <v>41.0</v>
      </c>
      <c r="B42" s="7" t="s">
        <v>56</v>
      </c>
      <c r="C42" s="7" t="s">
        <v>9</v>
      </c>
      <c r="D42" s="7">
        <v>2.0</v>
      </c>
      <c r="E42" s="7">
        <v>2.0</v>
      </c>
      <c r="F42" s="26">
        <f t="shared" si="1"/>
        <v>0.008849557522</v>
      </c>
      <c r="G42" s="8">
        <v>0.403100775193798</v>
      </c>
      <c r="H42" s="10">
        <v>0.0</v>
      </c>
    </row>
    <row r="43">
      <c r="A43" s="6">
        <v>42.0</v>
      </c>
      <c r="B43" s="7" t="s">
        <v>760</v>
      </c>
      <c r="C43" s="7" t="s">
        <v>9</v>
      </c>
      <c r="D43" s="7">
        <v>2.0</v>
      </c>
      <c r="E43" s="7">
        <v>2.0</v>
      </c>
      <c r="F43" s="26">
        <f t="shared" si="1"/>
        <v>0.008849557522</v>
      </c>
      <c r="G43" s="8">
        <v>0.356164383561643</v>
      </c>
      <c r="H43" s="10">
        <v>0.0</v>
      </c>
    </row>
    <row r="44">
      <c r="A44" s="6">
        <v>43.0</v>
      </c>
      <c r="B44" s="7" t="s">
        <v>761</v>
      </c>
      <c r="C44" s="7" t="s">
        <v>0</v>
      </c>
      <c r="D44" s="7">
        <v>2.0</v>
      </c>
      <c r="E44" s="7">
        <v>2.0</v>
      </c>
      <c r="F44" s="26">
        <f t="shared" si="1"/>
        <v>0.008849557522</v>
      </c>
      <c r="G44" s="8">
        <v>0.40625</v>
      </c>
      <c r="H44" s="10">
        <v>0.0</v>
      </c>
    </row>
    <row r="45">
      <c r="A45" s="6">
        <v>44.0</v>
      </c>
      <c r="B45" s="7" t="s">
        <v>762</v>
      </c>
      <c r="C45" s="7" t="s">
        <v>9</v>
      </c>
      <c r="D45" s="7">
        <v>2.0</v>
      </c>
      <c r="E45" s="7">
        <v>2.0</v>
      </c>
      <c r="F45" s="26">
        <f t="shared" si="1"/>
        <v>0.008849557522</v>
      </c>
      <c r="G45" s="8">
        <v>0.40625</v>
      </c>
      <c r="H45" s="10">
        <v>0.0</v>
      </c>
    </row>
    <row r="46">
      <c r="A46" s="6">
        <v>45.0</v>
      </c>
      <c r="B46" s="7" t="s">
        <v>763</v>
      </c>
      <c r="C46" s="7" t="s">
        <v>9</v>
      </c>
      <c r="D46" s="7">
        <v>2.0</v>
      </c>
      <c r="E46" s="7">
        <v>2.0</v>
      </c>
      <c r="F46" s="26">
        <f t="shared" si="1"/>
        <v>0.008849557522</v>
      </c>
      <c r="G46" s="8">
        <v>0.40625</v>
      </c>
      <c r="H46" s="10">
        <v>0.0</v>
      </c>
    </row>
    <row r="47">
      <c r="A47" s="6">
        <v>46.0</v>
      </c>
      <c r="B47" s="7" t="s">
        <v>764</v>
      </c>
      <c r="C47" s="7" t="s">
        <v>9</v>
      </c>
      <c r="D47" s="7">
        <v>1.0</v>
      </c>
      <c r="E47" s="7">
        <v>2.0</v>
      </c>
      <c r="F47" s="26">
        <f t="shared" si="1"/>
        <v>0.008849557522</v>
      </c>
      <c r="G47" s="8">
        <v>0.242990654205607</v>
      </c>
      <c r="H47" s="10">
        <v>0.0</v>
      </c>
    </row>
    <row r="48">
      <c r="A48" s="6">
        <v>47.0</v>
      </c>
      <c r="B48" s="7" t="s">
        <v>765</v>
      </c>
      <c r="C48" s="7" t="s">
        <v>9</v>
      </c>
      <c r="D48" s="7">
        <v>1.0</v>
      </c>
      <c r="E48" s="7">
        <v>1.0</v>
      </c>
      <c r="F48" s="24">
        <f t="shared" si="1"/>
        <v>0</v>
      </c>
      <c r="G48" s="8">
        <v>0.245283018867924</v>
      </c>
      <c r="H48" s="10">
        <v>0.0</v>
      </c>
    </row>
    <row r="49">
      <c r="A49" s="6">
        <v>48.0</v>
      </c>
      <c r="B49" s="7" t="s">
        <v>766</v>
      </c>
      <c r="C49" s="7" t="s">
        <v>12</v>
      </c>
      <c r="D49" s="7">
        <v>1.0</v>
      </c>
      <c r="E49" s="7">
        <v>1.0</v>
      </c>
      <c r="F49" s="24">
        <f t="shared" si="1"/>
        <v>0</v>
      </c>
      <c r="G49" s="7">
        <v>0.4</v>
      </c>
      <c r="H49" s="10">
        <v>0.0</v>
      </c>
    </row>
    <row r="50">
      <c r="A50" s="6">
        <v>49.0</v>
      </c>
      <c r="B50" s="7" t="s">
        <v>767</v>
      </c>
      <c r="C50" s="7" t="s">
        <v>12</v>
      </c>
      <c r="D50" s="7">
        <v>1.0</v>
      </c>
      <c r="E50" s="7">
        <v>1.0</v>
      </c>
      <c r="F50" s="24">
        <f t="shared" si="1"/>
        <v>0</v>
      </c>
      <c r="G50" s="7">
        <v>0.4</v>
      </c>
      <c r="H50" s="10">
        <v>0.0</v>
      </c>
    </row>
    <row r="51">
      <c r="A51" s="6">
        <v>50.0</v>
      </c>
      <c r="B51" s="7" t="s">
        <v>768</v>
      </c>
      <c r="C51" s="7" t="s">
        <v>9</v>
      </c>
      <c r="D51" s="7">
        <v>1.0</v>
      </c>
      <c r="E51" s="7">
        <v>1.0</v>
      </c>
      <c r="F51" s="24">
        <f t="shared" si="1"/>
        <v>0</v>
      </c>
      <c r="G51" s="8">
        <v>0.311377245508982</v>
      </c>
      <c r="H51" s="10">
        <v>0.0</v>
      </c>
    </row>
    <row r="52">
      <c r="A52" s="6">
        <v>51.0</v>
      </c>
      <c r="B52" s="7" t="s">
        <v>769</v>
      </c>
      <c r="C52" s="7" t="s">
        <v>9</v>
      </c>
      <c r="D52" s="7">
        <v>1.0</v>
      </c>
      <c r="E52" s="7">
        <v>1.0</v>
      </c>
      <c r="F52" s="24">
        <f t="shared" si="1"/>
        <v>0</v>
      </c>
      <c r="G52" s="8">
        <v>0.275132275132275</v>
      </c>
      <c r="H52" s="10">
        <v>0.0</v>
      </c>
    </row>
    <row r="53">
      <c r="A53" s="6">
        <v>52.0</v>
      </c>
      <c r="B53" s="7" t="s">
        <v>770</v>
      </c>
      <c r="C53" s="7" t="s">
        <v>9</v>
      </c>
      <c r="D53" s="7">
        <v>1.0</v>
      </c>
      <c r="E53" s="7">
        <v>1.0</v>
      </c>
      <c r="F53" s="24">
        <f t="shared" si="1"/>
        <v>0</v>
      </c>
      <c r="G53" s="8">
        <v>0.295454545454545</v>
      </c>
      <c r="H53" s="10">
        <v>0.0</v>
      </c>
    </row>
    <row r="54">
      <c r="A54" s="20">
        <v>53.0</v>
      </c>
      <c r="B54" s="21" t="s">
        <v>463</v>
      </c>
      <c r="C54" s="21" t="s">
        <v>0</v>
      </c>
      <c r="D54" s="21">
        <v>1.0</v>
      </c>
      <c r="E54" s="21">
        <v>1.0</v>
      </c>
      <c r="F54" s="28">
        <f t="shared" si="1"/>
        <v>0</v>
      </c>
      <c r="G54" s="22">
        <v>0.346666666666666</v>
      </c>
      <c r="H54" s="23">
        <v>0.0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75"/>
    <col customWidth="1" min="3" max="3" width="9.25"/>
    <col customWidth="1" min="4" max="4" width="7.5"/>
    <col customWidth="1" min="8" max="8" width="18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3" t="s">
        <v>7</v>
      </c>
    </row>
    <row r="2">
      <c r="A2" s="6">
        <v>1.0</v>
      </c>
      <c r="B2" s="7" t="s">
        <v>8</v>
      </c>
      <c r="C2" s="7" t="s">
        <v>9</v>
      </c>
      <c r="D2" s="7">
        <v>32.0</v>
      </c>
      <c r="E2" s="7">
        <v>136.0</v>
      </c>
      <c r="F2" s="24">
        <f t="shared" ref="F2:F41" si="1">(E2-1)/135</f>
        <v>1</v>
      </c>
      <c r="G2" s="8">
        <v>0.847826086956521</v>
      </c>
      <c r="H2" s="9">
        <v>0.512413512413512</v>
      </c>
    </row>
    <row r="3">
      <c r="A3" s="15">
        <v>2.0</v>
      </c>
      <c r="B3" s="16" t="s">
        <v>771</v>
      </c>
      <c r="C3" s="16" t="s">
        <v>12</v>
      </c>
      <c r="D3" s="16">
        <v>18.0</v>
      </c>
      <c r="E3" s="16">
        <v>63.0</v>
      </c>
      <c r="F3" s="27">
        <f t="shared" si="1"/>
        <v>0.4592592593</v>
      </c>
      <c r="G3" s="16">
        <v>0.65</v>
      </c>
      <c r="H3" s="18">
        <v>0.214415311783732</v>
      </c>
    </row>
    <row r="4">
      <c r="A4" s="6">
        <v>3.0</v>
      </c>
      <c r="B4" s="7" t="s">
        <v>33</v>
      </c>
      <c r="C4" s="7" t="s">
        <v>12</v>
      </c>
      <c r="D4" s="7">
        <v>13.0</v>
      </c>
      <c r="E4" s="7">
        <v>53.0</v>
      </c>
      <c r="F4" s="26">
        <f t="shared" si="1"/>
        <v>0.3851851852</v>
      </c>
      <c r="G4" s="7">
        <v>0.6</v>
      </c>
      <c r="H4" s="9">
        <v>0.0433284064863012</v>
      </c>
    </row>
    <row r="5">
      <c r="A5" s="11">
        <v>4.0</v>
      </c>
      <c r="B5" s="12" t="s">
        <v>772</v>
      </c>
      <c r="C5" s="12" t="s">
        <v>12</v>
      </c>
      <c r="D5" s="12">
        <v>12.0</v>
      </c>
      <c r="E5" s="12">
        <v>43.0</v>
      </c>
      <c r="F5" s="25">
        <f t="shared" si="1"/>
        <v>0.3111111111</v>
      </c>
      <c r="G5" s="13">
        <v>0.59090909090909</v>
      </c>
      <c r="H5" s="14">
        <v>0.0241961741961741</v>
      </c>
    </row>
    <row r="6">
      <c r="A6" s="6">
        <v>5.0</v>
      </c>
      <c r="B6" s="7" t="s">
        <v>773</v>
      </c>
      <c r="C6" s="7" t="s">
        <v>9</v>
      </c>
      <c r="D6" s="7">
        <v>13.0</v>
      </c>
      <c r="E6" s="7">
        <v>36.0</v>
      </c>
      <c r="F6" s="26">
        <f t="shared" si="1"/>
        <v>0.2592592593</v>
      </c>
      <c r="G6" s="7">
        <v>0.6</v>
      </c>
      <c r="H6" s="9">
        <v>0.0606312790523316</v>
      </c>
    </row>
    <row r="7">
      <c r="A7" s="6">
        <v>6.0</v>
      </c>
      <c r="B7" s="7" t="s">
        <v>774</v>
      </c>
      <c r="C7" s="7" t="s">
        <v>9</v>
      </c>
      <c r="D7" s="7">
        <v>15.0</v>
      </c>
      <c r="E7" s="7">
        <v>29.0</v>
      </c>
      <c r="F7" s="26">
        <f t="shared" si="1"/>
        <v>0.2074074074</v>
      </c>
      <c r="G7" s="8">
        <v>0.619047619047619</v>
      </c>
      <c r="H7" s="9">
        <v>0.141891052417368</v>
      </c>
    </row>
    <row r="8">
      <c r="A8" s="6">
        <v>7.0</v>
      </c>
      <c r="B8" s="7" t="s">
        <v>738</v>
      </c>
      <c r="C8" s="7" t="s">
        <v>9</v>
      </c>
      <c r="D8" s="7">
        <v>9.0</v>
      </c>
      <c r="E8" s="7">
        <v>29.0</v>
      </c>
      <c r="F8" s="26">
        <f t="shared" si="1"/>
        <v>0.2074074074</v>
      </c>
      <c r="G8" s="8">
        <v>0.541666666666666</v>
      </c>
      <c r="H8" s="9">
        <v>0.0107287449392712</v>
      </c>
    </row>
    <row r="9">
      <c r="A9" s="6">
        <v>8.0</v>
      </c>
      <c r="B9" s="7" t="s">
        <v>420</v>
      </c>
      <c r="C9" s="7" t="s">
        <v>9</v>
      </c>
      <c r="D9" s="7">
        <v>6.0</v>
      </c>
      <c r="E9" s="7">
        <v>21.0</v>
      </c>
      <c r="F9" s="26">
        <f t="shared" si="1"/>
        <v>0.1481481481</v>
      </c>
      <c r="G9" s="8">
        <v>0.493670886075949</v>
      </c>
      <c r="H9" s="19">
        <v>6.74763832658569E-4</v>
      </c>
    </row>
    <row r="10">
      <c r="A10" s="6">
        <v>9.0</v>
      </c>
      <c r="B10" s="7" t="s">
        <v>775</v>
      </c>
      <c r="C10" s="7" t="s">
        <v>9</v>
      </c>
      <c r="D10" s="7">
        <v>8.0</v>
      </c>
      <c r="E10" s="7">
        <v>17.0</v>
      </c>
      <c r="F10" s="26">
        <f t="shared" si="1"/>
        <v>0.1185185185</v>
      </c>
      <c r="G10" s="8">
        <v>0.541666666666666</v>
      </c>
      <c r="H10" s="9">
        <v>0.00713321765953345</v>
      </c>
    </row>
    <row r="11">
      <c r="A11" s="6">
        <v>10.0</v>
      </c>
      <c r="B11" s="7" t="s">
        <v>35</v>
      </c>
      <c r="C11" s="7" t="s">
        <v>12</v>
      </c>
      <c r="D11" s="7">
        <v>7.0</v>
      </c>
      <c r="E11" s="7">
        <v>17.0</v>
      </c>
      <c r="F11" s="26">
        <f t="shared" si="1"/>
        <v>0.1185185185</v>
      </c>
      <c r="G11" s="7">
        <v>0.5</v>
      </c>
      <c r="H11" s="9">
        <v>0.00191183085919928</v>
      </c>
    </row>
    <row r="12">
      <c r="A12" s="6">
        <v>11.0</v>
      </c>
      <c r="B12" s="7" t="s">
        <v>776</v>
      </c>
      <c r="C12" s="7" t="s">
        <v>9</v>
      </c>
      <c r="D12" s="7">
        <v>8.0</v>
      </c>
      <c r="E12" s="7">
        <v>14.0</v>
      </c>
      <c r="F12" s="26">
        <f t="shared" si="1"/>
        <v>0.0962962963</v>
      </c>
      <c r="G12" s="8">
        <v>0.557142857142857</v>
      </c>
      <c r="H12" s="9">
        <v>0.0384861726966989</v>
      </c>
    </row>
    <row r="13">
      <c r="A13" s="6">
        <v>12.0</v>
      </c>
      <c r="B13" s="7" t="s">
        <v>777</v>
      </c>
      <c r="C13" s="7" t="s">
        <v>9</v>
      </c>
      <c r="D13" s="7">
        <v>7.0</v>
      </c>
      <c r="E13" s="7">
        <v>13.0</v>
      </c>
      <c r="F13" s="26">
        <f t="shared" si="1"/>
        <v>0.08888888889</v>
      </c>
      <c r="G13" s="8">
        <v>0.534246575342465</v>
      </c>
      <c r="H13" s="9">
        <v>0.00701004648373069</v>
      </c>
    </row>
    <row r="14">
      <c r="A14" s="6">
        <v>13.0</v>
      </c>
      <c r="B14" s="7" t="s">
        <v>778</v>
      </c>
      <c r="C14" s="7" t="s">
        <v>9</v>
      </c>
      <c r="D14" s="7">
        <v>5.0</v>
      </c>
      <c r="E14" s="7">
        <v>12.0</v>
      </c>
      <c r="F14" s="26">
        <f t="shared" si="1"/>
        <v>0.08148148148</v>
      </c>
      <c r="G14" s="8">
        <v>0.513157894736842</v>
      </c>
      <c r="H14" s="10">
        <v>0.0</v>
      </c>
    </row>
    <row r="15">
      <c r="A15" s="6">
        <v>14.0</v>
      </c>
      <c r="B15" s="7" t="s">
        <v>80</v>
      </c>
      <c r="C15" s="7" t="s">
        <v>9</v>
      </c>
      <c r="D15" s="7">
        <v>4.0</v>
      </c>
      <c r="E15" s="7">
        <v>8.0</v>
      </c>
      <c r="F15" s="26">
        <f t="shared" si="1"/>
        <v>0.05185185185</v>
      </c>
      <c r="G15" s="8">
        <v>0.481481481481481</v>
      </c>
      <c r="H15" s="10">
        <v>0.0</v>
      </c>
    </row>
    <row r="16">
      <c r="A16" s="6">
        <v>15.0</v>
      </c>
      <c r="B16" s="7" t="s">
        <v>779</v>
      </c>
      <c r="C16" s="7" t="s">
        <v>9</v>
      </c>
      <c r="D16" s="7">
        <v>5.0</v>
      </c>
      <c r="E16" s="7">
        <v>7.0</v>
      </c>
      <c r="F16" s="26">
        <f t="shared" si="1"/>
        <v>0.04444444444</v>
      </c>
      <c r="G16" s="7">
        <v>0.4875</v>
      </c>
      <c r="H16" s="19">
        <v>3.37381916329284E-4</v>
      </c>
    </row>
    <row r="17">
      <c r="A17" s="6">
        <v>16.0</v>
      </c>
      <c r="B17" s="7" t="s">
        <v>780</v>
      </c>
      <c r="C17" s="7" t="s">
        <v>12</v>
      </c>
      <c r="D17" s="7">
        <v>4.0</v>
      </c>
      <c r="E17" s="7">
        <v>6.0</v>
      </c>
      <c r="F17" s="26">
        <f t="shared" si="1"/>
        <v>0.03703703704</v>
      </c>
      <c r="G17" s="7">
        <v>0.5</v>
      </c>
      <c r="H17" s="9">
        <v>0.00404858299595141</v>
      </c>
    </row>
    <row r="18">
      <c r="A18" s="6">
        <v>17.0</v>
      </c>
      <c r="B18" s="7" t="s">
        <v>781</v>
      </c>
      <c r="C18" s="7" t="s">
        <v>12</v>
      </c>
      <c r="D18" s="7">
        <v>5.0</v>
      </c>
      <c r="E18" s="7">
        <v>6.0</v>
      </c>
      <c r="F18" s="26">
        <f t="shared" si="1"/>
        <v>0.03703703704</v>
      </c>
      <c r="G18" s="7">
        <v>0.4875</v>
      </c>
      <c r="H18" s="10">
        <v>0.0</v>
      </c>
    </row>
    <row r="19">
      <c r="A19" s="6">
        <v>18.0</v>
      </c>
      <c r="B19" s="7" t="s">
        <v>782</v>
      </c>
      <c r="C19" s="7" t="s">
        <v>9</v>
      </c>
      <c r="D19" s="7">
        <v>4.0</v>
      </c>
      <c r="E19" s="7">
        <v>6.0</v>
      </c>
      <c r="F19" s="26">
        <f t="shared" si="1"/>
        <v>0.03703703704</v>
      </c>
      <c r="G19" s="8">
        <v>0.481481481481481</v>
      </c>
      <c r="H19" s="9">
        <v>0.00134952766531713</v>
      </c>
    </row>
    <row r="20">
      <c r="A20" s="6">
        <v>19.0</v>
      </c>
      <c r="B20" s="7" t="s">
        <v>239</v>
      </c>
      <c r="C20" s="7" t="s">
        <v>0</v>
      </c>
      <c r="D20" s="7">
        <v>4.0</v>
      </c>
      <c r="E20" s="7">
        <v>4.0</v>
      </c>
      <c r="F20" s="26">
        <f t="shared" si="1"/>
        <v>0.02222222222</v>
      </c>
      <c r="G20" s="8">
        <v>0.513157894736842</v>
      </c>
      <c r="H20" s="10">
        <v>0.0</v>
      </c>
    </row>
    <row r="21">
      <c r="A21" s="6">
        <v>20.0</v>
      </c>
      <c r="B21" s="7" t="s">
        <v>783</v>
      </c>
      <c r="C21" s="7" t="s">
        <v>9</v>
      </c>
      <c r="D21" s="7">
        <v>4.0</v>
      </c>
      <c r="E21" s="7">
        <v>4.0</v>
      </c>
      <c r="F21" s="26">
        <f t="shared" si="1"/>
        <v>0.02222222222</v>
      </c>
      <c r="G21" s="8">
        <v>0.506493506493506</v>
      </c>
      <c r="H21" s="9">
        <v>0.00251911830859199</v>
      </c>
    </row>
    <row r="22">
      <c r="A22" s="6">
        <v>21.0</v>
      </c>
      <c r="B22" s="7" t="s">
        <v>784</v>
      </c>
      <c r="C22" s="7" t="s">
        <v>0</v>
      </c>
      <c r="D22" s="7">
        <v>3.0</v>
      </c>
      <c r="E22" s="7">
        <v>4.0</v>
      </c>
      <c r="F22" s="26">
        <f t="shared" si="1"/>
        <v>0.02222222222</v>
      </c>
      <c r="G22" s="8">
        <v>0.493670886075949</v>
      </c>
      <c r="H22" s="10">
        <v>0.0</v>
      </c>
    </row>
    <row r="23">
      <c r="A23" s="6">
        <v>22.0</v>
      </c>
      <c r="B23" s="7" t="s">
        <v>785</v>
      </c>
      <c r="C23" s="7" t="s">
        <v>12</v>
      </c>
      <c r="D23" s="7">
        <v>4.0</v>
      </c>
      <c r="E23" s="7">
        <v>4.0</v>
      </c>
      <c r="F23" s="26">
        <f t="shared" si="1"/>
        <v>0.02222222222</v>
      </c>
      <c r="G23" s="7">
        <v>0.4875</v>
      </c>
      <c r="H23" s="10">
        <v>0.0</v>
      </c>
    </row>
    <row r="24">
      <c r="A24" s="6">
        <v>23.0</v>
      </c>
      <c r="B24" s="7" t="s">
        <v>786</v>
      </c>
      <c r="C24" s="7" t="s">
        <v>12</v>
      </c>
      <c r="D24" s="7">
        <v>4.0</v>
      </c>
      <c r="E24" s="7">
        <v>4.0</v>
      </c>
      <c r="F24" s="26">
        <f t="shared" si="1"/>
        <v>0.02222222222</v>
      </c>
      <c r="G24" s="7">
        <v>0.4875</v>
      </c>
      <c r="H24" s="10">
        <v>0.0</v>
      </c>
    </row>
    <row r="25">
      <c r="A25" s="6">
        <v>24.0</v>
      </c>
      <c r="B25" s="7" t="s">
        <v>787</v>
      </c>
      <c r="C25" s="7" t="s">
        <v>9</v>
      </c>
      <c r="D25" s="7">
        <v>3.0</v>
      </c>
      <c r="E25" s="7">
        <v>4.0</v>
      </c>
      <c r="F25" s="26">
        <f t="shared" si="1"/>
        <v>0.02222222222</v>
      </c>
      <c r="G25" s="8">
        <v>0.493670886075949</v>
      </c>
      <c r="H25" s="10">
        <v>0.0</v>
      </c>
    </row>
    <row r="26">
      <c r="A26" s="6">
        <v>25.0</v>
      </c>
      <c r="B26" s="7" t="s">
        <v>196</v>
      </c>
      <c r="C26" s="7" t="s">
        <v>9</v>
      </c>
      <c r="D26" s="7">
        <v>3.0</v>
      </c>
      <c r="E26" s="7">
        <v>4.0</v>
      </c>
      <c r="F26" s="26">
        <f t="shared" si="1"/>
        <v>0.02222222222</v>
      </c>
      <c r="G26" s="8">
        <v>0.481481481481481</v>
      </c>
      <c r="H26" s="10">
        <v>0.0</v>
      </c>
    </row>
    <row r="27">
      <c r="A27" s="6">
        <v>26.0</v>
      </c>
      <c r="B27" s="7" t="s">
        <v>788</v>
      </c>
      <c r="C27" s="7" t="s">
        <v>9</v>
      </c>
      <c r="D27" s="7">
        <v>3.0</v>
      </c>
      <c r="E27" s="7">
        <v>3.0</v>
      </c>
      <c r="F27" s="26">
        <f t="shared" si="1"/>
        <v>0.01481481481</v>
      </c>
      <c r="G27" s="7">
        <v>0.5</v>
      </c>
      <c r="H27" s="10">
        <v>0.0</v>
      </c>
    </row>
    <row r="28">
      <c r="A28" s="6">
        <v>27.0</v>
      </c>
      <c r="B28" s="7" t="s">
        <v>501</v>
      </c>
      <c r="C28" s="7" t="s">
        <v>0</v>
      </c>
      <c r="D28" s="7">
        <v>3.0</v>
      </c>
      <c r="E28" s="7">
        <v>3.0</v>
      </c>
      <c r="F28" s="26">
        <f t="shared" si="1"/>
        <v>0.01481481481</v>
      </c>
      <c r="G28" s="7">
        <v>0.52</v>
      </c>
      <c r="H28" s="10">
        <v>0.0</v>
      </c>
    </row>
    <row r="29">
      <c r="A29" s="6">
        <v>28.0</v>
      </c>
      <c r="B29" s="7" t="s">
        <v>789</v>
      </c>
      <c r="C29" s="7" t="s">
        <v>9</v>
      </c>
      <c r="D29" s="7">
        <v>3.0</v>
      </c>
      <c r="E29" s="7">
        <v>3.0</v>
      </c>
      <c r="F29" s="26">
        <f t="shared" si="1"/>
        <v>0.01481481481</v>
      </c>
      <c r="G29" s="8">
        <v>0.40625</v>
      </c>
      <c r="H29" s="9">
        <v>0.00179937022042285</v>
      </c>
    </row>
    <row r="30">
      <c r="A30" s="6">
        <v>29.0</v>
      </c>
      <c r="B30" s="7" t="s">
        <v>790</v>
      </c>
      <c r="C30" s="7" t="s">
        <v>9</v>
      </c>
      <c r="D30" s="7">
        <v>3.0</v>
      </c>
      <c r="E30" s="7">
        <v>3.0</v>
      </c>
      <c r="F30" s="26">
        <f t="shared" si="1"/>
        <v>0.01481481481</v>
      </c>
      <c r="G30" s="8">
        <v>0.47560975609756</v>
      </c>
      <c r="H30" s="10">
        <v>0.0</v>
      </c>
    </row>
    <row r="31">
      <c r="A31" s="6">
        <v>30.0</v>
      </c>
      <c r="B31" s="7" t="s">
        <v>791</v>
      </c>
      <c r="C31" s="7" t="s">
        <v>9</v>
      </c>
      <c r="D31" s="7">
        <v>3.0</v>
      </c>
      <c r="E31" s="7">
        <v>3.0</v>
      </c>
      <c r="F31" s="26">
        <f t="shared" si="1"/>
        <v>0.01481481481</v>
      </c>
      <c r="G31" s="8">
        <v>0.47560975609756</v>
      </c>
      <c r="H31" s="10">
        <v>0.0</v>
      </c>
    </row>
    <row r="32">
      <c r="A32" s="6">
        <v>31.0</v>
      </c>
      <c r="B32" s="7" t="s">
        <v>702</v>
      </c>
      <c r="C32" s="7" t="s">
        <v>9</v>
      </c>
      <c r="D32" s="7">
        <v>3.0</v>
      </c>
      <c r="E32" s="7">
        <v>3.0</v>
      </c>
      <c r="F32" s="26">
        <f t="shared" si="1"/>
        <v>0.01481481481</v>
      </c>
      <c r="G32" s="8">
        <v>0.4875</v>
      </c>
      <c r="H32" s="10">
        <v>0.0</v>
      </c>
    </row>
    <row r="33">
      <c r="A33" s="6">
        <v>32.0</v>
      </c>
      <c r="B33" s="7" t="s">
        <v>294</v>
      </c>
      <c r="C33" s="7" t="s">
        <v>9</v>
      </c>
      <c r="D33" s="7">
        <v>3.0</v>
      </c>
      <c r="E33" s="7">
        <v>3.0</v>
      </c>
      <c r="F33" s="26">
        <f t="shared" si="1"/>
        <v>0.01481481481</v>
      </c>
      <c r="G33" s="8">
        <v>0.506493506493506</v>
      </c>
      <c r="H33" s="10">
        <v>0.0</v>
      </c>
    </row>
    <row r="34">
      <c r="A34" s="6">
        <v>33.0</v>
      </c>
      <c r="B34" s="7" t="s">
        <v>792</v>
      </c>
      <c r="C34" s="7" t="s">
        <v>9</v>
      </c>
      <c r="D34" s="7">
        <v>2.0</v>
      </c>
      <c r="E34" s="7">
        <v>2.0</v>
      </c>
      <c r="F34" s="26">
        <f t="shared" si="1"/>
        <v>0.007407407407</v>
      </c>
      <c r="G34" s="7">
        <v>0.39</v>
      </c>
      <c r="H34" s="10">
        <v>0.0</v>
      </c>
    </row>
    <row r="35">
      <c r="A35" s="6">
        <v>34.0</v>
      </c>
      <c r="B35" s="7" t="s">
        <v>612</v>
      </c>
      <c r="C35" s="7" t="s">
        <v>9</v>
      </c>
      <c r="D35" s="7">
        <v>2.0</v>
      </c>
      <c r="E35" s="7">
        <v>2.0</v>
      </c>
      <c r="F35" s="26">
        <f t="shared" si="1"/>
        <v>0.007407407407</v>
      </c>
      <c r="G35" s="8">
        <v>0.414893617021276</v>
      </c>
      <c r="H35" s="10">
        <v>0.0</v>
      </c>
    </row>
    <row r="36">
      <c r="A36" s="6">
        <v>35.0</v>
      </c>
      <c r="B36" s="7" t="s">
        <v>793</v>
      </c>
      <c r="C36" s="7" t="s">
        <v>0</v>
      </c>
      <c r="D36" s="7">
        <v>2.0</v>
      </c>
      <c r="E36" s="7">
        <v>2.0</v>
      </c>
      <c r="F36" s="26">
        <f t="shared" si="1"/>
        <v>0.007407407407</v>
      </c>
      <c r="G36" s="8">
        <v>0.4875</v>
      </c>
      <c r="H36" s="10">
        <v>0.0</v>
      </c>
    </row>
    <row r="37">
      <c r="A37" s="6">
        <v>36.0</v>
      </c>
      <c r="B37" s="7" t="s">
        <v>794</v>
      </c>
      <c r="C37" s="7" t="s">
        <v>9</v>
      </c>
      <c r="D37" s="7">
        <v>2.0</v>
      </c>
      <c r="E37" s="7">
        <v>2.0</v>
      </c>
      <c r="F37" s="26">
        <f t="shared" si="1"/>
        <v>0.007407407407</v>
      </c>
      <c r="G37" s="8">
        <v>0.47560975609756</v>
      </c>
      <c r="H37" s="10">
        <v>0.0</v>
      </c>
    </row>
    <row r="38">
      <c r="A38" s="6">
        <v>37.0</v>
      </c>
      <c r="B38" s="7" t="s">
        <v>795</v>
      </c>
      <c r="C38" s="7" t="s">
        <v>9</v>
      </c>
      <c r="D38" s="7">
        <v>2.0</v>
      </c>
      <c r="E38" s="7">
        <v>2.0</v>
      </c>
      <c r="F38" s="26">
        <f t="shared" si="1"/>
        <v>0.007407407407</v>
      </c>
      <c r="G38" s="8">
        <v>0.419354838709677</v>
      </c>
      <c r="H38" s="10">
        <v>0.0</v>
      </c>
    </row>
    <row r="39">
      <c r="A39" s="6">
        <v>38.0</v>
      </c>
      <c r="B39" s="7" t="s">
        <v>213</v>
      </c>
      <c r="C39" s="7" t="s">
        <v>0</v>
      </c>
      <c r="D39" s="7">
        <v>1.0</v>
      </c>
      <c r="E39" s="7">
        <v>1.0</v>
      </c>
      <c r="F39" s="24">
        <f t="shared" si="1"/>
        <v>0</v>
      </c>
      <c r="G39" s="8">
        <v>0.397959183673469</v>
      </c>
      <c r="H39" s="10">
        <v>0.0</v>
      </c>
    </row>
    <row r="40">
      <c r="A40" s="6">
        <v>39.0</v>
      </c>
      <c r="B40" s="7" t="s">
        <v>199</v>
      </c>
      <c r="C40" s="7" t="s">
        <v>9</v>
      </c>
      <c r="D40" s="7">
        <v>1.0</v>
      </c>
      <c r="E40" s="7">
        <v>1.0</v>
      </c>
      <c r="F40" s="24">
        <f t="shared" si="1"/>
        <v>0</v>
      </c>
      <c r="G40" s="8">
        <v>0.397959183673469</v>
      </c>
      <c r="H40" s="10">
        <v>0.0</v>
      </c>
    </row>
    <row r="41">
      <c r="A41" s="20">
        <v>40.0</v>
      </c>
      <c r="B41" s="21" t="s">
        <v>375</v>
      </c>
      <c r="C41" s="21" t="s">
        <v>9</v>
      </c>
      <c r="D41" s="21">
        <v>1.0</v>
      </c>
      <c r="E41" s="21">
        <v>1.0</v>
      </c>
      <c r="F41" s="28">
        <f t="shared" si="1"/>
        <v>0</v>
      </c>
      <c r="G41" s="22">
        <v>0.397959183673469</v>
      </c>
      <c r="H41" s="23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5"/>
    <col customWidth="1" min="3" max="4" width="7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" t="s">
        <v>7</v>
      </c>
    </row>
    <row r="2">
      <c r="A2" s="6">
        <v>1.0</v>
      </c>
      <c r="B2" s="7" t="s">
        <v>8</v>
      </c>
      <c r="C2" s="7" t="s">
        <v>9</v>
      </c>
      <c r="D2" s="7">
        <v>30.0</v>
      </c>
      <c r="E2" s="7">
        <v>123.0</v>
      </c>
      <c r="F2" s="24">
        <f t="shared" ref="F2:F62" si="1">(E2-1)/122</f>
        <v>1</v>
      </c>
      <c r="G2" s="8">
        <v>0.666666666666666</v>
      </c>
      <c r="H2" s="9">
        <v>0.476826741996233</v>
      </c>
    </row>
    <row r="3">
      <c r="A3" s="11">
        <v>2.0</v>
      </c>
      <c r="B3" s="12" t="s">
        <v>63</v>
      </c>
      <c r="C3" s="12" t="s">
        <v>12</v>
      </c>
      <c r="D3" s="12">
        <v>15.0</v>
      </c>
      <c r="E3" s="12">
        <v>55.0</v>
      </c>
      <c r="F3" s="25">
        <f t="shared" si="1"/>
        <v>0.4426229508</v>
      </c>
      <c r="G3" s="13">
        <v>0.545454545454545</v>
      </c>
      <c r="H3" s="14">
        <v>0.1484934086629</v>
      </c>
    </row>
    <row r="4">
      <c r="A4" s="6">
        <v>3.0</v>
      </c>
      <c r="B4" s="7" t="s">
        <v>64</v>
      </c>
      <c r="C4" s="7" t="s">
        <v>9</v>
      </c>
      <c r="D4" s="7">
        <v>16.0</v>
      </c>
      <c r="E4" s="7">
        <v>49.0</v>
      </c>
      <c r="F4" s="26">
        <f t="shared" si="1"/>
        <v>0.393442623</v>
      </c>
      <c r="G4" s="8">
        <v>0.524271844660194</v>
      </c>
      <c r="H4" s="9">
        <v>0.152900188323917</v>
      </c>
    </row>
    <row r="5">
      <c r="A5" s="15">
        <v>4.0</v>
      </c>
      <c r="B5" s="16" t="s">
        <v>65</v>
      </c>
      <c r="C5" s="16" t="s">
        <v>9</v>
      </c>
      <c r="D5" s="16">
        <v>13.0</v>
      </c>
      <c r="E5" s="16">
        <v>26.0</v>
      </c>
      <c r="F5" s="27">
        <f t="shared" si="1"/>
        <v>0.2049180328</v>
      </c>
      <c r="G5" s="16">
        <v>0.54</v>
      </c>
      <c r="H5" s="18">
        <v>0.14213747645951</v>
      </c>
    </row>
    <row r="6">
      <c r="A6" s="15">
        <v>5.0</v>
      </c>
      <c r="B6" s="16" t="s">
        <v>66</v>
      </c>
      <c r="C6" s="16" t="s">
        <v>12</v>
      </c>
      <c r="D6" s="16">
        <v>7.0</v>
      </c>
      <c r="E6" s="16">
        <v>19.0</v>
      </c>
      <c r="F6" s="27">
        <f t="shared" si="1"/>
        <v>0.1475409836</v>
      </c>
      <c r="G6" s="16">
        <v>0.5</v>
      </c>
      <c r="H6" s="18">
        <v>0.0616760828625235</v>
      </c>
    </row>
    <row r="7">
      <c r="A7" s="6">
        <v>6.0</v>
      </c>
      <c r="B7" s="7" t="s">
        <v>67</v>
      </c>
      <c r="C7" s="7" t="s">
        <v>9</v>
      </c>
      <c r="D7" s="7">
        <v>9.0</v>
      </c>
      <c r="E7" s="7">
        <v>16.0</v>
      </c>
      <c r="F7" s="26">
        <f t="shared" si="1"/>
        <v>0.1229508197</v>
      </c>
      <c r="G7" s="8">
        <v>0.486486486486486</v>
      </c>
      <c r="H7" s="9">
        <v>0.102391713747645</v>
      </c>
    </row>
    <row r="8">
      <c r="A8" s="6">
        <v>7.0</v>
      </c>
      <c r="B8" s="7" t="s">
        <v>68</v>
      </c>
      <c r="C8" s="7" t="s">
        <v>9</v>
      </c>
      <c r="D8" s="7">
        <v>7.0</v>
      </c>
      <c r="E8" s="7">
        <v>14.0</v>
      </c>
      <c r="F8" s="26">
        <f t="shared" si="1"/>
        <v>0.106557377</v>
      </c>
      <c r="G8" s="8">
        <v>0.364864864864864</v>
      </c>
      <c r="H8" s="9">
        <v>0.0587570621468926</v>
      </c>
    </row>
    <row r="9">
      <c r="A9" s="6">
        <v>8.0</v>
      </c>
      <c r="B9" s="7" t="s">
        <v>69</v>
      </c>
      <c r="C9" s="7" t="s">
        <v>9</v>
      </c>
      <c r="D9" s="7">
        <v>8.0</v>
      </c>
      <c r="E9" s="7">
        <v>12.0</v>
      </c>
      <c r="F9" s="26">
        <f t="shared" si="1"/>
        <v>0.09016393443</v>
      </c>
      <c r="G9" s="8">
        <v>0.486486486486486</v>
      </c>
      <c r="H9" s="9">
        <v>0.0452542372881356</v>
      </c>
    </row>
    <row r="10">
      <c r="A10" s="6">
        <v>9.0</v>
      </c>
      <c r="B10" s="7" t="s">
        <v>70</v>
      </c>
      <c r="C10" s="7" t="s">
        <v>9</v>
      </c>
      <c r="D10" s="7">
        <v>6.0</v>
      </c>
      <c r="E10" s="7">
        <v>12.0</v>
      </c>
      <c r="F10" s="26">
        <f t="shared" si="1"/>
        <v>0.09016393443</v>
      </c>
      <c r="G10" s="8">
        <v>0.36241610738255</v>
      </c>
      <c r="H10" s="9">
        <v>0.0288135593220339</v>
      </c>
    </row>
    <row r="11">
      <c r="A11" s="6">
        <v>10.0</v>
      </c>
      <c r="B11" s="7" t="s">
        <v>35</v>
      </c>
      <c r="C11" s="7" t="s">
        <v>12</v>
      </c>
      <c r="D11" s="7">
        <v>4.0</v>
      </c>
      <c r="E11" s="7">
        <v>12.0</v>
      </c>
      <c r="F11" s="26">
        <f t="shared" si="1"/>
        <v>0.09016393443</v>
      </c>
      <c r="G11" s="8">
        <v>0.412213740458015</v>
      </c>
      <c r="H11" s="19">
        <v>5.64971751412429E-4</v>
      </c>
    </row>
    <row r="12">
      <c r="A12" s="6">
        <v>11.0</v>
      </c>
      <c r="B12" s="7" t="s">
        <v>71</v>
      </c>
      <c r="C12" s="7" t="s">
        <v>9</v>
      </c>
      <c r="D12" s="7">
        <v>7.0</v>
      </c>
      <c r="E12" s="7">
        <v>11.0</v>
      </c>
      <c r="F12" s="26">
        <f t="shared" si="1"/>
        <v>0.08196721311</v>
      </c>
      <c r="G12" s="8">
        <v>0.46551724137931</v>
      </c>
      <c r="H12" s="9">
        <v>0.0403389830508474</v>
      </c>
    </row>
    <row r="13">
      <c r="A13" s="6">
        <v>12.0</v>
      </c>
      <c r="B13" s="7" t="s">
        <v>33</v>
      </c>
      <c r="C13" s="7" t="s">
        <v>9</v>
      </c>
      <c r="D13" s="7">
        <v>3.0</v>
      </c>
      <c r="E13" s="7">
        <v>11.0</v>
      </c>
      <c r="F13" s="26">
        <f t="shared" si="1"/>
        <v>0.08196721311</v>
      </c>
      <c r="G13" s="8">
        <v>0.409090909090909</v>
      </c>
      <c r="H13" s="10">
        <v>0.0</v>
      </c>
    </row>
    <row r="14">
      <c r="A14" s="6">
        <v>13.0</v>
      </c>
      <c r="B14" s="7" t="s">
        <v>72</v>
      </c>
      <c r="C14" s="7" t="s">
        <v>9</v>
      </c>
      <c r="D14" s="7">
        <v>5.0</v>
      </c>
      <c r="E14" s="7">
        <v>9.0</v>
      </c>
      <c r="F14" s="26">
        <f t="shared" si="1"/>
        <v>0.06557377049</v>
      </c>
      <c r="G14" s="8">
        <v>0.428571428571428</v>
      </c>
      <c r="H14" s="10">
        <v>0.0</v>
      </c>
    </row>
    <row r="15">
      <c r="A15" s="6">
        <v>13.0</v>
      </c>
      <c r="B15" s="7" t="s">
        <v>73</v>
      </c>
      <c r="C15" s="7" t="s">
        <v>12</v>
      </c>
      <c r="D15" s="7">
        <v>5.0</v>
      </c>
      <c r="E15" s="7">
        <v>9.0</v>
      </c>
      <c r="F15" s="26">
        <f t="shared" si="1"/>
        <v>0.06557377049</v>
      </c>
      <c r="G15" s="8">
        <v>0.428571428571428</v>
      </c>
      <c r="H15" s="10">
        <v>0.0</v>
      </c>
    </row>
    <row r="16">
      <c r="A16" s="6">
        <v>13.0</v>
      </c>
      <c r="B16" s="7" t="s">
        <v>74</v>
      </c>
      <c r="C16" s="7" t="s">
        <v>12</v>
      </c>
      <c r="D16" s="7">
        <v>5.0</v>
      </c>
      <c r="E16" s="7">
        <v>9.0</v>
      </c>
      <c r="F16" s="26">
        <f t="shared" si="1"/>
        <v>0.06557377049</v>
      </c>
      <c r="G16" s="8">
        <v>0.428571428571428</v>
      </c>
      <c r="H16" s="10">
        <v>0.0</v>
      </c>
    </row>
    <row r="17">
      <c r="A17" s="6">
        <v>16.0</v>
      </c>
      <c r="B17" s="7" t="s">
        <v>75</v>
      </c>
      <c r="C17" s="7" t="s">
        <v>9</v>
      </c>
      <c r="D17" s="7">
        <v>4.0</v>
      </c>
      <c r="E17" s="7">
        <v>7.0</v>
      </c>
      <c r="F17" s="26">
        <f t="shared" si="1"/>
        <v>0.04918032787</v>
      </c>
      <c r="G17" s="8">
        <v>0.36734693877551</v>
      </c>
      <c r="H17" s="10">
        <v>0.0</v>
      </c>
    </row>
    <row r="18">
      <c r="A18" s="6">
        <v>16.0</v>
      </c>
      <c r="B18" s="7" t="s">
        <v>76</v>
      </c>
      <c r="C18" s="7" t="s">
        <v>9</v>
      </c>
      <c r="D18" s="7">
        <v>4.0</v>
      </c>
      <c r="E18" s="7">
        <v>7.0</v>
      </c>
      <c r="F18" s="26">
        <f t="shared" si="1"/>
        <v>0.04918032787</v>
      </c>
      <c r="G18" s="8">
        <v>0.36734693877551</v>
      </c>
      <c r="H18" s="10">
        <v>0.0</v>
      </c>
    </row>
    <row r="19">
      <c r="A19" s="6">
        <v>18.0</v>
      </c>
      <c r="B19" s="7" t="s">
        <v>77</v>
      </c>
      <c r="C19" s="7" t="s">
        <v>12</v>
      </c>
      <c r="D19" s="7">
        <v>3.0</v>
      </c>
      <c r="E19" s="7">
        <v>7.0</v>
      </c>
      <c r="F19" s="26">
        <f t="shared" si="1"/>
        <v>0.04918032787</v>
      </c>
      <c r="G19" s="8">
        <v>0.409090909090909</v>
      </c>
      <c r="H19" s="19">
        <v>2.82485875706214E-4</v>
      </c>
    </row>
    <row r="20">
      <c r="A20" s="6">
        <v>19.0</v>
      </c>
      <c r="B20" s="7" t="s">
        <v>78</v>
      </c>
      <c r="C20" s="7" t="s">
        <v>12</v>
      </c>
      <c r="D20" s="7">
        <v>5.0</v>
      </c>
      <c r="E20" s="7">
        <v>6.0</v>
      </c>
      <c r="F20" s="26">
        <f t="shared" si="1"/>
        <v>0.04098360656</v>
      </c>
      <c r="G20" s="8">
        <v>0.428571428571428</v>
      </c>
      <c r="H20" s="10">
        <v>0.0</v>
      </c>
    </row>
    <row r="21">
      <c r="A21" s="6">
        <v>20.0</v>
      </c>
      <c r="B21" s="7" t="s">
        <v>79</v>
      </c>
      <c r="C21" s="7" t="s">
        <v>9</v>
      </c>
      <c r="D21" s="7">
        <v>4.0</v>
      </c>
      <c r="E21" s="7">
        <v>6.0</v>
      </c>
      <c r="F21" s="26">
        <f t="shared" si="1"/>
        <v>0.04098360656</v>
      </c>
      <c r="G21" s="8">
        <v>0.453781512605042</v>
      </c>
      <c r="H21" s="10">
        <v>0.0</v>
      </c>
    </row>
    <row r="22">
      <c r="A22" s="6">
        <v>21.0</v>
      </c>
      <c r="B22" s="7" t="s">
        <v>80</v>
      </c>
      <c r="C22" s="7" t="s">
        <v>9</v>
      </c>
      <c r="D22" s="7">
        <v>3.0</v>
      </c>
      <c r="E22" s="7">
        <v>6.0</v>
      </c>
      <c r="F22" s="26">
        <f t="shared" si="1"/>
        <v>0.04098360656</v>
      </c>
      <c r="G22" s="8">
        <v>0.409090909090909</v>
      </c>
      <c r="H22" s="10">
        <v>0.0</v>
      </c>
    </row>
    <row r="23">
      <c r="A23" s="6">
        <v>22.0</v>
      </c>
      <c r="B23" s="7" t="s">
        <v>37</v>
      </c>
      <c r="C23" s="7" t="s">
        <v>12</v>
      </c>
      <c r="D23" s="7">
        <v>2.0</v>
      </c>
      <c r="E23" s="7">
        <v>5.0</v>
      </c>
      <c r="F23" s="26">
        <f t="shared" si="1"/>
        <v>0.03278688525</v>
      </c>
      <c r="G23" s="8">
        <v>0.406015037593984</v>
      </c>
      <c r="H23" s="10">
        <v>0.0</v>
      </c>
    </row>
    <row r="24">
      <c r="A24" s="6">
        <v>23.0</v>
      </c>
      <c r="B24" s="7" t="s">
        <v>56</v>
      </c>
      <c r="C24" s="7" t="s">
        <v>9</v>
      </c>
      <c r="D24" s="7">
        <v>4.0</v>
      </c>
      <c r="E24" s="7">
        <v>4.0</v>
      </c>
      <c r="F24" s="26">
        <f t="shared" si="1"/>
        <v>0.02459016393</v>
      </c>
      <c r="G24" s="8">
        <v>0.457627118644067</v>
      </c>
      <c r="H24" s="9">
        <v>0.0324858757062146</v>
      </c>
    </row>
    <row r="25">
      <c r="A25" s="6">
        <v>24.0</v>
      </c>
      <c r="B25" s="7" t="s">
        <v>81</v>
      </c>
      <c r="C25" s="7" t="s">
        <v>9</v>
      </c>
      <c r="D25" s="7">
        <v>3.0</v>
      </c>
      <c r="E25" s="7">
        <v>4.0</v>
      </c>
      <c r="F25" s="26">
        <f t="shared" si="1"/>
        <v>0.02459016393</v>
      </c>
      <c r="G25" s="8">
        <v>0.428571428571428</v>
      </c>
      <c r="H25" s="10">
        <v>0.0</v>
      </c>
    </row>
    <row r="26">
      <c r="A26" s="6">
        <v>24.0</v>
      </c>
      <c r="B26" s="7" t="s">
        <v>82</v>
      </c>
      <c r="C26" s="7" t="s">
        <v>9</v>
      </c>
      <c r="D26" s="7">
        <v>3.0</v>
      </c>
      <c r="E26" s="7">
        <v>4.0</v>
      </c>
      <c r="F26" s="26">
        <f t="shared" si="1"/>
        <v>0.02459016393</v>
      </c>
      <c r="G26" s="8">
        <v>0.428571428571428</v>
      </c>
      <c r="H26" s="10">
        <v>0.0</v>
      </c>
    </row>
    <row r="27">
      <c r="A27" s="6">
        <v>26.0</v>
      </c>
      <c r="B27" s="7" t="s">
        <v>83</v>
      </c>
      <c r="C27" s="7" t="s">
        <v>9</v>
      </c>
      <c r="D27" s="7">
        <v>2.0</v>
      </c>
      <c r="E27" s="7">
        <v>4.0</v>
      </c>
      <c r="F27" s="26">
        <f t="shared" si="1"/>
        <v>0.02459016393</v>
      </c>
      <c r="G27" s="8">
        <v>0.4251968503937</v>
      </c>
      <c r="H27" s="10">
        <v>0.0</v>
      </c>
    </row>
    <row r="28">
      <c r="A28" s="6">
        <v>26.0</v>
      </c>
      <c r="B28" s="7" t="s">
        <v>84</v>
      </c>
      <c r="C28" s="7" t="s">
        <v>9</v>
      </c>
      <c r="D28" s="7">
        <v>2.0</v>
      </c>
      <c r="E28" s="7">
        <v>4.0</v>
      </c>
      <c r="F28" s="26">
        <f t="shared" si="1"/>
        <v>0.02459016393</v>
      </c>
      <c r="G28" s="8">
        <v>0.406015037593984</v>
      </c>
      <c r="H28" s="10">
        <v>0.0</v>
      </c>
    </row>
    <row r="29">
      <c r="A29" s="6">
        <v>28.0</v>
      </c>
      <c r="B29" s="7" t="s">
        <v>85</v>
      </c>
      <c r="C29" s="7" t="s">
        <v>9</v>
      </c>
      <c r="D29" s="7">
        <v>3.0</v>
      </c>
      <c r="E29" s="7">
        <v>3.0</v>
      </c>
      <c r="F29" s="26">
        <f t="shared" si="1"/>
        <v>0.01639344262</v>
      </c>
      <c r="G29" s="8">
        <v>0.382978723404255</v>
      </c>
      <c r="H29" s="9">
        <v>0.00229755178907721</v>
      </c>
    </row>
    <row r="30">
      <c r="A30" s="6">
        <v>28.0</v>
      </c>
      <c r="B30" s="7" t="s">
        <v>86</v>
      </c>
      <c r="C30" s="7" t="s">
        <v>9</v>
      </c>
      <c r="D30" s="7">
        <v>3.0</v>
      </c>
      <c r="E30" s="7">
        <v>3.0</v>
      </c>
      <c r="F30" s="26">
        <f t="shared" si="1"/>
        <v>0.01639344262</v>
      </c>
      <c r="G30" s="8">
        <v>0.271356783919598</v>
      </c>
      <c r="H30" s="10">
        <v>0.0</v>
      </c>
    </row>
    <row r="31">
      <c r="A31" s="6">
        <v>28.0</v>
      </c>
      <c r="B31" s="7" t="s">
        <v>87</v>
      </c>
      <c r="C31" s="7" t="s">
        <v>9</v>
      </c>
      <c r="D31" s="7">
        <v>3.0</v>
      </c>
      <c r="E31" s="7">
        <v>3.0</v>
      </c>
      <c r="F31" s="26">
        <f t="shared" si="1"/>
        <v>0.01639344262</v>
      </c>
      <c r="G31" s="8">
        <v>0.271356783919598</v>
      </c>
      <c r="H31" s="10">
        <v>0.0</v>
      </c>
    </row>
    <row r="32">
      <c r="A32" s="6">
        <v>31.0</v>
      </c>
      <c r="B32" s="7" t="s">
        <v>88</v>
      </c>
      <c r="C32" s="7" t="s">
        <v>9</v>
      </c>
      <c r="D32" s="7">
        <v>2.0</v>
      </c>
      <c r="E32" s="7">
        <v>3.0</v>
      </c>
      <c r="F32" s="26">
        <f t="shared" si="1"/>
        <v>0.01639344262</v>
      </c>
      <c r="G32" s="8">
        <v>0.41860465116279</v>
      </c>
      <c r="H32" s="10">
        <v>0.0</v>
      </c>
    </row>
    <row r="33">
      <c r="A33" s="6">
        <v>32.0</v>
      </c>
      <c r="B33" s="7" t="s">
        <v>89</v>
      </c>
      <c r="C33" s="7" t="s">
        <v>9</v>
      </c>
      <c r="D33" s="7">
        <v>1.0</v>
      </c>
      <c r="E33" s="7">
        <v>3.0</v>
      </c>
      <c r="F33" s="26">
        <f t="shared" si="1"/>
        <v>0.01639344262</v>
      </c>
      <c r="G33" s="8">
        <v>0.26865671641791</v>
      </c>
      <c r="H33" s="10">
        <v>0.0</v>
      </c>
    </row>
    <row r="34">
      <c r="A34" s="6">
        <v>33.0</v>
      </c>
      <c r="B34" s="7" t="s">
        <v>90</v>
      </c>
      <c r="C34" s="7" t="s">
        <v>9</v>
      </c>
      <c r="D34" s="7">
        <v>2.0</v>
      </c>
      <c r="E34" s="7">
        <v>2.0</v>
      </c>
      <c r="F34" s="26">
        <f t="shared" si="1"/>
        <v>0.008196721311</v>
      </c>
      <c r="G34" s="8">
        <v>0.409090909090909</v>
      </c>
      <c r="H34" s="9">
        <v>0.0299435028248587</v>
      </c>
    </row>
    <row r="35">
      <c r="A35" s="6">
        <v>33.0</v>
      </c>
      <c r="B35" s="7" t="s">
        <v>91</v>
      </c>
      <c r="C35" s="7" t="s">
        <v>9</v>
      </c>
      <c r="D35" s="7">
        <v>2.0</v>
      </c>
      <c r="E35" s="7">
        <v>2.0</v>
      </c>
      <c r="F35" s="26">
        <f t="shared" si="1"/>
        <v>0.008196721311</v>
      </c>
      <c r="G35" s="8">
        <v>0.41860465116279</v>
      </c>
      <c r="H35" s="10">
        <v>0.0</v>
      </c>
    </row>
    <row r="36">
      <c r="A36" s="6">
        <v>33.0</v>
      </c>
      <c r="B36" s="7" t="s">
        <v>53</v>
      </c>
      <c r="C36" s="7" t="s">
        <v>9</v>
      </c>
      <c r="D36" s="7">
        <v>2.0</v>
      </c>
      <c r="E36" s="7">
        <v>2.0</v>
      </c>
      <c r="F36" s="26">
        <f t="shared" si="1"/>
        <v>0.008196721311</v>
      </c>
      <c r="G36" s="8">
        <v>0.41860465116279</v>
      </c>
      <c r="H36" s="10">
        <v>0.0</v>
      </c>
    </row>
    <row r="37">
      <c r="A37" s="6">
        <v>33.0</v>
      </c>
      <c r="B37" s="7" t="s">
        <v>92</v>
      </c>
      <c r="C37" s="7" t="s">
        <v>9</v>
      </c>
      <c r="D37" s="7">
        <v>2.0</v>
      </c>
      <c r="E37" s="7">
        <v>2.0</v>
      </c>
      <c r="F37" s="26">
        <f t="shared" si="1"/>
        <v>0.008196721311</v>
      </c>
      <c r="G37" s="8">
        <v>0.406015037593984</v>
      </c>
      <c r="H37" s="10">
        <v>0.0</v>
      </c>
    </row>
    <row r="38">
      <c r="A38" s="6">
        <v>33.0</v>
      </c>
      <c r="B38" s="7" t="s">
        <v>93</v>
      </c>
      <c r="C38" s="7" t="s">
        <v>9</v>
      </c>
      <c r="D38" s="7">
        <v>2.0</v>
      </c>
      <c r="E38" s="7">
        <v>2.0</v>
      </c>
      <c r="F38" s="26">
        <f t="shared" si="1"/>
        <v>0.008196721311</v>
      </c>
      <c r="G38" s="8">
        <v>0.372413793103448</v>
      </c>
      <c r="H38" s="10">
        <v>0.0</v>
      </c>
    </row>
    <row r="39">
      <c r="A39" s="6">
        <v>33.0</v>
      </c>
      <c r="B39" s="7" t="s">
        <v>94</v>
      </c>
      <c r="C39" s="7" t="s">
        <v>12</v>
      </c>
      <c r="D39" s="7">
        <v>2.0</v>
      </c>
      <c r="E39" s="7">
        <v>2.0</v>
      </c>
      <c r="F39" s="26">
        <f t="shared" si="1"/>
        <v>0.008196721311</v>
      </c>
      <c r="G39" s="8">
        <v>0.357615894039735</v>
      </c>
      <c r="H39" s="10">
        <v>0.0</v>
      </c>
    </row>
    <row r="40">
      <c r="A40" s="6">
        <v>33.0</v>
      </c>
      <c r="B40" s="7" t="s">
        <v>95</v>
      </c>
      <c r="C40" s="7" t="s">
        <v>12</v>
      </c>
      <c r="D40" s="7">
        <v>2.0</v>
      </c>
      <c r="E40" s="7">
        <v>2.0</v>
      </c>
      <c r="F40" s="26">
        <f t="shared" si="1"/>
        <v>0.008196721311</v>
      </c>
      <c r="G40" s="8">
        <v>0.357615894039735</v>
      </c>
      <c r="H40" s="10">
        <v>0.0</v>
      </c>
    </row>
    <row r="41">
      <c r="A41" s="6">
        <v>33.0</v>
      </c>
      <c r="B41" s="7" t="s">
        <v>96</v>
      </c>
      <c r="C41" s="7" t="s">
        <v>9</v>
      </c>
      <c r="D41" s="7">
        <v>2.0</v>
      </c>
      <c r="E41" s="7">
        <v>2.0</v>
      </c>
      <c r="F41" s="26">
        <f t="shared" si="1"/>
        <v>0.008196721311</v>
      </c>
      <c r="G41" s="8">
        <v>0.355263157894736</v>
      </c>
      <c r="H41" s="10">
        <v>0.0</v>
      </c>
    </row>
    <row r="42">
      <c r="A42" s="6">
        <v>41.0</v>
      </c>
      <c r="B42" s="7" t="s">
        <v>97</v>
      </c>
      <c r="C42" s="7" t="s">
        <v>9</v>
      </c>
      <c r="D42" s="7">
        <v>1.0</v>
      </c>
      <c r="E42" s="7">
        <v>2.0</v>
      </c>
      <c r="F42" s="26">
        <f t="shared" si="1"/>
        <v>0.008196721311</v>
      </c>
      <c r="G42" s="7">
        <v>1.0</v>
      </c>
      <c r="H42" s="10">
        <v>0.0</v>
      </c>
    </row>
    <row r="43">
      <c r="A43" s="6">
        <v>41.0</v>
      </c>
      <c r="B43" s="7" t="s">
        <v>98</v>
      </c>
      <c r="C43" s="7" t="s">
        <v>9</v>
      </c>
      <c r="D43" s="7">
        <v>1.0</v>
      </c>
      <c r="E43" s="7">
        <v>2.0</v>
      </c>
      <c r="F43" s="26">
        <f t="shared" si="1"/>
        <v>0.008196721311</v>
      </c>
      <c r="G43" s="7">
        <v>1.0</v>
      </c>
      <c r="H43" s="10">
        <v>0.0</v>
      </c>
    </row>
    <row r="44">
      <c r="A44" s="6">
        <v>41.0</v>
      </c>
      <c r="B44" s="7" t="s">
        <v>99</v>
      </c>
      <c r="C44" s="7" t="s">
        <v>9</v>
      </c>
      <c r="D44" s="7">
        <v>1.0</v>
      </c>
      <c r="E44" s="7">
        <v>2.0</v>
      </c>
      <c r="F44" s="26">
        <f t="shared" si="1"/>
        <v>0.008196721311</v>
      </c>
      <c r="G44" s="8">
        <v>0.402985074626865</v>
      </c>
      <c r="H44" s="10">
        <v>0.0</v>
      </c>
    </row>
    <row r="45">
      <c r="A45" s="6">
        <v>44.0</v>
      </c>
      <c r="B45" s="7" t="s">
        <v>100</v>
      </c>
      <c r="C45" s="7" t="s">
        <v>12</v>
      </c>
      <c r="D45" s="7">
        <v>1.0</v>
      </c>
      <c r="E45" s="7">
        <v>1.0</v>
      </c>
      <c r="F45" s="24">
        <f t="shared" si="1"/>
        <v>0</v>
      </c>
      <c r="G45" s="7">
        <v>1.0</v>
      </c>
      <c r="H45" s="10">
        <v>0.0</v>
      </c>
    </row>
    <row r="46">
      <c r="A46" s="6">
        <v>44.0</v>
      </c>
      <c r="B46" s="7" t="s">
        <v>101</v>
      </c>
      <c r="C46" s="7" t="s">
        <v>0</v>
      </c>
      <c r="D46" s="7">
        <v>1.0</v>
      </c>
      <c r="E46" s="7">
        <v>1.0</v>
      </c>
      <c r="F46" s="24">
        <f t="shared" si="1"/>
        <v>0</v>
      </c>
      <c r="G46" s="7">
        <v>1.0</v>
      </c>
      <c r="H46" s="10">
        <v>0.0</v>
      </c>
    </row>
    <row r="47">
      <c r="A47" s="6">
        <v>44.0</v>
      </c>
      <c r="B47" s="7" t="s">
        <v>102</v>
      </c>
      <c r="C47" s="7" t="s">
        <v>9</v>
      </c>
      <c r="D47" s="7">
        <v>1.0</v>
      </c>
      <c r="E47" s="7">
        <v>1.0</v>
      </c>
      <c r="F47" s="24">
        <f t="shared" si="1"/>
        <v>0</v>
      </c>
      <c r="G47" s="7">
        <v>1.0</v>
      </c>
      <c r="H47" s="10">
        <v>0.0</v>
      </c>
    </row>
    <row r="48">
      <c r="A48" s="6">
        <v>44.0</v>
      </c>
      <c r="B48" s="7" t="s">
        <v>103</v>
      </c>
      <c r="C48" s="7" t="s">
        <v>12</v>
      </c>
      <c r="D48" s="7">
        <v>1.0</v>
      </c>
      <c r="E48" s="7">
        <v>1.0</v>
      </c>
      <c r="F48" s="24">
        <f t="shared" si="1"/>
        <v>0</v>
      </c>
      <c r="G48" s="7">
        <v>1.0</v>
      </c>
      <c r="H48" s="10">
        <v>0.0</v>
      </c>
    </row>
    <row r="49">
      <c r="A49" s="6">
        <v>44.0</v>
      </c>
      <c r="B49" s="7" t="s">
        <v>104</v>
      </c>
      <c r="C49" s="7" t="s">
        <v>9</v>
      </c>
      <c r="D49" s="7">
        <v>1.0</v>
      </c>
      <c r="E49" s="7">
        <v>1.0</v>
      </c>
      <c r="F49" s="24">
        <f t="shared" si="1"/>
        <v>0</v>
      </c>
      <c r="G49" s="8">
        <v>0.402985074626865</v>
      </c>
      <c r="H49" s="10">
        <v>0.0</v>
      </c>
    </row>
    <row r="50">
      <c r="A50" s="6">
        <v>44.0</v>
      </c>
      <c r="B50" s="7" t="s">
        <v>105</v>
      </c>
      <c r="C50" s="7" t="s">
        <v>12</v>
      </c>
      <c r="D50" s="7">
        <v>1.0</v>
      </c>
      <c r="E50" s="7">
        <v>1.0</v>
      </c>
      <c r="F50" s="24">
        <f t="shared" si="1"/>
        <v>0</v>
      </c>
      <c r="G50" s="8">
        <v>0.402985074626865</v>
      </c>
      <c r="H50" s="10">
        <v>0.0</v>
      </c>
    </row>
    <row r="51">
      <c r="A51" s="6">
        <v>44.0</v>
      </c>
      <c r="B51" s="7" t="s">
        <v>106</v>
      </c>
      <c r="C51" s="7" t="s">
        <v>9</v>
      </c>
      <c r="D51" s="7">
        <v>1.0</v>
      </c>
      <c r="E51" s="7">
        <v>1.0</v>
      </c>
      <c r="F51" s="24">
        <f t="shared" si="1"/>
        <v>0</v>
      </c>
      <c r="G51" s="8">
        <v>0.355263157894736</v>
      </c>
      <c r="H51" s="10">
        <v>0.0</v>
      </c>
    </row>
    <row r="52">
      <c r="A52" s="6">
        <v>44.0</v>
      </c>
      <c r="B52" s="7" t="s">
        <v>107</v>
      </c>
      <c r="C52" s="7" t="s">
        <v>9</v>
      </c>
      <c r="D52" s="7">
        <v>1.0</v>
      </c>
      <c r="E52" s="7">
        <v>1.0</v>
      </c>
      <c r="F52" s="24">
        <f t="shared" si="1"/>
        <v>0</v>
      </c>
      <c r="G52" s="8">
        <v>0.352941176470588</v>
      </c>
      <c r="H52" s="10">
        <v>0.0</v>
      </c>
    </row>
    <row r="53">
      <c r="A53" s="6">
        <v>44.0</v>
      </c>
      <c r="B53" s="7" t="s">
        <v>108</v>
      </c>
      <c r="C53" s="7" t="s">
        <v>12</v>
      </c>
      <c r="D53" s="7">
        <v>1.0</v>
      </c>
      <c r="E53" s="7">
        <v>1.0</v>
      </c>
      <c r="F53" s="24">
        <f t="shared" si="1"/>
        <v>0</v>
      </c>
      <c r="G53" s="8">
        <v>0.352941176470588</v>
      </c>
      <c r="H53" s="10">
        <v>0.0</v>
      </c>
    </row>
    <row r="54">
      <c r="A54" s="6">
        <v>44.0</v>
      </c>
      <c r="B54" s="7" t="s">
        <v>109</v>
      </c>
      <c r="C54" s="7" t="s">
        <v>9</v>
      </c>
      <c r="D54" s="7">
        <v>1.0</v>
      </c>
      <c r="E54" s="7">
        <v>1.0</v>
      </c>
      <c r="F54" s="24">
        <f t="shared" si="1"/>
        <v>0</v>
      </c>
      <c r="G54" s="8">
        <v>0.346153846153846</v>
      </c>
      <c r="H54" s="10">
        <v>0.0</v>
      </c>
    </row>
    <row r="55">
      <c r="A55" s="6">
        <v>44.0</v>
      </c>
      <c r="B55" s="7" t="s">
        <v>110</v>
      </c>
      <c r="C55" s="7" t="s">
        <v>9</v>
      </c>
      <c r="D55" s="7">
        <v>1.0</v>
      </c>
      <c r="E55" s="7">
        <v>1.0</v>
      </c>
      <c r="F55" s="24">
        <f t="shared" si="1"/>
        <v>0</v>
      </c>
      <c r="G55" s="8">
        <v>0.346153846153846</v>
      </c>
      <c r="H55" s="10">
        <v>0.0</v>
      </c>
    </row>
    <row r="56">
      <c r="A56" s="6">
        <v>44.0</v>
      </c>
      <c r="B56" s="7" t="s">
        <v>111</v>
      </c>
      <c r="C56" s="7" t="s">
        <v>12</v>
      </c>
      <c r="D56" s="7">
        <v>1.0</v>
      </c>
      <c r="E56" s="7">
        <v>1.0</v>
      </c>
      <c r="F56" s="24">
        <f t="shared" si="1"/>
        <v>0</v>
      </c>
      <c r="G56" s="8">
        <v>0.346153846153846</v>
      </c>
      <c r="H56" s="10">
        <v>0.0</v>
      </c>
    </row>
    <row r="57">
      <c r="A57" s="6">
        <v>44.0</v>
      </c>
      <c r="B57" s="7" t="s">
        <v>112</v>
      </c>
      <c r="C57" s="7" t="s">
        <v>0</v>
      </c>
      <c r="D57" s="7">
        <v>1.0</v>
      </c>
      <c r="E57" s="7">
        <v>1.0</v>
      </c>
      <c r="F57" s="24">
        <f t="shared" si="1"/>
        <v>0</v>
      </c>
      <c r="G57" s="8">
        <v>0.346153846153846</v>
      </c>
      <c r="H57" s="10">
        <v>0.0</v>
      </c>
    </row>
    <row r="58">
      <c r="A58" s="6">
        <v>44.0</v>
      </c>
      <c r="B58" s="7" t="s">
        <v>113</v>
      </c>
      <c r="C58" s="7" t="s">
        <v>9</v>
      </c>
      <c r="D58" s="7">
        <v>1.0</v>
      </c>
      <c r="E58" s="7">
        <v>1.0</v>
      </c>
      <c r="F58" s="24">
        <f t="shared" si="1"/>
        <v>0</v>
      </c>
      <c r="G58" s="8">
        <v>0.329268292682926</v>
      </c>
      <c r="H58" s="10">
        <v>0.0</v>
      </c>
    </row>
    <row r="59">
      <c r="A59" s="6">
        <v>44.0</v>
      </c>
      <c r="B59" s="7" t="s">
        <v>114</v>
      </c>
      <c r="C59" s="7" t="s">
        <v>9</v>
      </c>
      <c r="D59" s="7">
        <v>1.0</v>
      </c>
      <c r="E59" s="7">
        <v>1.0</v>
      </c>
      <c r="F59" s="24">
        <f t="shared" si="1"/>
        <v>0</v>
      </c>
      <c r="G59" s="8">
        <v>0.329268292682926</v>
      </c>
      <c r="H59" s="10">
        <v>0.0</v>
      </c>
    </row>
    <row r="60">
      <c r="A60" s="6">
        <v>44.0</v>
      </c>
      <c r="B60" s="7" t="s">
        <v>115</v>
      </c>
      <c r="C60" s="7" t="s">
        <v>9</v>
      </c>
      <c r="D60" s="7">
        <v>1.0</v>
      </c>
      <c r="E60" s="7">
        <v>1.0</v>
      </c>
      <c r="F60" s="24">
        <f t="shared" si="1"/>
        <v>0</v>
      </c>
      <c r="G60" s="8">
        <v>0.329268292682926</v>
      </c>
      <c r="H60" s="10">
        <v>0.0</v>
      </c>
    </row>
    <row r="61">
      <c r="A61" s="6">
        <v>44.0</v>
      </c>
      <c r="B61" s="7" t="s">
        <v>116</v>
      </c>
      <c r="C61" s="7" t="s">
        <v>9</v>
      </c>
      <c r="D61" s="7">
        <v>1.0</v>
      </c>
      <c r="E61" s="7">
        <v>1.0</v>
      </c>
      <c r="F61" s="24">
        <f t="shared" si="1"/>
        <v>0</v>
      </c>
      <c r="G61" s="8">
        <v>0.319526627218934</v>
      </c>
      <c r="H61" s="10">
        <v>0.0</v>
      </c>
    </row>
    <row r="62">
      <c r="A62" s="6">
        <v>44.0</v>
      </c>
      <c r="B62" s="21" t="s">
        <v>117</v>
      </c>
      <c r="C62" s="21" t="s">
        <v>9</v>
      </c>
      <c r="D62" s="21">
        <v>1.0</v>
      </c>
      <c r="E62" s="21">
        <v>1.0</v>
      </c>
      <c r="F62" s="28">
        <f t="shared" si="1"/>
        <v>0</v>
      </c>
      <c r="G62" s="22">
        <v>0.291891891891891</v>
      </c>
      <c r="H62" s="23">
        <v>0.0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88"/>
    <col customWidth="1" min="3" max="3" width="6.63"/>
    <col customWidth="1" min="4" max="4" width="6.88"/>
    <col customWidth="1" min="8" max="8" width="17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3" t="s">
        <v>7</v>
      </c>
    </row>
    <row r="2">
      <c r="A2" s="6">
        <v>1.0</v>
      </c>
      <c r="B2" s="7" t="s">
        <v>8</v>
      </c>
      <c r="C2" s="7" t="s">
        <v>9</v>
      </c>
      <c r="D2" s="7">
        <v>32.0</v>
      </c>
      <c r="E2" s="7">
        <v>102.0</v>
      </c>
      <c r="F2" s="24">
        <f t="shared" ref="F2:F48" si="1">(E2-1)/101</f>
        <v>1</v>
      </c>
      <c r="G2" s="8">
        <v>0.766666666666666</v>
      </c>
      <c r="H2" s="9">
        <v>0.690418714404221</v>
      </c>
    </row>
    <row r="3">
      <c r="A3" s="15">
        <v>2.0</v>
      </c>
      <c r="B3" s="16" t="s">
        <v>796</v>
      </c>
      <c r="C3" s="16" t="s">
        <v>9</v>
      </c>
      <c r="D3" s="16">
        <v>15.0</v>
      </c>
      <c r="E3" s="16">
        <v>55.0</v>
      </c>
      <c r="F3" s="27">
        <f t="shared" si="1"/>
        <v>0.5346534653</v>
      </c>
      <c r="G3" s="17">
        <v>0.575</v>
      </c>
      <c r="H3" s="18">
        <v>0.09988741800336</v>
      </c>
    </row>
    <row r="4">
      <c r="A4" s="11">
        <v>3.0</v>
      </c>
      <c r="B4" s="12" t="s">
        <v>797</v>
      </c>
      <c r="C4" s="12" t="s">
        <v>12</v>
      </c>
      <c r="D4" s="12">
        <v>14.0</v>
      </c>
      <c r="E4" s="12">
        <v>40.0</v>
      </c>
      <c r="F4" s="25">
        <f t="shared" si="1"/>
        <v>0.3861386139</v>
      </c>
      <c r="G4" s="13">
        <v>0.575</v>
      </c>
      <c r="H4" s="14">
        <v>0.115540114743013</v>
      </c>
    </row>
    <row r="5">
      <c r="A5" s="6">
        <v>4.0</v>
      </c>
      <c r="B5" s="7" t="s">
        <v>798</v>
      </c>
      <c r="C5" s="7" t="s">
        <v>9</v>
      </c>
      <c r="D5" s="7">
        <v>12.0</v>
      </c>
      <c r="E5" s="7">
        <v>35.0</v>
      </c>
      <c r="F5" s="26">
        <f t="shared" si="1"/>
        <v>0.3366336634</v>
      </c>
      <c r="G5" s="8">
        <v>0.541176470588235</v>
      </c>
      <c r="H5" s="9">
        <v>0.0744284808052924</v>
      </c>
    </row>
    <row r="6">
      <c r="A6" s="6">
        <v>5.0</v>
      </c>
      <c r="B6" s="7" t="s">
        <v>799</v>
      </c>
      <c r="C6" s="7" t="s">
        <v>12</v>
      </c>
      <c r="D6" s="7">
        <v>11.0</v>
      </c>
      <c r="E6" s="7">
        <v>34.0</v>
      </c>
      <c r="F6" s="26">
        <f t="shared" si="1"/>
        <v>0.3267326733</v>
      </c>
      <c r="G6" s="8">
        <v>0.541176470588235</v>
      </c>
      <c r="H6" s="9">
        <v>0.0799764379474524</v>
      </c>
    </row>
    <row r="7">
      <c r="A7" s="6">
        <v>6.0</v>
      </c>
      <c r="B7" s="7" t="s">
        <v>33</v>
      </c>
      <c r="C7" s="7" t="s">
        <v>12</v>
      </c>
      <c r="D7" s="7">
        <v>9.0</v>
      </c>
      <c r="E7" s="7">
        <v>20.0</v>
      </c>
      <c r="F7" s="26">
        <f t="shared" si="1"/>
        <v>0.1881188119</v>
      </c>
      <c r="G7" s="8">
        <v>0.516853932584269</v>
      </c>
      <c r="H7" s="9">
        <v>0.0350134889265324</v>
      </c>
    </row>
    <row r="8">
      <c r="A8" s="6">
        <v>7.0</v>
      </c>
      <c r="B8" s="7" t="s">
        <v>800</v>
      </c>
      <c r="C8" s="7" t="s">
        <v>9</v>
      </c>
      <c r="D8" s="7">
        <v>5.0</v>
      </c>
      <c r="E8" s="7">
        <v>16.0</v>
      </c>
      <c r="F8" s="26">
        <f t="shared" si="1"/>
        <v>0.1485148515</v>
      </c>
      <c r="G8" s="8">
        <v>0.474226804123711</v>
      </c>
      <c r="H8" s="9">
        <v>0.00140096618357487</v>
      </c>
    </row>
    <row r="9">
      <c r="A9" s="6">
        <v>8.0</v>
      </c>
      <c r="B9" s="7" t="s">
        <v>801</v>
      </c>
      <c r="C9" s="7" t="s">
        <v>9</v>
      </c>
      <c r="D9" s="7">
        <v>7.0</v>
      </c>
      <c r="E9" s="7">
        <v>15.0</v>
      </c>
      <c r="F9" s="26">
        <f t="shared" si="1"/>
        <v>0.1386138614</v>
      </c>
      <c r="G9" s="8">
        <v>0.407079646017699</v>
      </c>
      <c r="H9" s="9">
        <v>0.0042163177670424</v>
      </c>
    </row>
    <row r="10">
      <c r="A10" s="6">
        <v>9.0</v>
      </c>
      <c r="B10" s="7" t="s">
        <v>802</v>
      </c>
      <c r="C10" s="7" t="s">
        <v>9</v>
      </c>
      <c r="D10" s="7">
        <v>7.0</v>
      </c>
      <c r="E10" s="7">
        <v>14.0</v>
      </c>
      <c r="F10" s="26">
        <f t="shared" si="1"/>
        <v>0.1287128713</v>
      </c>
      <c r="G10" s="8">
        <v>0.511111111111111</v>
      </c>
      <c r="H10" s="9">
        <v>0.0218710918710918</v>
      </c>
    </row>
    <row r="11">
      <c r="A11" s="6">
        <v>10.0</v>
      </c>
      <c r="B11" s="7" t="s">
        <v>738</v>
      </c>
      <c r="C11" s="7" t="s">
        <v>9</v>
      </c>
      <c r="D11" s="7">
        <v>5.0</v>
      </c>
      <c r="E11" s="7">
        <v>14.0</v>
      </c>
      <c r="F11" s="26">
        <f t="shared" si="1"/>
        <v>0.1287128713</v>
      </c>
      <c r="G11" s="8">
        <v>0.474226804123711</v>
      </c>
      <c r="H11" s="9">
        <v>0.012663906142167</v>
      </c>
    </row>
    <row r="12">
      <c r="A12" s="6">
        <v>11.0</v>
      </c>
      <c r="B12" s="7" t="s">
        <v>803</v>
      </c>
      <c r="C12" s="7" t="s">
        <v>0</v>
      </c>
      <c r="D12" s="7">
        <v>4.0</v>
      </c>
      <c r="E12" s="7">
        <v>13.0</v>
      </c>
      <c r="F12" s="26">
        <f t="shared" si="1"/>
        <v>0.1188118812</v>
      </c>
      <c r="G12" s="8">
        <v>0.484210526315789</v>
      </c>
      <c r="H12" s="10">
        <v>0.0</v>
      </c>
    </row>
    <row r="13">
      <c r="A13" s="6">
        <v>12.0</v>
      </c>
      <c r="B13" s="7" t="s">
        <v>804</v>
      </c>
      <c r="C13" s="7" t="s">
        <v>9</v>
      </c>
      <c r="D13" s="7">
        <v>5.0</v>
      </c>
      <c r="E13" s="7">
        <v>9.0</v>
      </c>
      <c r="F13" s="26">
        <f t="shared" si="1"/>
        <v>0.07920792079</v>
      </c>
      <c r="G13" s="8">
        <v>0.484210526315789</v>
      </c>
      <c r="H13" s="9">
        <v>0.00550201811071375</v>
      </c>
    </row>
    <row r="14">
      <c r="A14" s="6">
        <v>13.0</v>
      </c>
      <c r="B14" s="7" t="s">
        <v>54</v>
      </c>
      <c r="C14" s="7" t="s">
        <v>9</v>
      </c>
      <c r="D14" s="7">
        <v>3.0</v>
      </c>
      <c r="E14" s="7">
        <v>8.0</v>
      </c>
      <c r="F14" s="26">
        <f t="shared" si="1"/>
        <v>0.06930693069</v>
      </c>
      <c r="G14" s="8">
        <v>0.446601941747572</v>
      </c>
      <c r="H14" s="19">
        <v>4.83091787439613E-4</v>
      </c>
    </row>
    <row r="15">
      <c r="A15" s="6">
        <v>14.0</v>
      </c>
      <c r="B15" s="7" t="s">
        <v>805</v>
      </c>
      <c r="C15" s="7" t="s">
        <v>0</v>
      </c>
      <c r="D15" s="7">
        <v>5.0</v>
      </c>
      <c r="E15" s="7">
        <v>7.0</v>
      </c>
      <c r="F15" s="26">
        <f t="shared" si="1"/>
        <v>0.05940594059</v>
      </c>
      <c r="G15" s="7">
        <v>0.4</v>
      </c>
      <c r="H15" s="19">
        <v>3.54267310789049E-4</v>
      </c>
    </row>
    <row r="16">
      <c r="A16" s="6">
        <v>15.0</v>
      </c>
      <c r="B16" s="7" t="s">
        <v>806</v>
      </c>
      <c r="C16" s="7" t="s">
        <v>0</v>
      </c>
      <c r="D16" s="7">
        <v>5.0</v>
      </c>
      <c r="E16" s="7">
        <v>7.0</v>
      </c>
      <c r="F16" s="26">
        <f t="shared" si="1"/>
        <v>0.05940594059</v>
      </c>
      <c r="G16" s="7">
        <v>0.5</v>
      </c>
      <c r="H16" s="10">
        <v>0.0</v>
      </c>
    </row>
    <row r="17">
      <c r="A17" s="6">
        <v>16.0</v>
      </c>
      <c r="B17" s="7" t="s">
        <v>807</v>
      </c>
      <c r="C17" s="7" t="s">
        <v>9</v>
      </c>
      <c r="D17" s="7">
        <v>2.0</v>
      </c>
      <c r="E17" s="7">
        <v>7.0</v>
      </c>
      <c r="F17" s="26">
        <f t="shared" si="1"/>
        <v>0.05940594059</v>
      </c>
      <c r="G17" s="8">
        <v>0.442307692307692</v>
      </c>
      <c r="H17" s="10">
        <v>0.0</v>
      </c>
    </row>
    <row r="18">
      <c r="A18" s="6">
        <v>17.0</v>
      </c>
      <c r="B18" s="7" t="s">
        <v>808</v>
      </c>
      <c r="C18" s="7" t="s">
        <v>0</v>
      </c>
      <c r="D18" s="7">
        <v>6.0</v>
      </c>
      <c r="E18" s="7">
        <v>6.0</v>
      </c>
      <c r="F18" s="26">
        <f t="shared" si="1"/>
        <v>0.0495049505</v>
      </c>
      <c r="G18" s="8">
        <v>0.505494505494505</v>
      </c>
      <c r="H18" s="9">
        <v>0.0802645502645502</v>
      </c>
    </row>
    <row r="19">
      <c r="A19" s="6">
        <v>18.0</v>
      </c>
      <c r="B19" s="7" t="s">
        <v>809</v>
      </c>
      <c r="C19" s="7" t="s">
        <v>9</v>
      </c>
      <c r="D19" s="7">
        <v>5.0</v>
      </c>
      <c r="E19" s="7">
        <v>5.0</v>
      </c>
      <c r="F19" s="26">
        <f t="shared" si="1"/>
        <v>0.0396039604</v>
      </c>
      <c r="G19" s="8">
        <v>0.386554621848739</v>
      </c>
      <c r="H19" s="9">
        <v>0.012818035426731</v>
      </c>
    </row>
    <row r="20">
      <c r="A20" s="6">
        <v>19.0</v>
      </c>
      <c r="B20" s="7" t="s">
        <v>810</v>
      </c>
      <c r="C20" s="7" t="s">
        <v>12</v>
      </c>
      <c r="D20" s="7">
        <v>3.0</v>
      </c>
      <c r="E20" s="7">
        <v>5.0</v>
      </c>
      <c r="F20" s="26">
        <f t="shared" si="1"/>
        <v>0.0396039604</v>
      </c>
      <c r="G20" s="8">
        <v>0.474226804123711</v>
      </c>
      <c r="H20" s="10">
        <v>0.0</v>
      </c>
    </row>
    <row r="21">
      <c r="A21" s="6">
        <v>20.0</v>
      </c>
      <c r="B21" s="7" t="s">
        <v>545</v>
      </c>
      <c r="C21" s="7" t="s">
        <v>9</v>
      </c>
      <c r="D21" s="7">
        <v>2.0</v>
      </c>
      <c r="E21" s="7">
        <v>5.0</v>
      </c>
      <c r="F21" s="26">
        <f t="shared" si="1"/>
        <v>0.0396039604</v>
      </c>
      <c r="G21" s="8">
        <v>0.442307692307692</v>
      </c>
      <c r="H21" s="10">
        <v>0.0</v>
      </c>
    </row>
    <row r="22">
      <c r="A22" s="6">
        <v>21.0</v>
      </c>
      <c r="B22" s="7" t="s">
        <v>811</v>
      </c>
      <c r="C22" s="7" t="s">
        <v>9</v>
      </c>
      <c r="D22" s="7">
        <v>4.0</v>
      </c>
      <c r="E22" s="7">
        <v>4.0</v>
      </c>
      <c r="F22" s="26">
        <f t="shared" si="1"/>
        <v>0.0297029703</v>
      </c>
      <c r="G22" s="8">
        <v>0.474226804123711</v>
      </c>
      <c r="H22" s="9">
        <v>0.00377508696349276</v>
      </c>
    </row>
    <row r="23">
      <c r="A23" s="6">
        <v>21.0</v>
      </c>
      <c r="B23" s="7" t="s">
        <v>812</v>
      </c>
      <c r="C23" s="7" t="s">
        <v>9</v>
      </c>
      <c r="D23" s="7">
        <v>4.0</v>
      </c>
      <c r="E23" s="7">
        <v>4.0</v>
      </c>
      <c r="F23" s="26">
        <f t="shared" si="1"/>
        <v>0.0297029703</v>
      </c>
      <c r="G23" s="7">
        <v>0.46</v>
      </c>
      <c r="H23" s="9">
        <v>0.0498884288014722</v>
      </c>
    </row>
    <row r="24">
      <c r="A24" s="6">
        <v>23.0</v>
      </c>
      <c r="B24" s="7" t="s">
        <v>298</v>
      </c>
      <c r="C24" s="7" t="s">
        <v>9</v>
      </c>
      <c r="D24" s="7">
        <v>3.0</v>
      </c>
      <c r="E24" s="7">
        <v>4.0</v>
      </c>
      <c r="F24" s="26">
        <f t="shared" si="1"/>
        <v>0.0297029703</v>
      </c>
      <c r="G24" s="8">
        <v>0.450980392156862</v>
      </c>
      <c r="H24" s="9">
        <v>0.0138486312399355</v>
      </c>
    </row>
    <row r="25">
      <c r="A25" s="6">
        <v>23.0</v>
      </c>
      <c r="B25" s="7" t="s">
        <v>117</v>
      </c>
      <c r="C25" s="7" t="s">
        <v>9</v>
      </c>
      <c r="D25" s="7">
        <v>3.0</v>
      </c>
      <c r="E25" s="7">
        <v>4.0</v>
      </c>
      <c r="F25" s="26">
        <f t="shared" si="1"/>
        <v>0.0297029703</v>
      </c>
      <c r="G25" s="8">
        <v>0.450980392156862</v>
      </c>
      <c r="H25" s="9">
        <v>0.0138486312399355</v>
      </c>
    </row>
    <row r="26">
      <c r="A26" s="6">
        <v>23.0</v>
      </c>
      <c r="B26" s="7" t="s">
        <v>813</v>
      </c>
      <c r="C26" s="7" t="s">
        <v>9</v>
      </c>
      <c r="D26" s="7">
        <v>3.0</v>
      </c>
      <c r="E26" s="7">
        <v>4.0</v>
      </c>
      <c r="F26" s="26">
        <f t="shared" si="1"/>
        <v>0.0297029703</v>
      </c>
      <c r="G26" s="8">
        <v>0.345864661654135</v>
      </c>
      <c r="H26" s="10">
        <v>0.0</v>
      </c>
    </row>
    <row r="27">
      <c r="A27" s="6">
        <v>23.0</v>
      </c>
      <c r="B27" s="7" t="s">
        <v>814</v>
      </c>
      <c r="C27" s="7" t="s">
        <v>9</v>
      </c>
      <c r="D27" s="7">
        <v>3.0</v>
      </c>
      <c r="E27" s="7">
        <v>4.0</v>
      </c>
      <c r="F27" s="26">
        <f t="shared" si="1"/>
        <v>0.0297029703</v>
      </c>
      <c r="G27" s="8">
        <v>0.345864661654135</v>
      </c>
      <c r="H27" s="10">
        <v>0.0</v>
      </c>
    </row>
    <row r="28">
      <c r="A28" s="6">
        <v>27.0</v>
      </c>
      <c r="B28" s="7" t="s">
        <v>80</v>
      </c>
      <c r="C28" s="7" t="s">
        <v>9</v>
      </c>
      <c r="D28" s="7">
        <v>3.0</v>
      </c>
      <c r="E28" s="7">
        <v>3.0</v>
      </c>
      <c r="F28" s="26">
        <f t="shared" si="1"/>
        <v>0.0198019802</v>
      </c>
      <c r="G28" s="8">
        <v>0.450980392156862</v>
      </c>
      <c r="H28" s="9">
        <v>0.00850011502185415</v>
      </c>
    </row>
    <row r="29">
      <c r="A29" s="6">
        <v>27.0</v>
      </c>
      <c r="B29" s="7" t="s">
        <v>510</v>
      </c>
      <c r="C29" s="7" t="s">
        <v>0</v>
      </c>
      <c r="D29" s="7">
        <v>3.0</v>
      </c>
      <c r="E29" s="7">
        <v>3.0</v>
      </c>
      <c r="F29" s="26">
        <f t="shared" si="1"/>
        <v>0.0198019802</v>
      </c>
      <c r="G29" s="8">
        <v>0.450980392156862</v>
      </c>
      <c r="H29" s="10">
        <v>0.0</v>
      </c>
    </row>
    <row r="30">
      <c r="A30" s="6">
        <v>27.0</v>
      </c>
      <c r="B30" s="7" t="s">
        <v>815</v>
      </c>
      <c r="C30" s="7" t="s">
        <v>9</v>
      </c>
      <c r="D30" s="7">
        <v>3.0</v>
      </c>
      <c r="E30" s="7">
        <v>3.0</v>
      </c>
      <c r="F30" s="26">
        <f t="shared" si="1"/>
        <v>0.0198019802</v>
      </c>
      <c r="G30" s="8">
        <v>0.403508771929824</v>
      </c>
      <c r="H30" s="9">
        <v>0.00517138256268691</v>
      </c>
    </row>
    <row r="31">
      <c r="A31" s="6">
        <v>27.0</v>
      </c>
      <c r="B31" s="7" t="s">
        <v>816</v>
      </c>
      <c r="C31" s="7" t="s">
        <v>0</v>
      </c>
      <c r="D31" s="7">
        <v>3.0</v>
      </c>
      <c r="E31" s="7">
        <v>3.0</v>
      </c>
      <c r="F31" s="26">
        <f t="shared" si="1"/>
        <v>0.0198019802</v>
      </c>
      <c r="G31" s="8">
        <v>0.383333333333333</v>
      </c>
      <c r="H31" s="9">
        <v>0.00281803542673107</v>
      </c>
    </row>
    <row r="32">
      <c r="A32" s="6">
        <v>27.0</v>
      </c>
      <c r="B32" s="7" t="s">
        <v>35</v>
      </c>
      <c r="C32" s="7" t="s">
        <v>12</v>
      </c>
      <c r="D32" s="7">
        <v>3.0</v>
      </c>
      <c r="E32" s="7">
        <v>3.0</v>
      </c>
      <c r="F32" s="26">
        <f t="shared" si="1"/>
        <v>0.0198019802</v>
      </c>
      <c r="G32" s="8">
        <v>0.348484848484848</v>
      </c>
      <c r="H32" s="19">
        <v>3.22061191626409E-4</v>
      </c>
    </row>
    <row r="33">
      <c r="A33" s="6">
        <v>27.0</v>
      </c>
      <c r="B33" s="7" t="s">
        <v>199</v>
      </c>
      <c r="C33" s="7" t="s">
        <v>9</v>
      </c>
      <c r="D33" s="7">
        <v>3.0</v>
      </c>
      <c r="E33" s="7">
        <v>3.0</v>
      </c>
      <c r="F33" s="26">
        <f t="shared" si="1"/>
        <v>0.0198019802</v>
      </c>
      <c r="G33" s="8">
        <v>0.319444444444444</v>
      </c>
      <c r="H33" s="19">
        <v>9.66183574879227E-4</v>
      </c>
    </row>
    <row r="34">
      <c r="A34" s="6">
        <v>33.0</v>
      </c>
      <c r="B34" s="7" t="s">
        <v>817</v>
      </c>
      <c r="C34" s="7" t="s">
        <v>12</v>
      </c>
      <c r="D34" s="7">
        <v>2.0</v>
      </c>
      <c r="E34" s="7">
        <v>3.0</v>
      </c>
      <c r="F34" s="26">
        <f t="shared" si="1"/>
        <v>0.0198019802</v>
      </c>
      <c r="G34" s="8">
        <v>0.442307692307692</v>
      </c>
      <c r="H34" s="10">
        <v>0.0</v>
      </c>
    </row>
    <row r="35">
      <c r="A35" s="6">
        <v>33.0</v>
      </c>
      <c r="B35" s="7" t="s">
        <v>105</v>
      </c>
      <c r="C35" s="7" t="s">
        <v>9</v>
      </c>
      <c r="D35" s="7">
        <v>2.0</v>
      </c>
      <c r="E35" s="7">
        <v>3.0</v>
      </c>
      <c r="F35" s="26">
        <f t="shared" si="1"/>
        <v>0.0198019802</v>
      </c>
      <c r="G35" s="8">
        <v>0.442307692307692</v>
      </c>
      <c r="H35" s="10">
        <v>0.0</v>
      </c>
    </row>
    <row r="36">
      <c r="A36" s="6">
        <v>33.0</v>
      </c>
      <c r="B36" s="7" t="s">
        <v>702</v>
      </c>
      <c r="C36" s="7" t="s">
        <v>9</v>
      </c>
      <c r="D36" s="7">
        <v>2.0</v>
      </c>
      <c r="E36" s="7">
        <v>3.0</v>
      </c>
      <c r="F36" s="26">
        <f t="shared" si="1"/>
        <v>0.0198019802</v>
      </c>
      <c r="G36" s="8">
        <v>0.442307692307692</v>
      </c>
      <c r="H36" s="10">
        <v>0.0</v>
      </c>
    </row>
    <row r="37">
      <c r="A37" s="6">
        <v>33.0</v>
      </c>
      <c r="B37" s="7" t="s">
        <v>818</v>
      </c>
      <c r="C37" s="7" t="s">
        <v>12</v>
      </c>
      <c r="D37" s="7">
        <v>2.0</v>
      </c>
      <c r="E37" s="7">
        <v>3.0</v>
      </c>
      <c r="F37" s="26">
        <f t="shared" si="1"/>
        <v>0.0198019802</v>
      </c>
      <c r="G37" s="8">
        <v>0.442307692307692</v>
      </c>
      <c r="H37" s="10">
        <v>0.0</v>
      </c>
    </row>
    <row r="38">
      <c r="A38" s="6">
        <v>37.0</v>
      </c>
      <c r="B38" s="7" t="s">
        <v>49</v>
      </c>
      <c r="C38" s="7" t="s">
        <v>9</v>
      </c>
      <c r="D38" s="7">
        <v>2.0</v>
      </c>
      <c r="E38" s="7">
        <v>2.0</v>
      </c>
      <c r="F38" s="26">
        <f t="shared" si="1"/>
        <v>0.009900990099</v>
      </c>
      <c r="G38" s="8">
        <v>0.455445544554455</v>
      </c>
      <c r="H38" s="10">
        <v>0.0</v>
      </c>
    </row>
    <row r="39">
      <c r="A39" s="6">
        <v>37.0</v>
      </c>
      <c r="B39" s="7" t="s">
        <v>819</v>
      </c>
      <c r="C39" s="7" t="s">
        <v>12</v>
      </c>
      <c r="D39" s="7">
        <v>2.0</v>
      </c>
      <c r="E39" s="7">
        <v>2.0</v>
      </c>
      <c r="F39" s="26">
        <f t="shared" si="1"/>
        <v>0.009900990099</v>
      </c>
      <c r="G39" s="8">
        <v>0.450980392156862</v>
      </c>
      <c r="H39" s="10">
        <v>0.0</v>
      </c>
    </row>
    <row r="40">
      <c r="A40" s="6">
        <v>37.0</v>
      </c>
      <c r="B40" s="7" t="s">
        <v>820</v>
      </c>
      <c r="C40" s="7" t="s">
        <v>9</v>
      </c>
      <c r="D40" s="7">
        <v>2.0</v>
      </c>
      <c r="E40" s="7">
        <v>2.0</v>
      </c>
      <c r="F40" s="26">
        <f t="shared" si="1"/>
        <v>0.009900990099</v>
      </c>
      <c r="G40" s="8">
        <v>0.446601941747572</v>
      </c>
      <c r="H40" s="9">
        <v>0.0138486312399355</v>
      </c>
    </row>
    <row r="41">
      <c r="A41" s="6">
        <v>37.0</v>
      </c>
      <c r="B41" s="7" t="s">
        <v>821</v>
      </c>
      <c r="C41" s="7" t="s">
        <v>9</v>
      </c>
      <c r="D41" s="7">
        <v>2.0</v>
      </c>
      <c r="E41" s="7">
        <v>2.0</v>
      </c>
      <c r="F41" s="26">
        <f t="shared" si="1"/>
        <v>0.009900990099</v>
      </c>
      <c r="G41" s="8">
        <v>0.446601941747572</v>
      </c>
      <c r="H41" s="10">
        <v>0.0</v>
      </c>
    </row>
    <row r="42">
      <c r="A42" s="6">
        <v>37.0</v>
      </c>
      <c r="B42" s="7" t="s">
        <v>822</v>
      </c>
      <c r="C42" s="7" t="s">
        <v>9</v>
      </c>
      <c r="D42" s="7">
        <v>2.0</v>
      </c>
      <c r="E42" s="7">
        <v>2.0</v>
      </c>
      <c r="F42" s="26">
        <f t="shared" si="1"/>
        <v>0.009900990099</v>
      </c>
      <c r="G42" s="8">
        <v>0.396551724137931</v>
      </c>
      <c r="H42" s="10">
        <v>0.0</v>
      </c>
    </row>
    <row r="43">
      <c r="A43" s="6">
        <v>37.0</v>
      </c>
      <c r="B43" s="7" t="s">
        <v>823</v>
      </c>
      <c r="C43" s="7" t="s">
        <v>9</v>
      </c>
      <c r="D43" s="7">
        <v>2.0</v>
      </c>
      <c r="E43" s="7">
        <v>2.0</v>
      </c>
      <c r="F43" s="26">
        <f t="shared" si="1"/>
        <v>0.009900990099</v>
      </c>
      <c r="G43" s="8">
        <v>0.356589147286821</v>
      </c>
      <c r="H43" s="10">
        <v>0.0</v>
      </c>
    </row>
    <row r="44">
      <c r="A44" s="6">
        <v>43.0</v>
      </c>
      <c r="B44" s="7" t="s">
        <v>824</v>
      </c>
      <c r="C44" s="7" t="s">
        <v>12</v>
      </c>
      <c r="D44" s="7">
        <v>1.0</v>
      </c>
      <c r="E44" s="7">
        <v>1.0</v>
      </c>
      <c r="F44" s="24">
        <f t="shared" si="1"/>
        <v>0</v>
      </c>
      <c r="G44" s="8">
        <v>0.438095238095238</v>
      </c>
      <c r="H44" s="10">
        <v>0.0</v>
      </c>
    </row>
    <row r="45">
      <c r="A45" s="6">
        <v>43.0</v>
      </c>
      <c r="B45" s="7" t="s">
        <v>304</v>
      </c>
      <c r="C45" s="7" t="s">
        <v>9</v>
      </c>
      <c r="D45" s="7">
        <v>1.0</v>
      </c>
      <c r="E45" s="7">
        <v>1.0</v>
      </c>
      <c r="F45" s="24">
        <f t="shared" si="1"/>
        <v>0</v>
      </c>
      <c r="G45" s="8">
        <v>0.438095238095238</v>
      </c>
      <c r="H45" s="10">
        <v>0.0</v>
      </c>
    </row>
    <row r="46">
      <c r="A46" s="6">
        <v>43.0</v>
      </c>
      <c r="B46" s="7" t="s">
        <v>213</v>
      </c>
      <c r="C46" s="7" t="s">
        <v>0</v>
      </c>
      <c r="D46" s="7">
        <v>1.0</v>
      </c>
      <c r="E46" s="7">
        <v>1.0</v>
      </c>
      <c r="F46" s="24">
        <f t="shared" si="1"/>
        <v>0</v>
      </c>
      <c r="G46" s="8">
        <v>0.368</v>
      </c>
      <c r="H46" s="10">
        <v>0.0</v>
      </c>
    </row>
    <row r="47">
      <c r="A47" s="6">
        <v>43.0</v>
      </c>
      <c r="B47" s="7" t="s">
        <v>159</v>
      </c>
      <c r="C47" s="7" t="s">
        <v>9</v>
      </c>
      <c r="D47" s="7">
        <v>1.0</v>
      </c>
      <c r="E47" s="7">
        <v>1.0</v>
      </c>
      <c r="F47" s="24">
        <f t="shared" si="1"/>
        <v>0</v>
      </c>
      <c r="G47" s="8">
        <v>0.353846153846153</v>
      </c>
      <c r="H47" s="10">
        <v>0.0</v>
      </c>
    </row>
    <row r="48">
      <c r="A48" s="20">
        <v>43.0</v>
      </c>
      <c r="B48" s="21" t="s">
        <v>825</v>
      </c>
      <c r="C48" s="21" t="s">
        <v>9</v>
      </c>
      <c r="D48" s="21">
        <v>1.0</v>
      </c>
      <c r="E48" s="21">
        <v>1.0</v>
      </c>
      <c r="F48" s="28">
        <f t="shared" si="1"/>
        <v>0</v>
      </c>
      <c r="G48" s="22">
        <v>0.317241379310344</v>
      </c>
      <c r="H48" s="23">
        <v>0.0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75"/>
    <col customWidth="1" min="3" max="4" width="8.38"/>
    <col customWidth="1" min="8" max="8" width="17.63"/>
  </cols>
  <sheetData>
    <row r="1">
      <c r="A1" s="1" t="s">
        <v>0</v>
      </c>
      <c r="B1" s="66" t="s">
        <v>1</v>
      </c>
      <c r="C1" s="66" t="s">
        <v>2</v>
      </c>
      <c r="D1" s="66" t="s">
        <v>3</v>
      </c>
      <c r="E1" s="67" t="s">
        <v>4</v>
      </c>
      <c r="F1" s="66" t="s">
        <v>5</v>
      </c>
      <c r="G1" s="66" t="s">
        <v>6</v>
      </c>
      <c r="H1" s="68" t="s">
        <v>7</v>
      </c>
    </row>
    <row r="2">
      <c r="A2" s="6">
        <v>1.0</v>
      </c>
      <c r="B2" s="7" t="s">
        <v>8</v>
      </c>
      <c r="C2" s="7" t="s">
        <v>9</v>
      </c>
      <c r="D2" s="7">
        <v>46.0</v>
      </c>
      <c r="E2" s="7">
        <v>141.0</v>
      </c>
      <c r="F2" s="24">
        <f t="shared" ref="F2:F54" si="1">(E2-1)/140</f>
        <v>1</v>
      </c>
      <c r="G2" s="8">
        <v>0.896551724137931</v>
      </c>
      <c r="H2" s="40">
        <v>0.758254327371974</v>
      </c>
    </row>
    <row r="3">
      <c r="A3" s="15">
        <v>2.0</v>
      </c>
      <c r="B3" s="16" t="s">
        <v>826</v>
      </c>
      <c r="C3" s="16" t="s">
        <v>9</v>
      </c>
      <c r="D3" s="16">
        <v>23.0</v>
      </c>
      <c r="E3" s="16">
        <v>77.0</v>
      </c>
      <c r="F3" s="27">
        <f t="shared" si="1"/>
        <v>0.5428571429</v>
      </c>
      <c r="G3" s="17">
        <v>0.619047619047619</v>
      </c>
      <c r="H3" s="69">
        <v>0.105027053556465</v>
      </c>
    </row>
    <row r="4">
      <c r="A4" s="6">
        <v>3.0</v>
      </c>
      <c r="B4" s="7" t="s">
        <v>294</v>
      </c>
      <c r="C4" s="7" t="s">
        <v>9</v>
      </c>
      <c r="D4" s="7">
        <v>12.0</v>
      </c>
      <c r="E4" s="7">
        <v>50.0</v>
      </c>
      <c r="F4" s="24">
        <f t="shared" si="1"/>
        <v>0.35</v>
      </c>
      <c r="G4" s="8">
        <v>0.547368421052631</v>
      </c>
      <c r="H4" s="10">
        <v>0.0</v>
      </c>
    </row>
    <row r="5">
      <c r="A5" s="11">
        <v>4.0</v>
      </c>
      <c r="B5" s="12" t="s">
        <v>827</v>
      </c>
      <c r="C5" s="12" t="s">
        <v>12</v>
      </c>
      <c r="D5" s="12">
        <v>20.0</v>
      </c>
      <c r="E5" s="12">
        <v>49.0</v>
      </c>
      <c r="F5" s="25">
        <f t="shared" si="1"/>
        <v>0.3428571429</v>
      </c>
      <c r="G5" s="13">
        <v>0.597701149425287</v>
      </c>
      <c r="H5" s="70">
        <v>0.0480230553759965</v>
      </c>
    </row>
    <row r="6">
      <c r="A6" s="6">
        <v>5.0</v>
      </c>
      <c r="B6" s="7" t="s">
        <v>828</v>
      </c>
      <c r="C6" s="7" t="s">
        <v>9</v>
      </c>
      <c r="D6" s="7">
        <v>13.0</v>
      </c>
      <c r="E6" s="7">
        <v>39.0</v>
      </c>
      <c r="F6" s="26">
        <f t="shared" si="1"/>
        <v>0.2714285714</v>
      </c>
      <c r="G6" s="8">
        <v>0.553191489361702</v>
      </c>
      <c r="H6" s="40">
        <v>0.00224149488855371</v>
      </c>
    </row>
    <row r="7">
      <c r="A7" s="6">
        <v>6.0</v>
      </c>
      <c r="B7" s="7" t="s">
        <v>120</v>
      </c>
      <c r="C7" s="7" t="s">
        <v>9</v>
      </c>
      <c r="D7" s="7">
        <v>13.0</v>
      </c>
      <c r="E7" s="7">
        <v>38.0</v>
      </c>
      <c r="F7" s="26">
        <f t="shared" si="1"/>
        <v>0.2642857143</v>
      </c>
      <c r="G7" s="8">
        <v>0.553191489361702</v>
      </c>
      <c r="H7" s="40">
        <v>0.00224149488855371</v>
      </c>
    </row>
    <row r="8">
      <c r="A8" s="6">
        <v>7.0</v>
      </c>
      <c r="B8" s="7" t="s">
        <v>829</v>
      </c>
      <c r="C8" s="7" t="s">
        <v>9</v>
      </c>
      <c r="D8" s="7">
        <v>12.0</v>
      </c>
      <c r="E8" s="7">
        <v>34.0</v>
      </c>
      <c r="F8" s="26">
        <f t="shared" si="1"/>
        <v>0.2357142857</v>
      </c>
      <c r="G8" s="8">
        <v>0.547368421052631</v>
      </c>
      <c r="H8" s="10">
        <v>0.0</v>
      </c>
    </row>
    <row r="9">
      <c r="A9" s="6">
        <v>8.0</v>
      </c>
      <c r="B9" s="7" t="s">
        <v>830</v>
      </c>
      <c r="C9" s="7" t="s">
        <v>9</v>
      </c>
      <c r="D9" s="7">
        <v>13.0</v>
      </c>
      <c r="E9" s="7">
        <v>27.0</v>
      </c>
      <c r="F9" s="26">
        <f t="shared" si="1"/>
        <v>0.1857142857</v>
      </c>
      <c r="G9" s="8">
        <v>0.553191489361702</v>
      </c>
      <c r="H9" s="40">
        <v>0.00224149488855371</v>
      </c>
    </row>
    <row r="10">
      <c r="A10" s="6">
        <v>9.0</v>
      </c>
      <c r="B10" s="7" t="s">
        <v>831</v>
      </c>
      <c r="C10" s="7" t="s">
        <v>12</v>
      </c>
      <c r="D10" s="7">
        <v>14.0</v>
      </c>
      <c r="E10" s="7">
        <v>26.0</v>
      </c>
      <c r="F10" s="26">
        <f t="shared" si="1"/>
        <v>0.1785714286</v>
      </c>
      <c r="G10" s="8">
        <v>0.559139784946236</v>
      </c>
      <c r="H10" s="40">
        <v>0.0132831765184706</v>
      </c>
    </row>
    <row r="11">
      <c r="A11" s="6">
        <v>10.0</v>
      </c>
      <c r="B11" s="7" t="s">
        <v>832</v>
      </c>
      <c r="C11" s="7" t="s">
        <v>9</v>
      </c>
      <c r="D11" s="7">
        <v>12.0</v>
      </c>
      <c r="E11" s="7">
        <v>22.0</v>
      </c>
      <c r="F11" s="24">
        <f t="shared" si="1"/>
        <v>0.15</v>
      </c>
      <c r="G11" s="8">
        <v>0.547368421052631</v>
      </c>
      <c r="H11" s="10">
        <v>0.0</v>
      </c>
    </row>
    <row r="12">
      <c r="A12" s="6">
        <v>10.0</v>
      </c>
      <c r="B12" s="7" t="s">
        <v>833</v>
      </c>
      <c r="C12" s="7" t="s">
        <v>12</v>
      </c>
      <c r="D12" s="7">
        <v>12.0</v>
      </c>
      <c r="E12" s="7">
        <v>22.0</v>
      </c>
      <c r="F12" s="24">
        <f t="shared" si="1"/>
        <v>0.15</v>
      </c>
      <c r="G12" s="8">
        <v>0.547368421052631</v>
      </c>
      <c r="H12" s="10">
        <v>0.0</v>
      </c>
    </row>
    <row r="13">
      <c r="A13" s="6">
        <v>10.0</v>
      </c>
      <c r="B13" s="7" t="s">
        <v>834</v>
      </c>
      <c r="C13" s="7" t="s">
        <v>9</v>
      </c>
      <c r="D13" s="7">
        <v>12.0</v>
      </c>
      <c r="E13" s="7">
        <v>22.0</v>
      </c>
      <c r="F13" s="24">
        <f t="shared" si="1"/>
        <v>0.15</v>
      </c>
      <c r="G13" s="8">
        <v>0.547368421052631</v>
      </c>
      <c r="H13" s="10">
        <v>0.0</v>
      </c>
    </row>
    <row r="14">
      <c r="A14" s="6">
        <v>13.0</v>
      </c>
      <c r="B14" s="7" t="s">
        <v>33</v>
      </c>
      <c r="C14" s="7" t="s">
        <v>12</v>
      </c>
      <c r="D14" s="7">
        <v>7.0</v>
      </c>
      <c r="E14" s="7">
        <v>17.0</v>
      </c>
      <c r="F14" s="26">
        <f t="shared" si="1"/>
        <v>0.1142857143</v>
      </c>
      <c r="G14" s="8">
        <v>0.514851485148514</v>
      </c>
      <c r="H14" s="40">
        <v>0.00678733031674208</v>
      </c>
    </row>
    <row r="15">
      <c r="A15" s="6">
        <v>14.0</v>
      </c>
      <c r="B15" s="7" t="s">
        <v>835</v>
      </c>
      <c r="C15" s="7" t="s">
        <v>9</v>
      </c>
      <c r="D15" s="7">
        <v>12.0</v>
      </c>
      <c r="E15" s="7">
        <v>16.0</v>
      </c>
      <c r="F15" s="26">
        <f t="shared" si="1"/>
        <v>0.1071428571</v>
      </c>
      <c r="G15" s="8">
        <v>0.547368421052631</v>
      </c>
      <c r="H15" s="42">
        <v>0.0</v>
      </c>
    </row>
    <row r="16">
      <c r="A16" s="6">
        <v>15.0</v>
      </c>
      <c r="B16" s="7" t="s">
        <v>836</v>
      </c>
      <c r="C16" s="7" t="s">
        <v>9</v>
      </c>
      <c r="D16" s="7">
        <v>8.0</v>
      </c>
      <c r="E16" s="7">
        <v>15.0</v>
      </c>
      <c r="F16" s="24">
        <f t="shared" si="1"/>
        <v>0.1</v>
      </c>
      <c r="G16" s="8">
        <v>0.525252525252525</v>
      </c>
      <c r="H16" s="40">
        <v>0.0103821015585721</v>
      </c>
    </row>
    <row r="17">
      <c r="A17" s="6">
        <v>16.0</v>
      </c>
      <c r="B17" s="7" t="s">
        <v>837</v>
      </c>
      <c r="C17" s="7" t="s">
        <v>9</v>
      </c>
      <c r="D17" s="7">
        <v>3.0</v>
      </c>
      <c r="E17" s="7">
        <v>14.0</v>
      </c>
      <c r="F17" s="26">
        <f t="shared" si="1"/>
        <v>0.09285714286</v>
      </c>
      <c r="G17" s="8">
        <v>0.490566037735849</v>
      </c>
      <c r="H17" s="40">
        <v>6.28456510809451E-4</v>
      </c>
    </row>
    <row r="18">
      <c r="A18" s="6">
        <v>17.0</v>
      </c>
      <c r="B18" s="7" t="s">
        <v>702</v>
      </c>
      <c r="C18" s="7" t="s">
        <v>9</v>
      </c>
      <c r="D18" s="7">
        <v>6.0</v>
      </c>
      <c r="E18" s="7">
        <v>11.0</v>
      </c>
      <c r="F18" s="26">
        <f t="shared" si="1"/>
        <v>0.07142857143</v>
      </c>
      <c r="G18" s="8">
        <v>0.509803921568627</v>
      </c>
      <c r="H18" s="40">
        <v>0.0369532428355957</v>
      </c>
    </row>
    <row r="19">
      <c r="A19" s="6">
        <v>17.0</v>
      </c>
      <c r="B19" s="7" t="s">
        <v>838</v>
      </c>
      <c r="C19" s="7" t="s">
        <v>9</v>
      </c>
      <c r="D19" s="7">
        <v>6.0</v>
      </c>
      <c r="E19" s="7">
        <v>11.0</v>
      </c>
      <c r="F19" s="26">
        <f t="shared" si="1"/>
        <v>0.07142857143</v>
      </c>
      <c r="G19" s="8">
        <v>0.509803921568627</v>
      </c>
      <c r="H19" s="40">
        <v>0.0369532428355957</v>
      </c>
    </row>
    <row r="20">
      <c r="A20" s="6">
        <v>19.0</v>
      </c>
      <c r="B20" s="7" t="s">
        <v>839</v>
      </c>
      <c r="C20" s="7" t="s">
        <v>9</v>
      </c>
      <c r="D20" s="7">
        <v>7.0</v>
      </c>
      <c r="E20" s="7">
        <v>10.0</v>
      </c>
      <c r="F20" s="26">
        <f t="shared" si="1"/>
        <v>0.06428571429</v>
      </c>
      <c r="G20" s="8">
        <v>0.525252525252525</v>
      </c>
      <c r="H20" s="40">
        <v>0.0390522875816993</v>
      </c>
    </row>
    <row r="21">
      <c r="A21" s="6">
        <v>20.0</v>
      </c>
      <c r="B21" s="7" t="s">
        <v>840</v>
      </c>
      <c r="C21" s="7" t="s">
        <v>9</v>
      </c>
      <c r="D21" s="7">
        <v>4.0</v>
      </c>
      <c r="E21" s="7">
        <v>10.0</v>
      </c>
      <c r="F21" s="26">
        <f t="shared" si="1"/>
        <v>0.06428571429</v>
      </c>
      <c r="G21" s="8">
        <v>0.5</v>
      </c>
      <c r="H21" s="42">
        <v>0.0</v>
      </c>
    </row>
    <row r="22">
      <c r="A22" s="6">
        <v>21.0</v>
      </c>
      <c r="B22" s="7" t="s">
        <v>841</v>
      </c>
      <c r="C22" s="7" t="s">
        <v>0</v>
      </c>
      <c r="D22" s="7">
        <v>3.0</v>
      </c>
      <c r="E22" s="7">
        <v>8.0</v>
      </c>
      <c r="F22" s="24">
        <f t="shared" si="1"/>
        <v>0.05</v>
      </c>
      <c r="G22" s="8">
        <v>0.485981308411214</v>
      </c>
      <c r="H22" s="10">
        <v>0.0</v>
      </c>
    </row>
    <row r="23">
      <c r="A23" s="6">
        <v>21.0</v>
      </c>
      <c r="B23" s="7" t="s">
        <v>842</v>
      </c>
      <c r="C23" s="7" t="s">
        <v>12</v>
      </c>
      <c r="D23" s="7">
        <v>3.0</v>
      </c>
      <c r="E23" s="7">
        <v>8.0</v>
      </c>
      <c r="F23" s="24">
        <f t="shared" si="1"/>
        <v>0.05</v>
      </c>
      <c r="G23" s="8">
        <v>0.485981308411214</v>
      </c>
      <c r="H23" s="10">
        <v>0.0</v>
      </c>
    </row>
    <row r="24">
      <c r="A24" s="6">
        <v>23.0</v>
      </c>
      <c r="B24" s="7" t="s">
        <v>843</v>
      </c>
      <c r="C24" s="7" t="s">
        <v>9</v>
      </c>
      <c r="D24" s="7">
        <v>6.0</v>
      </c>
      <c r="E24" s="7">
        <v>7.0</v>
      </c>
      <c r="F24" s="26">
        <f t="shared" si="1"/>
        <v>0.04285714286</v>
      </c>
      <c r="G24" s="8">
        <v>0.514851485148514</v>
      </c>
      <c r="H24" s="40">
        <v>0.00868826162943809</v>
      </c>
    </row>
    <row r="25">
      <c r="A25" s="6">
        <v>24.0</v>
      </c>
      <c r="B25" s="7" t="s">
        <v>844</v>
      </c>
      <c r="C25" s="7" t="s">
        <v>9</v>
      </c>
      <c r="D25" s="7">
        <v>5.0</v>
      </c>
      <c r="E25" s="7">
        <v>7.0</v>
      </c>
      <c r="F25" s="26">
        <f t="shared" si="1"/>
        <v>0.04285714286</v>
      </c>
      <c r="G25" s="8">
        <v>0.514851485148514</v>
      </c>
      <c r="H25" s="40">
        <v>9.87574516986281E-4</v>
      </c>
    </row>
    <row r="26">
      <c r="A26" s="6">
        <v>25.0</v>
      </c>
      <c r="B26" s="7" t="s">
        <v>845</v>
      </c>
      <c r="C26" s="7" t="s">
        <v>9</v>
      </c>
      <c r="D26" s="7">
        <v>5.0</v>
      </c>
      <c r="E26" s="7">
        <v>6.0</v>
      </c>
      <c r="F26" s="26">
        <f t="shared" si="1"/>
        <v>0.03571428571</v>
      </c>
      <c r="G26" s="7">
        <v>0.5</v>
      </c>
      <c r="H26" s="40">
        <v>0.00201106083459024</v>
      </c>
    </row>
    <row r="27">
      <c r="A27" s="6">
        <v>25.0</v>
      </c>
      <c r="B27" s="7" t="s">
        <v>846</v>
      </c>
      <c r="C27" s="7" t="s">
        <v>12</v>
      </c>
      <c r="D27" s="7">
        <v>5.0</v>
      </c>
      <c r="E27" s="7">
        <v>6.0</v>
      </c>
      <c r="F27" s="26">
        <f t="shared" si="1"/>
        <v>0.03571428571</v>
      </c>
      <c r="G27" s="8">
        <v>0.514851485148514</v>
      </c>
      <c r="H27" s="40">
        <v>7.54147812971342E-4</v>
      </c>
    </row>
    <row r="28">
      <c r="A28" s="6">
        <v>27.0</v>
      </c>
      <c r="B28" s="7" t="s">
        <v>847</v>
      </c>
      <c r="C28" s="7" t="s">
        <v>9</v>
      </c>
      <c r="D28" s="7">
        <v>5.0</v>
      </c>
      <c r="E28" s="7">
        <v>5.0</v>
      </c>
      <c r="F28" s="26">
        <f t="shared" si="1"/>
        <v>0.02857142857</v>
      </c>
      <c r="G28" s="8">
        <v>0.514851485148514</v>
      </c>
      <c r="H28" s="19">
        <v>1.50829562594268E-4</v>
      </c>
    </row>
    <row r="29">
      <c r="A29" s="6">
        <v>28.0</v>
      </c>
      <c r="B29" s="7" t="s">
        <v>848</v>
      </c>
      <c r="C29" s="7" t="s">
        <v>12</v>
      </c>
      <c r="D29" s="7">
        <v>3.0</v>
      </c>
      <c r="E29" s="7">
        <v>5.0</v>
      </c>
      <c r="F29" s="26">
        <f t="shared" si="1"/>
        <v>0.02857142857</v>
      </c>
      <c r="G29" s="8">
        <v>0.5</v>
      </c>
      <c r="H29" s="10">
        <v>0.0</v>
      </c>
    </row>
    <row r="30">
      <c r="A30" s="6">
        <v>28.0</v>
      </c>
      <c r="B30" s="7" t="s">
        <v>128</v>
      </c>
      <c r="C30" s="7" t="s">
        <v>9</v>
      </c>
      <c r="D30" s="7">
        <v>3.0</v>
      </c>
      <c r="E30" s="7">
        <v>5.0</v>
      </c>
      <c r="F30" s="26">
        <f t="shared" si="1"/>
        <v>0.02857142857</v>
      </c>
      <c r="G30" s="8">
        <v>0.390977443609022</v>
      </c>
      <c r="H30" s="42">
        <v>0.0</v>
      </c>
    </row>
    <row r="31">
      <c r="A31" s="6">
        <v>30.0</v>
      </c>
      <c r="B31" s="7" t="s">
        <v>849</v>
      </c>
      <c r="C31" s="7" t="s">
        <v>9</v>
      </c>
      <c r="D31" s="7">
        <v>4.0</v>
      </c>
      <c r="E31" s="7">
        <v>4.0</v>
      </c>
      <c r="F31" s="26">
        <f t="shared" si="1"/>
        <v>0.02142857143</v>
      </c>
      <c r="G31" s="8">
        <v>0.490566037735849</v>
      </c>
      <c r="H31" s="40">
        <v>0.00113122171945701</v>
      </c>
    </row>
    <row r="32">
      <c r="A32" s="6">
        <v>30.0</v>
      </c>
      <c r="B32" s="7" t="s">
        <v>304</v>
      </c>
      <c r="C32" s="7" t="s">
        <v>9</v>
      </c>
      <c r="D32" s="7">
        <v>4.0</v>
      </c>
      <c r="E32" s="7">
        <v>4.0</v>
      </c>
      <c r="F32" s="26">
        <f t="shared" si="1"/>
        <v>0.02142857143</v>
      </c>
      <c r="G32" s="8">
        <v>0.490566037735849</v>
      </c>
      <c r="H32" s="10">
        <v>0.0</v>
      </c>
    </row>
    <row r="33">
      <c r="A33" s="6">
        <v>32.0</v>
      </c>
      <c r="B33" s="7" t="s">
        <v>445</v>
      </c>
      <c r="C33" s="7" t="s">
        <v>9</v>
      </c>
      <c r="D33" s="7">
        <v>3.0</v>
      </c>
      <c r="E33" s="7">
        <v>4.0</v>
      </c>
      <c r="F33" s="26">
        <f t="shared" si="1"/>
        <v>0.02142857143</v>
      </c>
      <c r="G33" s="8">
        <v>0.485981308411214</v>
      </c>
      <c r="H33" s="40">
        <v>3.77073906485671E-4</v>
      </c>
    </row>
    <row r="34">
      <c r="A34" s="6">
        <v>32.0</v>
      </c>
      <c r="B34" s="7" t="s">
        <v>850</v>
      </c>
      <c r="C34" s="7" t="s">
        <v>12</v>
      </c>
      <c r="D34" s="7">
        <v>3.0</v>
      </c>
      <c r="E34" s="7">
        <v>4.0</v>
      </c>
      <c r="F34" s="26">
        <f t="shared" si="1"/>
        <v>0.02142857143</v>
      </c>
      <c r="G34" s="8">
        <v>0.344370860927152</v>
      </c>
      <c r="H34" s="10">
        <v>0.0</v>
      </c>
    </row>
    <row r="35">
      <c r="A35" s="6">
        <v>32.0</v>
      </c>
      <c r="B35" s="7" t="s">
        <v>851</v>
      </c>
      <c r="C35" s="7" t="s">
        <v>9</v>
      </c>
      <c r="D35" s="7">
        <v>3.0</v>
      </c>
      <c r="E35" s="7">
        <v>4.0</v>
      </c>
      <c r="F35" s="26">
        <f t="shared" si="1"/>
        <v>0.02142857143</v>
      </c>
      <c r="G35" s="8">
        <v>0.344370860927152</v>
      </c>
      <c r="H35" s="10">
        <v>0.0</v>
      </c>
    </row>
    <row r="36">
      <c r="A36" s="6">
        <v>35.0</v>
      </c>
      <c r="B36" s="7" t="s">
        <v>852</v>
      </c>
      <c r="C36" s="7" t="s">
        <v>9</v>
      </c>
      <c r="D36" s="7">
        <v>3.0</v>
      </c>
      <c r="E36" s="7">
        <v>3.0</v>
      </c>
      <c r="F36" s="26">
        <f t="shared" si="1"/>
        <v>0.01428571429</v>
      </c>
      <c r="G36" s="8">
        <v>0.485981308411214</v>
      </c>
      <c r="H36" s="40">
        <v>3.77073906485671E-4</v>
      </c>
    </row>
    <row r="37">
      <c r="A37" s="6">
        <v>35.0</v>
      </c>
      <c r="B37" s="7" t="s">
        <v>853</v>
      </c>
      <c r="C37" s="7" t="s">
        <v>9</v>
      </c>
      <c r="D37" s="7">
        <v>3.0</v>
      </c>
      <c r="E37" s="7">
        <v>3.0</v>
      </c>
      <c r="F37" s="26">
        <f t="shared" si="1"/>
        <v>0.01428571429</v>
      </c>
      <c r="G37" s="8">
        <v>0.485981308411214</v>
      </c>
      <c r="H37" s="19">
        <v>3.77073906485671E-4</v>
      </c>
    </row>
    <row r="38">
      <c r="A38" s="6">
        <v>35.0</v>
      </c>
      <c r="B38" s="7" t="s">
        <v>854</v>
      </c>
      <c r="C38" s="7" t="s">
        <v>9</v>
      </c>
      <c r="D38" s="7">
        <v>3.0</v>
      </c>
      <c r="E38" s="7">
        <v>3.0</v>
      </c>
      <c r="F38" s="26">
        <f t="shared" si="1"/>
        <v>0.01428571429</v>
      </c>
      <c r="G38" s="8">
        <v>0.485981308411214</v>
      </c>
      <c r="H38" s="42">
        <v>0.0</v>
      </c>
    </row>
    <row r="39">
      <c r="A39" s="6">
        <v>35.0</v>
      </c>
      <c r="B39" s="7" t="s">
        <v>855</v>
      </c>
      <c r="C39" s="7" t="s">
        <v>0</v>
      </c>
      <c r="D39" s="7">
        <v>3.0</v>
      </c>
      <c r="E39" s="7">
        <v>3.0</v>
      </c>
      <c r="F39" s="26">
        <f t="shared" si="1"/>
        <v>0.01428571429</v>
      </c>
      <c r="G39" s="8">
        <v>0.485981308411214</v>
      </c>
      <c r="H39" s="10">
        <v>0.0</v>
      </c>
    </row>
    <row r="40">
      <c r="A40" s="6">
        <v>39.0</v>
      </c>
      <c r="B40" s="7" t="s">
        <v>856</v>
      </c>
      <c r="C40" s="7" t="s">
        <v>12</v>
      </c>
      <c r="D40" s="7">
        <v>2.0</v>
      </c>
      <c r="E40" s="7">
        <v>3.0</v>
      </c>
      <c r="F40" s="26">
        <f t="shared" si="1"/>
        <v>0.01428571429</v>
      </c>
      <c r="G40" s="8">
        <v>0.485981308411214</v>
      </c>
      <c r="H40" s="10">
        <v>0.0</v>
      </c>
    </row>
    <row r="41">
      <c r="A41" s="6">
        <v>40.0</v>
      </c>
      <c r="B41" s="7" t="s">
        <v>857</v>
      </c>
      <c r="C41" s="7" t="s">
        <v>9</v>
      </c>
      <c r="D41" s="7">
        <v>2.0</v>
      </c>
      <c r="E41" s="7">
        <v>2.0</v>
      </c>
      <c r="F41" s="26">
        <f t="shared" si="1"/>
        <v>0.007142857143</v>
      </c>
      <c r="G41" s="8">
        <v>0.481481481481481</v>
      </c>
      <c r="H41" s="10">
        <v>0.0</v>
      </c>
    </row>
    <row r="42">
      <c r="A42" s="6">
        <v>40.0</v>
      </c>
      <c r="B42" s="7" t="s">
        <v>858</v>
      </c>
      <c r="C42" s="7" t="s">
        <v>9</v>
      </c>
      <c r="D42" s="7">
        <v>2.0</v>
      </c>
      <c r="E42" s="7">
        <v>2.0</v>
      </c>
      <c r="F42" s="26">
        <f t="shared" si="1"/>
        <v>0.007142857143</v>
      </c>
      <c r="G42" s="8">
        <v>0.481481481481481</v>
      </c>
      <c r="H42" s="10">
        <v>0.0</v>
      </c>
    </row>
    <row r="43">
      <c r="A43" s="6">
        <v>40.0</v>
      </c>
      <c r="B43" s="7" t="s">
        <v>859</v>
      </c>
      <c r="C43" s="7" t="s">
        <v>9</v>
      </c>
      <c r="D43" s="7">
        <v>2.0</v>
      </c>
      <c r="E43" s="7">
        <v>2.0</v>
      </c>
      <c r="F43" s="26">
        <f t="shared" si="1"/>
        <v>0.007142857143</v>
      </c>
      <c r="G43" s="8">
        <v>0.481481481481481</v>
      </c>
      <c r="H43" s="10">
        <v>0.0</v>
      </c>
    </row>
    <row r="44">
      <c r="A44" s="6">
        <v>40.0</v>
      </c>
      <c r="B44" s="7" t="s">
        <v>860</v>
      </c>
      <c r="C44" s="7" t="s">
        <v>9</v>
      </c>
      <c r="D44" s="7">
        <v>2.0</v>
      </c>
      <c r="E44" s="7">
        <v>2.0</v>
      </c>
      <c r="F44" s="26">
        <f t="shared" si="1"/>
        <v>0.007142857143</v>
      </c>
      <c r="G44" s="8">
        <v>0.481481481481481</v>
      </c>
      <c r="H44" s="10">
        <v>0.0</v>
      </c>
    </row>
    <row r="45">
      <c r="A45" s="6">
        <v>40.0</v>
      </c>
      <c r="B45" s="7" t="s">
        <v>137</v>
      </c>
      <c r="C45" s="7" t="s">
        <v>0</v>
      </c>
      <c r="D45" s="7">
        <v>2.0</v>
      </c>
      <c r="E45" s="7">
        <v>2.0</v>
      </c>
      <c r="F45" s="26">
        <f t="shared" si="1"/>
        <v>0.007142857143</v>
      </c>
      <c r="G45" s="8">
        <v>0.481481481481481</v>
      </c>
      <c r="H45" s="10">
        <v>0.0</v>
      </c>
    </row>
    <row r="46">
      <c r="A46" s="6">
        <v>40.0</v>
      </c>
      <c r="B46" s="7" t="s">
        <v>861</v>
      </c>
      <c r="C46" s="7" t="s">
        <v>9</v>
      </c>
      <c r="D46" s="7">
        <v>2.0</v>
      </c>
      <c r="E46" s="7">
        <v>2.0</v>
      </c>
      <c r="F46" s="26">
        <f t="shared" si="1"/>
        <v>0.007142857143</v>
      </c>
      <c r="G46" s="8">
        <v>0.396946564885496</v>
      </c>
      <c r="H46" s="10">
        <v>0.0</v>
      </c>
    </row>
    <row r="47">
      <c r="A47" s="6">
        <v>46.0</v>
      </c>
      <c r="B47" s="7" t="s">
        <v>862</v>
      </c>
      <c r="C47" s="7" t="s">
        <v>9</v>
      </c>
      <c r="D47" s="7">
        <v>1.0</v>
      </c>
      <c r="E47" s="7">
        <v>2.0</v>
      </c>
      <c r="F47" s="26">
        <f t="shared" si="1"/>
        <v>0.007142857143</v>
      </c>
      <c r="G47" s="8">
        <v>0.385185185185185</v>
      </c>
      <c r="H47" s="10">
        <v>0.0</v>
      </c>
    </row>
    <row r="48">
      <c r="A48" s="6">
        <v>47.0</v>
      </c>
      <c r="B48" s="7" t="s">
        <v>863</v>
      </c>
      <c r="C48" s="7" t="s">
        <v>0</v>
      </c>
      <c r="D48" s="7">
        <v>1.0</v>
      </c>
      <c r="E48" s="7">
        <v>1.0</v>
      </c>
      <c r="F48" s="24">
        <f t="shared" si="1"/>
        <v>0</v>
      </c>
      <c r="G48" s="8">
        <v>0.477064220183486</v>
      </c>
      <c r="H48" s="10">
        <v>0.0</v>
      </c>
    </row>
    <row r="49">
      <c r="A49" s="6">
        <v>47.0</v>
      </c>
      <c r="B49" s="7" t="s">
        <v>864</v>
      </c>
      <c r="C49" s="7" t="s">
        <v>9</v>
      </c>
      <c r="D49" s="7">
        <v>1.0</v>
      </c>
      <c r="E49" s="7">
        <v>1.0</v>
      </c>
      <c r="F49" s="24">
        <f t="shared" si="1"/>
        <v>0</v>
      </c>
      <c r="G49" s="8">
        <v>0.477064220183486</v>
      </c>
      <c r="H49" s="10">
        <v>0.0</v>
      </c>
    </row>
    <row r="50">
      <c r="A50" s="6">
        <v>47.0</v>
      </c>
      <c r="B50" s="7" t="s">
        <v>865</v>
      </c>
      <c r="C50" s="7" t="s">
        <v>9</v>
      </c>
      <c r="D50" s="7">
        <v>1.0</v>
      </c>
      <c r="E50" s="7">
        <v>1.0</v>
      </c>
      <c r="F50" s="24">
        <f t="shared" si="1"/>
        <v>0</v>
      </c>
      <c r="G50" s="8">
        <v>0.477064220183486</v>
      </c>
      <c r="H50" s="10">
        <v>0.0</v>
      </c>
    </row>
    <row r="51">
      <c r="A51" s="6">
        <v>47.0</v>
      </c>
      <c r="B51" s="7" t="s">
        <v>866</v>
      </c>
      <c r="C51" s="7" t="s">
        <v>9</v>
      </c>
      <c r="D51" s="7">
        <v>1.0</v>
      </c>
      <c r="E51" s="7">
        <v>1.0</v>
      </c>
      <c r="F51" s="24">
        <f t="shared" si="1"/>
        <v>0</v>
      </c>
      <c r="G51" s="8">
        <v>0.477064220183486</v>
      </c>
      <c r="H51" s="10">
        <v>0.0</v>
      </c>
    </row>
    <row r="52">
      <c r="A52" s="6">
        <v>47.0</v>
      </c>
      <c r="B52" s="7" t="s">
        <v>867</v>
      </c>
      <c r="C52" s="7" t="s">
        <v>9</v>
      </c>
      <c r="D52" s="7">
        <v>1.0</v>
      </c>
      <c r="E52" s="7">
        <v>1.0</v>
      </c>
      <c r="F52" s="24">
        <f t="shared" si="1"/>
        <v>0</v>
      </c>
      <c r="G52" s="8">
        <v>0.477064220183486</v>
      </c>
      <c r="H52" s="10">
        <v>0.0</v>
      </c>
    </row>
    <row r="53">
      <c r="A53" s="6">
        <v>47.0</v>
      </c>
      <c r="B53" s="7" t="s">
        <v>105</v>
      </c>
      <c r="C53" s="7" t="s">
        <v>12</v>
      </c>
      <c r="D53" s="7">
        <v>1.0</v>
      </c>
      <c r="E53" s="7">
        <v>1.0</v>
      </c>
      <c r="F53" s="24">
        <f t="shared" si="1"/>
        <v>0</v>
      </c>
      <c r="G53" s="8">
        <v>0.477064220183486</v>
      </c>
      <c r="H53" s="10">
        <v>0.0</v>
      </c>
    </row>
    <row r="54">
      <c r="A54" s="20">
        <v>47.0</v>
      </c>
      <c r="B54" s="21" t="s">
        <v>348</v>
      </c>
      <c r="C54" s="21" t="s">
        <v>9</v>
      </c>
      <c r="D54" s="21">
        <v>1.0</v>
      </c>
      <c r="E54" s="21">
        <v>1.0</v>
      </c>
      <c r="F54" s="28">
        <f t="shared" si="1"/>
        <v>0</v>
      </c>
      <c r="G54" s="22">
        <v>0.346666666666666</v>
      </c>
      <c r="H54" s="23">
        <v>0.0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63"/>
    <col customWidth="1" min="3" max="3" width="8.0"/>
    <col customWidth="1" min="4" max="4" width="8.88"/>
    <col customWidth="1" min="8" max="8" width="17.88"/>
  </cols>
  <sheetData>
    <row r="1">
      <c r="A1" s="1" t="s">
        <v>0</v>
      </c>
      <c r="B1" s="66" t="s">
        <v>1</v>
      </c>
      <c r="C1" s="66" t="s">
        <v>2</v>
      </c>
      <c r="D1" s="66" t="s">
        <v>3</v>
      </c>
      <c r="E1" s="67" t="s">
        <v>4</v>
      </c>
      <c r="F1" s="66" t="s">
        <v>5</v>
      </c>
      <c r="G1" s="66" t="s">
        <v>6</v>
      </c>
      <c r="H1" s="68" t="s">
        <v>7</v>
      </c>
    </row>
    <row r="2">
      <c r="A2" s="6">
        <v>1.0</v>
      </c>
      <c r="B2" s="7" t="s">
        <v>8</v>
      </c>
      <c r="C2" s="7" t="s">
        <v>9</v>
      </c>
      <c r="D2" s="7">
        <v>43.0</v>
      </c>
      <c r="E2" s="7">
        <v>120.0</v>
      </c>
      <c r="F2" s="24">
        <f t="shared" ref="F2:F57" si="1">(E2-1)/119</f>
        <v>1</v>
      </c>
      <c r="G2" s="8">
        <v>0.820895522388059</v>
      </c>
      <c r="H2" s="9">
        <v>0.750569183902517</v>
      </c>
    </row>
    <row r="3">
      <c r="A3" s="15">
        <v>2.0</v>
      </c>
      <c r="B3" s="16" t="s">
        <v>868</v>
      </c>
      <c r="C3" s="16" t="s">
        <v>9</v>
      </c>
      <c r="D3" s="16">
        <v>17.0</v>
      </c>
      <c r="E3" s="16">
        <v>50.0</v>
      </c>
      <c r="F3" s="27">
        <f t="shared" si="1"/>
        <v>0.4117647059</v>
      </c>
      <c r="G3" s="17">
        <v>0.572916666666666</v>
      </c>
      <c r="H3" s="18">
        <v>0.0741788252899363</v>
      </c>
    </row>
    <row r="4">
      <c r="A4" s="6">
        <v>3.0</v>
      </c>
      <c r="B4" s="7" t="s">
        <v>33</v>
      </c>
      <c r="C4" s="7" t="s">
        <v>12</v>
      </c>
      <c r="D4" s="7">
        <v>11.0</v>
      </c>
      <c r="E4" s="7">
        <v>48.0</v>
      </c>
      <c r="F4" s="26">
        <f t="shared" si="1"/>
        <v>0.3949579832</v>
      </c>
      <c r="G4" s="8">
        <v>0.514018691588785</v>
      </c>
      <c r="H4" s="9">
        <v>0.0547407941852386</v>
      </c>
    </row>
    <row r="5">
      <c r="A5" s="71">
        <v>4.0</v>
      </c>
      <c r="B5" s="72" t="s">
        <v>869</v>
      </c>
      <c r="C5" s="72" t="s">
        <v>12</v>
      </c>
      <c r="D5" s="72">
        <v>13.0</v>
      </c>
      <c r="E5" s="72">
        <v>39.0</v>
      </c>
      <c r="F5" s="73">
        <f t="shared" si="1"/>
        <v>0.3193277311</v>
      </c>
      <c r="G5" s="74">
        <v>0.544554455445544</v>
      </c>
      <c r="H5" s="75">
        <v>0.0801686173908396</v>
      </c>
    </row>
    <row r="6">
      <c r="A6" s="6">
        <v>5.0</v>
      </c>
      <c r="B6" s="7" t="s">
        <v>420</v>
      </c>
      <c r="C6" s="7" t="s">
        <v>9</v>
      </c>
      <c r="D6" s="7">
        <v>6.0</v>
      </c>
      <c r="E6" s="7">
        <v>29.0</v>
      </c>
      <c r="F6" s="26">
        <f t="shared" si="1"/>
        <v>0.2352941176</v>
      </c>
      <c r="G6" s="8">
        <v>0.504587155963302</v>
      </c>
      <c r="H6" s="9">
        <v>0.00653198653198653</v>
      </c>
    </row>
    <row r="7">
      <c r="A7" s="6">
        <v>6.0</v>
      </c>
      <c r="B7" s="7" t="s">
        <v>837</v>
      </c>
      <c r="C7" s="7" t="s">
        <v>9</v>
      </c>
      <c r="D7" s="7">
        <v>7.0</v>
      </c>
      <c r="E7" s="7">
        <v>22.0</v>
      </c>
      <c r="F7" s="26">
        <f t="shared" si="1"/>
        <v>0.1764705882</v>
      </c>
      <c r="G7" s="8">
        <v>0.514018691588785</v>
      </c>
      <c r="H7" s="9">
        <v>0.0432932499599166</v>
      </c>
    </row>
    <row r="8">
      <c r="A8" s="6">
        <v>7.0</v>
      </c>
      <c r="B8" s="7" t="s">
        <v>870</v>
      </c>
      <c r="C8" s="7" t="s">
        <v>9</v>
      </c>
      <c r="D8" s="7">
        <v>9.0</v>
      </c>
      <c r="E8" s="7">
        <v>20.0</v>
      </c>
      <c r="F8" s="26">
        <f t="shared" si="1"/>
        <v>0.1596638655</v>
      </c>
      <c r="G8" s="8">
        <v>0.416666666666666</v>
      </c>
      <c r="H8" s="9">
        <v>0.0184976751643418</v>
      </c>
    </row>
    <row r="9">
      <c r="A9" s="6">
        <v>8.0</v>
      </c>
      <c r="B9" s="7" t="s">
        <v>871</v>
      </c>
      <c r="C9" s="7" t="s">
        <v>9</v>
      </c>
      <c r="D9" s="7">
        <v>10.0</v>
      </c>
      <c r="E9" s="7">
        <v>18.0</v>
      </c>
      <c r="F9" s="26">
        <f t="shared" si="1"/>
        <v>0.1428571429</v>
      </c>
      <c r="G9" s="8">
        <v>0.436507936507936</v>
      </c>
      <c r="H9" s="9">
        <v>0.017351290684624</v>
      </c>
    </row>
    <row r="10">
      <c r="A10" s="6">
        <v>9.0</v>
      </c>
      <c r="B10" s="7" t="s">
        <v>872</v>
      </c>
      <c r="C10" s="7" t="s">
        <v>9</v>
      </c>
      <c r="D10" s="7">
        <v>9.0</v>
      </c>
      <c r="E10" s="7">
        <v>17.0</v>
      </c>
      <c r="F10" s="26">
        <f t="shared" si="1"/>
        <v>0.1344537815</v>
      </c>
      <c r="G10" s="8">
        <v>0.523809523809523</v>
      </c>
      <c r="H10" s="9">
        <v>0.0168815135481802</v>
      </c>
    </row>
    <row r="11">
      <c r="A11" s="6">
        <v>10.0</v>
      </c>
      <c r="B11" s="7" t="s">
        <v>844</v>
      </c>
      <c r="C11" s="7" t="s">
        <v>9</v>
      </c>
      <c r="D11" s="7">
        <v>9.0</v>
      </c>
      <c r="E11" s="7">
        <v>17.0</v>
      </c>
      <c r="F11" s="26">
        <f t="shared" si="1"/>
        <v>0.1344537815</v>
      </c>
      <c r="G11" s="8">
        <v>0.514018691588785</v>
      </c>
      <c r="H11" s="9">
        <v>0.0431232964566298</v>
      </c>
    </row>
    <row r="12">
      <c r="A12" s="6">
        <v>11.0</v>
      </c>
      <c r="B12" s="7" t="s">
        <v>859</v>
      </c>
      <c r="C12" s="7" t="s">
        <v>9</v>
      </c>
      <c r="D12" s="7">
        <v>9.0</v>
      </c>
      <c r="E12" s="7">
        <v>15.0</v>
      </c>
      <c r="F12" s="26">
        <f t="shared" si="1"/>
        <v>0.1176470588</v>
      </c>
      <c r="G12" s="8">
        <v>0.528846153846153</v>
      </c>
      <c r="H12" s="9">
        <v>0.0512484634706857</v>
      </c>
    </row>
    <row r="13">
      <c r="A13" s="6">
        <v>12.0</v>
      </c>
      <c r="B13" s="7" t="s">
        <v>873</v>
      </c>
      <c r="C13" s="7" t="s">
        <v>9</v>
      </c>
      <c r="D13" s="7">
        <v>4.0</v>
      </c>
      <c r="E13" s="7">
        <v>14.0</v>
      </c>
      <c r="F13" s="26">
        <f t="shared" si="1"/>
        <v>0.1092436975</v>
      </c>
      <c r="G13" s="8">
        <v>0.407407407407407</v>
      </c>
      <c r="H13" s="9">
        <v>0.00363075196408529</v>
      </c>
    </row>
    <row r="14">
      <c r="A14" s="6">
        <v>13.0</v>
      </c>
      <c r="B14" s="7" t="s">
        <v>167</v>
      </c>
      <c r="C14" s="7" t="s">
        <v>9</v>
      </c>
      <c r="D14" s="7">
        <v>5.0</v>
      </c>
      <c r="E14" s="7">
        <v>14.0</v>
      </c>
      <c r="F14" s="26">
        <f t="shared" si="1"/>
        <v>0.1092436975</v>
      </c>
      <c r="G14" s="8">
        <v>0.486725663716814</v>
      </c>
      <c r="H14" s="9">
        <v>0.00869942814387258</v>
      </c>
    </row>
    <row r="15">
      <c r="A15" s="11">
        <v>14.0</v>
      </c>
      <c r="B15" s="12" t="s">
        <v>874</v>
      </c>
      <c r="C15" s="12" t="s">
        <v>12</v>
      </c>
      <c r="D15" s="12">
        <v>7.0</v>
      </c>
      <c r="E15" s="12">
        <v>13.0</v>
      </c>
      <c r="F15" s="25">
        <f t="shared" si="1"/>
        <v>0.1008403361</v>
      </c>
      <c r="G15" s="13">
        <v>0.514018691588785</v>
      </c>
      <c r="H15" s="14">
        <v>0.0430441985997541</v>
      </c>
    </row>
    <row r="16">
      <c r="A16" s="6">
        <v>15.0</v>
      </c>
      <c r="B16" s="7" t="s">
        <v>875</v>
      </c>
      <c r="C16" s="7" t="s">
        <v>9</v>
      </c>
      <c r="D16" s="7">
        <v>5.0</v>
      </c>
      <c r="E16" s="7">
        <v>9.0</v>
      </c>
      <c r="F16" s="26">
        <f t="shared" si="1"/>
        <v>0.06722689076</v>
      </c>
      <c r="G16" s="8">
        <v>0.491071428571428</v>
      </c>
      <c r="H16" s="10">
        <v>0.0</v>
      </c>
    </row>
    <row r="17">
      <c r="A17" s="6">
        <v>16.0</v>
      </c>
      <c r="B17" s="7" t="s">
        <v>876</v>
      </c>
      <c r="C17" s="7" t="s">
        <v>0</v>
      </c>
      <c r="D17" s="7">
        <v>5.0</v>
      </c>
      <c r="E17" s="7">
        <v>9.0</v>
      </c>
      <c r="F17" s="26">
        <f t="shared" si="1"/>
        <v>0.06722689076</v>
      </c>
      <c r="G17" s="8">
        <v>0.491071428571428</v>
      </c>
      <c r="H17" s="10">
        <v>0.0</v>
      </c>
    </row>
    <row r="18">
      <c r="A18" s="6">
        <v>17.0</v>
      </c>
      <c r="B18" s="7" t="s">
        <v>877</v>
      </c>
      <c r="C18" s="7" t="s">
        <v>9</v>
      </c>
      <c r="D18" s="7">
        <v>4.0</v>
      </c>
      <c r="E18" s="7">
        <v>9.0</v>
      </c>
      <c r="F18" s="26">
        <f t="shared" si="1"/>
        <v>0.06722689076</v>
      </c>
      <c r="G18" s="8">
        <v>0.474137931034482</v>
      </c>
      <c r="H18" s="10">
        <v>0.0</v>
      </c>
    </row>
    <row r="19">
      <c r="A19" s="6">
        <v>18.0</v>
      </c>
      <c r="B19" s="7" t="s">
        <v>878</v>
      </c>
      <c r="C19" s="7" t="s">
        <v>9</v>
      </c>
      <c r="D19" s="7">
        <v>4.0</v>
      </c>
      <c r="E19" s="7">
        <v>9.0</v>
      </c>
      <c r="F19" s="26">
        <f t="shared" si="1"/>
        <v>0.06722689076</v>
      </c>
      <c r="G19" s="8">
        <v>0.478260869565217</v>
      </c>
      <c r="H19" s="10">
        <v>0.0</v>
      </c>
    </row>
    <row r="20">
      <c r="A20" s="6">
        <v>19.0</v>
      </c>
      <c r="B20" s="7" t="s">
        <v>879</v>
      </c>
      <c r="C20" s="7" t="s">
        <v>9</v>
      </c>
      <c r="D20" s="7">
        <v>4.0</v>
      </c>
      <c r="E20" s="7">
        <v>6.0</v>
      </c>
      <c r="F20" s="26">
        <f t="shared" si="1"/>
        <v>0.04201680672</v>
      </c>
      <c r="G20" s="8">
        <v>0.474137931034482</v>
      </c>
      <c r="H20" s="19">
        <v>2.24466891133557E-4</v>
      </c>
    </row>
    <row r="21">
      <c r="A21" s="6">
        <v>20.0</v>
      </c>
      <c r="B21" s="7" t="s">
        <v>880</v>
      </c>
      <c r="C21" s="7" t="s">
        <v>0</v>
      </c>
      <c r="D21" s="7">
        <v>3.0</v>
      </c>
      <c r="E21" s="7">
        <v>5.0</v>
      </c>
      <c r="F21" s="26">
        <f t="shared" si="1"/>
        <v>0.03361344538</v>
      </c>
      <c r="G21" s="8">
        <v>0.392857142857142</v>
      </c>
      <c r="H21" s="10">
        <v>0.0</v>
      </c>
    </row>
    <row r="22">
      <c r="A22" s="6">
        <v>21.0</v>
      </c>
      <c r="B22" s="7" t="s">
        <v>881</v>
      </c>
      <c r="C22" s="7" t="s">
        <v>12</v>
      </c>
      <c r="D22" s="7">
        <v>2.0</v>
      </c>
      <c r="E22" s="7">
        <v>5.0</v>
      </c>
      <c r="F22" s="26">
        <f t="shared" si="1"/>
        <v>0.03361344538</v>
      </c>
      <c r="G22" s="8">
        <v>0.458333333333333</v>
      </c>
      <c r="H22" s="10">
        <v>0.0</v>
      </c>
    </row>
    <row r="23">
      <c r="A23" s="6">
        <v>22.0</v>
      </c>
      <c r="B23" s="7" t="s">
        <v>882</v>
      </c>
      <c r="C23" s="7" t="s">
        <v>9</v>
      </c>
      <c r="D23" s="7">
        <v>2.0</v>
      </c>
      <c r="E23" s="7">
        <v>5.0</v>
      </c>
      <c r="F23" s="26">
        <f t="shared" si="1"/>
        <v>0.03361344538</v>
      </c>
      <c r="G23" s="8">
        <v>0.458333333333333</v>
      </c>
      <c r="H23" s="10">
        <v>0.0</v>
      </c>
    </row>
    <row r="24">
      <c r="A24" s="6">
        <v>23.0</v>
      </c>
      <c r="B24" s="7" t="s">
        <v>883</v>
      </c>
      <c r="C24" s="7" t="s">
        <v>9</v>
      </c>
      <c r="D24" s="7">
        <v>3.0</v>
      </c>
      <c r="E24" s="7">
        <v>5.0</v>
      </c>
      <c r="F24" s="26">
        <f t="shared" si="1"/>
        <v>0.03361344538</v>
      </c>
      <c r="G24" s="8">
        <v>0.47008547008547</v>
      </c>
      <c r="H24" s="10">
        <v>0.0</v>
      </c>
    </row>
    <row r="25">
      <c r="A25" s="6">
        <v>24.0</v>
      </c>
      <c r="B25" s="7" t="s">
        <v>884</v>
      </c>
      <c r="C25" s="7" t="s">
        <v>12</v>
      </c>
      <c r="D25" s="7">
        <v>3.0</v>
      </c>
      <c r="E25" s="7">
        <v>4.0</v>
      </c>
      <c r="F25" s="26">
        <f t="shared" si="1"/>
        <v>0.02521008403</v>
      </c>
      <c r="G25" s="8">
        <v>0.371621621621621</v>
      </c>
      <c r="H25" s="19">
        <v>1.12233445566778E-4</v>
      </c>
    </row>
    <row r="26">
      <c r="A26" s="6">
        <v>25.0</v>
      </c>
      <c r="B26" s="7" t="s">
        <v>885</v>
      </c>
      <c r="C26" s="7" t="s">
        <v>12</v>
      </c>
      <c r="D26" s="7">
        <v>2.0</v>
      </c>
      <c r="E26" s="7">
        <v>4.0</v>
      </c>
      <c r="F26" s="26">
        <f t="shared" si="1"/>
        <v>0.02521008403</v>
      </c>
      <c r="G26" s="8">
        <v>0.462184873949579</v>
      </c>
      <c r="H26" s="10">
        <v>0.0</v>
      </c>
    </row>
    <row r="27">
      <c r="A27" s="6">
        <v>26.0</v>
      </c>
      <c r="B27" s="7" t="s">
        <v>886</v>
      </c>
      <c r="C27" s="7" t="s">
        <v>9</v>
      </c>
      <c r="D27" s="7">
        <v>4.0</v>
      </c>
      <c r="E27" s="7">
        <v>4.0</v>
      </c>
      <c r="F27" s="26">
        <f t="shared" si="1"/>
        <v>0.02521008403</v>
      </c>
      <c r="G27" s="8">
        <v>0.474137931034482</v>
      </c>
      <c r="H27" s="10">
        <v>0.0</v>
      </c>
    </row>
    <row r="28">
      <c r="A28" s="6">
        <v>27.0</v>
      </c>
      <c r="B28" s="7" t="s">
        <v>887</v>
      </c>
      <c r="C28" s="7" t="s">
        <v>9</v>
      </c>
      <c r="D28" s="7">
        <v>2.0</v>
      </c>
      <c r="E28" s="7">
        <v>4.0</v>
      </c>
      <c r="F28" s="26">
        <f t="shared" si="1"/>
        <v>0.02521008403</v>
      </c>
      <c r="G28" s="8">
        <v>0.458333333333333</v>
      </c>
      <c r="H28" s="10">
        <v>0.0</v>
      </c>
    </row>
    <row r="29">
      <c r="A29" s="6">
        <v>28.0</v>
      </c>
      <c r="B29" s="7" t="s">
        <v>888</v>
      </c>
      <c r="C29" s="7" t="s">
        <v>9</v>
      </c>
      <c r="D29" s="7">
        <v>4.0</v>
      </c>
      <c r="E29" s="7">
        <v>4.0</v>
      </c>
      <c r="F29" s="26">
        <f t="shared" si="1"/>
        <v>0.02521008403</v>
      </c>
      <c r="G29" s="8">
        <v>0.478260869565217</v>
      </c>
      <c r="H29" s="10">
        <v>0.0</v>
      </c>
    </row>
    <row r="30">
      <c r="A30" s="6">
        <v>29.0</v>
      </c>
      <c r="B30" s="7" t="s">
        <v>889</v>
      </c>
      <c r="C30" s="7" t="s">
        <v>9</v>
      </c>
      <c r="D30" s="7">
        <v>2.0</v>
      </c>
      <c r="E30" s="7">
        <v>3.0</v>
      </c>
      <c r="F30" s="26">
        <f t="shared" si="1"/>
        <v>0.01680672269</v>
      </c>
      <c r="G30" s="8">
        <v>0.466101694915254</v>
      </c>
      <c r="H30" s="10">
        <v>0.0</v>
      </c>
    </row>
    <row r="31">
      <c r="A31" s="6">
        <v>30.0</v>
      </c>
      <c r="B31" s="7" t="s">
        <v>890</v>
      </c>
      <c r="C31" s="7" t="s">
        <v>0</v>
      </c>
      <c r="D31" s="7">
        <v>3.0</v>
      </c>
      <c r="E31" s="7">
        <v>3.0</v>
      </c>
      <c r="F31" s="26">
        <f t="shared" si="1"/>
        <v>0.01680672269</v>
      </c>
      <c r="G31" s="8">
        <v>0.486725663716814</v>
      </c>
      <c r="H31" s="9">
        <v>0.00319143819143819</v>
      </c>
    </row>
    <row r="32">
      <c r="A32" s="6">
        <v>31.0</v>
      </c>
      <c r="B32" s="7" t="s">
        <v>891</v>
      </c>
      <c r="C32" s="7" t="s">
        <v>9</v>
      </c>
      <c r="D32" s="7">
        <v>2.0</v>
      </c>
      <c r="E32" s="7">
        <v>3.0</v>
      </c>
      <c r="F32" s="26">
        <f t="shared" si="1"/>
        <v>0.01680672269</v>
      </c>
      <c r="G32" s="8">
        <v>0.458333333333333</v>
      </c>
      <c r="H32" s="10">
        <v>0.0</v>
      </c>
    </row>
    <row r="33">
      <c r="A33" s="6">
        <v>32.0</v>
      </c>
      <c r="B33" s="7" t="s">
        <v>508</v>
      </c>
      <c r="C33" s="7" t="s">
        <v>9</v>
      </c>
      <c r="D33" s="7">
        <v>3.0</v>
      </c>
      <c r="E33" s="7">
        <v>3.0</v>
      </c>
      <c r="F33" s="26">
        <f t="shared" si="1"/>
        <v>0.01680672269</v>
      </c>
      <c r="G33" s="8">
        <v>0.486725663716814</v>
      </c>
      <c r="H33" s="10">
        <v>0.0</v>
      </c>
    </row>
    <row r="34">
      <c r="A34" s="6">
        <v>33.0</v>
      </c>
      <c r="B34" s="7" t="s">
        <v>509</v>
      </c>
      <c r="C34" s="7" t="s">
        <v>9</v>
      </c>
      <c r="D34" s="7">
        <v>3.0</v>
      </c>
      <c r="E34" s="7">
        <v>3.0</v>
      </c>
      <c r="F34" s="26">
        <f t="shared" si="1"/>
        <v>0.01680672269</v>
      </c>
      <c r="G34" s="8">
        <v>0.486725663716814</v>
      </c>
      <c r="H34" s="10">
        <v>0.0</v>
      </c>
    </row>
    <row r="35">
      <c r="A35" s="6">
        <v>34.0</v>
      </c>
      <c r="B35" s="7" t="s">
        <v>501</v>
      </c>
      <c r="C35" s="7" t="s">
        <v>0</v>
      </c>
      <c r="D35" s="7">
        <v>2.0</v>
      </c>
      <c r="E35" s="7">
        <v>3.0</v>
      </c>
      <c r="F35" s="26">
        <f t="shared" si="1"/>
        <v>0.01680672269</v>
      </c>
      <c r="G35" s="8">
        <v>0.458333333333333</v>
      </c>
      <c r="H35" s="10">
        <v>0.0</v>
      </c>
    </row>
    <row r="36">
      <c r="A36" s="6">
        <v>35.0</v>
      </c>
      <c r="B36" s="7" t="s">
        <v>892</v>
      </c>
      <c r="C36" s="7" t="s">
        <v>9</v>
      </c>
      <c r="D36" s="7">
        <v>2.0</v>
      </c>
      <c r="E36" s="7">
        <v>2.0</v>
      </c>
      <c r="F36" s="26">
        <f t="shared" si="1"/>
        <v>0.008403361345</v>
      </c>
      <c r="G36" s="8">
        <v>0.357142857142857</v>
      </c>
      <c r="H36" s="10">
        <v>0.0</v>
      </c>
    </row>
    <row r="37">
      <c r="A37" s="6">
        <v>36.0</v>
      </c>
      <c r="B37" s="7" t="s">
        <v>893</v>
      </c>
      <c r="C37" s="7" t="s">
        <v>9</v>
      </c>
      <c r="D37" s="7">
        <v>2.0</v>
      </c>
      <c r="E37" s="7">
        <v>2.0</v>
      </c>
      <c r="F37" s="26">
        <f t="shared" si="1"/>
        <v>0.008403361345</v>
      </c>
      <c r="G37" s="8">
        <v>0.474137931034482</v>
      </c>
      <c r="H37" s="9">
        <v>0.00202100368767035</v>
      </c>
    </row>
    <row r="38">
      <c r="A38" s="6">
        <v>37.0</v>
      </c>
      <c r="B38" s="7" t="s">
        <v>894</v>
      </c>
      <c r="C38" s="7" t="s">
        <v>9</v>
      </c>
      <c r="D38" s="7">
        <v>2.0</v>
      </c>
      <c r="E38" s="7">
        <v>2.0</v>
      </c>
      <c r="F38" s="26">
        <f t="shared" si="1"/>
        <v>0.008403361345</v>
      </c>
      <c r="G38" s="8">
        <v>0.466101694915254</v>
      </c>
      <c r="H38" s="10">
        <v>0.0</v>
      </c>
    </row>
    <row r="39">
      <c r="A39" s="6">
        <v>38.0</v>
      </c>
      <c r="B39" s="7" t="s">
        <v>304</v>
      </c>
      <c r="C39" s="7" t="s">
        <v>9</v>
      </c>
      <c r="D39" s="7">
        <v>2.0</v>
      </c>
      <c r="E39" s="7">
        <v>2.0</v>
      </c>
      <c r="F39" s="26">
        <f t="shared" si="1"/>
        <v>0.008403361345</v>
      </c>
      <c r="G39" s="8">
        <v>0.462184873949579</v>
      </c>
      <c r="H39" s="10">
        <v>0.0</v>
      </c>
    </row>
    <row r="40">
      <c r="A40" s="6">
        <v>39.0</v>
      </c>
      <c r="B40" s="7" t="s">
        <v>545</v>
      </c>
      <c r="C40" s="7" t="s">
        <v>9</v>
      </c>
      <c r="D40" s="7">
        <v>2.0</v>
      </c>
      <c r="E40" s="7">
        <v>2.0</v>
      </c>
      <c r="F40" s="26">
        <f t="shared" si="1"/>
        <v>0.008403361345</v>
      </c>
      <c r="G40" s="8">
        <v>0.474137931034482</v>
      </c>
      <c r="H40" s="10">
        <v>0.0</v>
      </c>
    </row>
    <row r="41">
      <c r="A41" s="6">
        <v>40.0</v>
      </c>
      <c r="B41" s="7" t="s">
        <v>895</v>
      </c>
      <c r="C41" s="7" t="s">
        <v>9</v>
      </c>
      <c r="D41" s="7">
        <v>1.0</v>
      </c>
      <c r="E41" s="7">
        <v>2.0</v>
      </c>
      <c r="F41" s="26">
        <f t="shared" si="1"/>
        <v>0.008403361345</v>
      </c>
      <c r="G41" s="8">
        <v>0.341614906832298</v>
      </c>
      <c r="H41" s="10">
        <v>0.0</v>
      </c>
    </row>
    <row r="42">
      <c r="A42" s="6">
        <v>41.0</v>
      </c>
      <c r="B42" s="7" t="s">
        <v>896</v>
      </c>
      <c r="C42" s="7" t="s">
        <v>9</v>
      </c>
      <c r="D42" s="7">
        <v>2.0</v>
      </c>
      <c r="E42" s="7">
        <v>2.0</v>
      </c>
      <c r="F42" s="26">
        <f t="shared" si="1"/>
        <v>0.008403361345</v>
      </c>
      <c r="G42" s="8">
        <v>0.462184873949579</v>
      </c>
      <c r="H42" s="9">
        <v>0.0363636363636363</v>
      </c>
    </row>
    <row r="43">
      <c r="A43" s="6">
        <v>42.0</v>
      </c>
      <c r="B43" s="7" t="s">
        <v>897</v>
      </c>
      <c r="C43" s="7" t="s">
        <v>0</v>
      </c>
      <c r="D43" s="7">
        <v>2.0</v>
      </c>
      <c r="E43" s="7">
        <v>2.0</v>
      </c>
      <c r="F43" s="26">
        <f t="shared" si="1"/>
        <v>0.008403361345</v>
      </c>
      <c r="G43" s="8">
        <v>0.466101694915254</v>
      </c>
      <c r="H43" s="10">
        <v>0.0</v>
      </c>
    </row>
    <row r="44">
      <c r="A44" s="6">
        <v>43.0</v>
      </c>
      <c r="B44" s="7" t="s">
        <v>898</v>
      </c>
      <c r="C44" s="7" t="s">
        <v>9</v>
      </c>
      <c r="D44" s="7">
        <v>2.0</v>
      </c>
      <c r="E44" s="7">
        <v>2.0</v>
      </c>
      <c r="F44" s="26">
        <f t="shared" si="1"/>
        <v>0.008403361345</v>
      </c>
      <c r="G44" s="8">
        <v>0.364238410596026</v>
      </c>
      <c r="H44" s="10">
        <v>0.0</v>
      </c>
    </row>
    <row r="45">
      <c r="A45" s="6">
        <v>44.0</v>
      </c>
      <c r="B45" s="7" t="s">
        <v>899</v>
      </c>
      <c r="C45" s="7" t="s">
        <v>0</v>
      </c>
      <c r="D45" s="7">
        <v>2.0</v>
      </c>
      <c r="E45" s="7">
        <v>2.0</v>
      </c>
      <c r="F45" s="26">
        <f t="shared" si="1"/>
        <v>0.008403361345</v>
      </c>
      <c r="G45" s="8">
        <v>0.478260869565217</v>
      </c>
      <c r="H45" s="10">
        <v>0.0</v>
      </c>
    </row>
    <row r="46">
      <c r="A46" s="6">
        <v>45.0</v>
      </c>
      <c r="B46" s="7" t="s">
        <v>900</v>
      </c>
      <c r="C46" s="7" t="s">
        <v>9</v>
      </c>
      <c r="D46" s="7">
        <v>2.0</v>
      </c>
      <c r="E46" s="7">
        <v>2.0</v>
      </c>
      <c r="F46" s="26">
        <f t="shared" si="1"/>
        <v>0.008403361345</v>
      </c>
      <c r="G46" s="8">
        <v>0.474137931034482</v>
      </c>
      <c r="H46" s="10">
        <v>0.0</v>
      </c>
    </row>
    <row r="47">
      <c r="A47" s="6">
        <v>46.0</v>
      </c>
      <c r="B47" s="7" t="s">
        <v>901</v>
      </c>
      <c r="C47" s="7" t="s">
        <v>0</v>
      </c>
      <c r="D47" s="7">
        <v>2.0</v>
      </c>
      <c r="E47" s="7">
        <v>2.0</v>
      </c>
      <c r="F47" s="26">
        <f t="shared" si="1"/>
        <v>0.008403361345</v>
      </c>
      <c r="G47" s="8">
        <v>0.458333333333333</v>
      </c>
      <c r="H47" s="10">
        <v>0.0</v>
      </c>
    </row>
    <row r="48">
      <c r="A48" s="6">
        <v>47.0</v>
      </c>
      <c r="B48" s="7" t="s">
        <v>902</v>
      </c>
      <c r="C48" s="7" t="s">
        <v>12</v>
      </c>
      <c r="D48" s="7">
        <v>1.0</v>
      </c>
      <c r="E48" s="7">
        <v>1.0</v>
      </c>
      <c r="F48" s="24">
        <f t="shared" si="1"/>
        <v>0</v>
      </c>
      <c r="G48" s="8">
        <v>0.454545454545454</v>
      </c>
      <c r="H48" s="10">
        <v>0.0</v>
      </c>
    </row>
    <row r="49">
      <c r="A49" s="6">
        <v>48.0</v>
      </c>
      <c r="B49" s="7" t="s">
        <v>41</v>
      </c>
      <c r="C49" s="7" t="s">
        <v>9</v>
      </c>
      <c r="D49" s="7">
        <v>1.0</v>
      </c>
      <c r="E49" s="7">
        <v>1.0</v>
      </c>
      <c r="F49" s="24">
        <f t="shared" si="1"/>
        <v>0</v>
      </c>
      <c r="G49" s="8">
        <v>0.454545454545454</v>
      </c>
      <c r="H49" s="10">
        <v>0.0</v>
      </c>
    </row>
    <row r="50">
      <c r="A50" s="6">
        <v>49.0</v>
      </c>
      <c r="B50" s="7" t="s">
        <v>241</v>
      </c>
      <c r="C50" s="7" t="s">
        <v>9</v>
      </c>
      <c r="D50" s="7">
        <v>1.0</v>
      </c>
      <c r="E50" s="7">
        <v>1.0</v>
      </c>
      <c r="F50" s="24">
        <f t="shared" si="1"/>
        <v>0</v>
      </c>
      <c r="G50" s="8">
        <v>0.454545454545454</v>
      </c>
      <c r="H50" s="10">
        <v>0.0</v>
      </c>
    </row>
    <row r="51">
      <c r="A51" s="6">
        <v>50.0</v>
      </c>
      <c r="B51" s="7" t="s">
        <v>105</v>
      </c>
      <c r="C51" s="7" t="s">
        <v>9</v>
      </c>
      <c r="D51" s="7">
        <v>1.0</v>
      </c>
      <c r="E51" s="7">
        <v>1.0</v>
      </c>
      <c r="F51" s="24">
        <f t="shared" si="1"/>
        <v>0</v>
      </c>
      <c r="G51" s="8">
        <v>0.454545454545454</v>
      </c>
      <c r="H51" s="10">
        <v>0.0</v>
      </c>
    </row>
    <row r="52">
      <c r="A52" s="6">
        <v>51.0</v>
      </c>
      <c r="B52" s="7" t="s">
        <v>903</v>
      </c>
      <c r="C52" s="7" t="s">
        <v>9</v>
      </c>
      <c r="D52" s="7">
        <v>1.0</v>
      </c>
      <c r="E52" s="7">
        <v>1.0</v>
      </c>
      <c r="F52" s="24">
        <f t="shared" si="1"/>
        <v>0</v>
      </c>
      <c r="G52" s="8">
        <v>0.341614906832298</v>
      </c>
      <c r="H52" s="10">
        <v>0.0</v>
      </c>
    </row>
    <row r="53">
      <c r="A53" s="6">
        <v>52.0</v>
      </c>
      <c r="B53" s="7" t="s">
        <v>904</v>
      </c>
      <c r="C53" s="7" t="s">
        <v>9</v>
      </c>
      <c r="D53" s="7">
        <v>1.0</v>
      </c>
      <c r="E53" s="7">
        <v>1.0</v>
      </c>
      <c r="F53" s="24">
        <f t="shared" si="1"/>
        <v>0</v>
      </c>
      <c r="G53" s="8">
        <v>0.341614906832298</v>
      </c>
      <c r="H53" s="10">
        <v>0.0</v>
      </c>
    </row>
    <row r="54">
      <c r="A54" s="6">
        <v>53.0</v>
      </c>
      <c r="B54" s="7" t="s">
        <v>905</v>
      </c>
      <c r="C54" s="7" t="s">
        <v>12</v>
      </c>
      <c r="D54" s="7">
        <v>1.0</v>
      </c>
      <c r="E54" s="7">
        <v>1.0</v>
      </c>
      <c r="F54" s="24">
        <f t="shared" si="1"/>
        <v>0</v>
      </c>
      <c r="G54" s="8">
        <v>0.341614906832298</v>
      </c>
      <c r="H54" s="10">
        <v>0.0</v>
      </c>
    </row>
    <row r="55">
      <c r="A55" s="6">
        <v>54.0</v>
      </c>
      <c r="B55" s="7" t="s">
        <v>490</v>
      </c>
      <c r="C55" s="7" t="s">
        <v>12</v>
      </c>
      <c r="D55" s="7">
        <v>1.0</v>
      </c>
      <c r="E55" s="7">
        <v>1.0</v>
      </c>
      <c r="F55" s="24">
        <f t="shared" si="1"/>
        <v>0</v>
      </c>
      <c r="G55" s="8">
        <v>0.317919075144508</v>
      </c>
      <c r="H55" s="10">
        <v>0.0</v>
      </c>
    </row>
    <row r="56">
      <c r="A56" s="6">
        <v>55.0</v>
      </c>
      <c r="B56" s="7" t="s">
        <v>520</v>
      </c>
      <c r="C56" s="7" t="s">
        <v>0</v>
      </c>
      <c r="D56" s="7">
        <v>1.0</v>
      </c>
      <c r="E56" s="7">
        <v>1.0</v>
      </c>
      <c r="F56" s="24">
        <f t="shared" si="1"/>
        <v>0</v>
      </c>
      <c r="G56" s="8">
        <v>0.454545454545454</v>
      </c>
      <c r="H56" s="10">
        <v>0.0</v>
      </c>
    </row>
    <row r="57">
      <c r="A57" s="20">
        <v>56.0</v>
      </c>
      <c r="B57" s="21" t="s">
        <v>239</v>
      </c>
      <c r="C57" s="21" t="s">
        <v>0</v>
      </c>
      <c r="D57" s="21">
        <v>1.0</v>
      </c>
      <c r="E57" s="21">
        <v>1.0</v>
      </c>
      <c r="F57" s="28">
        <f t="shared" si="1"/>
        <v>0</v>
      </c>
      <c r="G57" s="22">
        <v>0.454545454545454</v>
      </c>
      <c r="H57" s="23">
        <v>0.0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63"/>
    <col customWidth="1" min="3" max="3" width="8.13"/>
    <col customWidth="1" min="4" max="4" width="8.0"/>
    <col customWidth="1" min="8" max="8" width="17.38"/>
  </cols>
  <sheetData>
    <row r="1">
      <c r="A1" s="1" t="s">
        <v>0</v>
      </c>
      <c r="B1" s="66" t="s">
        <v>1</v>
      </c>
      <c r="C1" s="66" t="s">
        <v>2</v>
      </c>
      <c r="D1" s="66" t="s">
        <v>3</v>
      </c>
      <c r="E1" s="67" t="s">
        <v>4</v>
      </c>
      <c r="F1" s="66" t="s">
        <v>5</v>
      </c>
      <c r="G1" s="66" t="s">
        <v>6</v>
      </c>
      <c r="H1" s="68" t="s">
        <v>7</v>
      </c>
    </row>
    <row r="2">
      <c r="A2" s="6">
        <v>1.0</v>
      </c>
      <c r="B2" s="7" t="s">
        <v>8</v>
      </c>
      <c r="C2" s="7" t="s">
        <v>9</v>
      </c>
      <c r="D2" s="7">
        <v>28.0</v>
      </c>
      <c r="E2" s="7">
        <v>89.0</v>
      </c>
      <c r="F2" s="76">
        <f t="shared" ref="F2:F38" si="1">(E2-1)/88</f>
        <v>1</v>
      </c>
      <c r="G2" s="8">
        <v>0.818181818181818</v>
      </c>
      <c r="H2" s="9">
        <v>0.666764584621727</v>
      </c>
    </row>
    <row r="3">
      <c r="A3" s="77">
        <v>2.0</v>
      </c>
      <c r="B3" s="78" t="s">
        <v>33</v>
      </c>
      <c r="C3" s="78" t="s">
        <v>12</v>
      </c>
      <c r="D3" s="78">
        <v>16.0</v>
      </c>
      <c r="E3" s="78">
        <v>79.0</v>
      </c>
      <c r="F3" s="79">
        <f t="shared" si="1"/>
        <v>0.8863636364</v>
      </c>
      <c r="G3" s="80">
        <v>0.620689655172413</v>
      </c>
      <c r="H3" s="81">
        <v>0.121566000137428</v>
      </c>
    </row>
    <row r="4">
      <c r="A4" s="6">
        <v>3.0</v>
      </c>
      <c r="B4" s="7" t="s">
        <v>420</v>
      </c>
      <c r="C4" s="7" t="s">
        <v>9</v>
      </c>
      <c r="D4" s="7">
        <v>12.0</v>
      </c>
      <c r="E4" s="7">
        <v>46.0</v>
      </c>
      <c r="F4" s="26">
        <f t="shared" si="1"/>
        <v>0.5113636364</v>
      </c>
      <c r="G4" s="8">
        <v>0.580645161290322</v>
      </c>
      <c r="H4" s="9">
        <v>0.0351662887377173</v>
      </c>
    </row>
    <row r="5">
      <c r="A5" s="6">
        <v>4.0</v>
      </c>
      <c r="B5" s="7" t="s">
        <v>35</v>
      </c>
      <c r="C5" s="7" t="s">
        <v>12</v>
      </c>
      <c r="D5" s="7">
        <v>13.0</v>
      </c>
      <c r="E5" s="7">
        <v>45.0</v>
      </c>
      <c r="F5" s="26">
        <f t="shared" si="1"/>
        <v>0.5</v>
      </c>
      <c r="G5" s="8">
        <v>0.610169491525423</v>
      </c>
      <c r="H5" s="9">
        <v>0.0767934446505874</v>
      </c>
    </row>
    <row r="6">
      <c r="A6" s="6">
        <v>5.0</v>
      </c>
      <c r="B6" s="7" t="s">
        <v>906</v>
      </c>
      <c r="C6" s="7" t="s">
        <v>9</v>
      </c>
      <c r="D6" s="7">
        <v>10.0</v>
      </c>
      <c r="E6" s="7">
        <v>29.0</v>
      </c>
      <c r="F6" s="26">
        <f t="shared" si="1"/>
        <v>0.3181818182</v>
      </c>
      <c r="G6" s="8">
        <v>0.5625</v>
      </c>
      <c r="H6" s="9">
        <v>0.01007696007696</v>
      </c>
    </row>
    <row r="7">
      <c r="A7" s="15">
        <v>6.0</v>
      </c>
      <c r="B7" s="16" t="s">
        <v>907</v>
      </c>
      <c r="C7" s="16" t="s">
        <v>9</v>
      </c>
      <c r="D7" s="16">
        <v>13.0</v>
      </c>
      <c r="E7" s="16">
        <v>22.0</v>
      </c>
      <c r="F7" s="27">
        <f t="shared" si="1"/>
        <v>0.2386363636</v>
      </c>
      <c r="G7" s="17">
        <v>0.580645161290322</v>
      </c>
      <c r="H7" s="18">
        <v>0.0870026798598227</v>
      </c>
    </row>
    <row r="8">
      <c r="A8" s="6">
        <v>7.0</v>
      </c>
      <c r="B8" s="7" t="s">
        <v>908</v>
      </c>
      <c r="C8" s="7" t="s">
        <v>12</v>
      </c>
      <c r="D8" s="7">
        <v>9.0</v>
      </c>
      <c r="E8" s="7">
        <v>22.0</v>
      </c>
      <c r="F8" s="26">
        <f t="shared" si="1"/>
        <v>0.2386363636</v>
      </c>
      <c r="G8" s="8">
        <v>0.545454545454545</v>
      </c>
      <c r="H8" s="9">
        <v>0.00584415584415584</v>
      </c>
    </row>
    <row r="9">
      <c r="A9" s="6">
        <v>8.0</v>
      </c>
      <c r="B9" s="7" t="s">
        <v>909</v>
      </c>
      <c r="C9" s="7" t="s">
        <v>0</v>
      </c>
      <c r="D9" s="7">
        <v>9.0</v>
      </c>
      <c r="E9" s="7">
        <v>19.0</v>
      </c>
      <c r="F9" s="26">
        <f t="shared" si="1"/>
        <v>0.2045454545</v>
      </c>
      <c r="G9" s="8">
        <v>0.545454545454545</v>
      </c>
      <c r="H9" s="9">
        <v>0.00584415584415584</v>
      </c>
    </row>
    <row r="10">
      <c r="A10" s="6">
        <v>9.0</v>
      </c>
      <c r="B10" s="7" t="s">
        <v>910</v>
      </c>
      <c r="C10" s="7" t="s">
        <v>9</v>
      </c>
      <c r="D10" s="7">
        <v>4.0</v>
      </c>
      <c r="E10" s="7">
        <v>16.0</v>
      </c>
      <c r="F10" s="26">
        <f t="shared" si="1"/>
        <v>0.1704545455</v>
      </c>
      <c r="G10" s="8">
        <v>0.507042253521126</v>
      </c>
      <c r="H10" s="10">
        <v>0.0</v>
      </c>
    </row>
    <row r="11">
      <c r="A11" s="6">
        <v>10.0</v>
      </c>
      <c r="B11" s="7" t="s">
        <v>80</v>
      </c>
      <c r="C11" s="7" t="s">
        <v>9</v>
      </c>
      <c r="D11" s="7">
        <v>6.0</v>
      </c>
      <c r="E11" s="7">
        <v>12.0</v>
      </c>
      <c r="F11" s="26">
        <f t="shared" si="1"/>
        <v>0.125</v>
      </c>
      <c r="G11" s="8">
        <v>0.521739130434782</v>
      </c>
      <c r="H11" s="9">
        <v>0.0555555555555555</v>
      </c>
    </row>
    <row r="12">
      <c r="A12" s="11">
        <v>11.0</v>
      </c>
      <c r="B12" s="12" t="s">
        <v>911</v>
      </c>
      <c r="C12" s="12" t="s">
        <v>12</v>
      </c>
      <c r="D12" s="12">
        <v>6.0</v>
      </c>
      <c r="E12" s="12">
        <v>10.0</v>
      </c>
      <c r="F12" s="25">
        <f t="shared" si="1"/>
        <v>0.1022727273</v>
      </c>
      <c r="G12" s="12">
        <v>0.5</v>
      </c>
      <c r="H12" s="14">
        <v>0.00895691609977324</v>
      </c>
    </row>
    <row r="13">
      <c r="A13" s="6">
        <v>12.0</v>
      </c>
      <c r="B13" s="7" t="s">
        <v>912</v>
      </c>
      <c r="C13" s="7" t="s">
        <v>0</v>
      </c>
      <c r="D13" s="7">
        <v>8.0</v>
      </c>
      <c r="E13" s="7">
        <v>8.0</v>
      </c>
      <c r="F13" s="26">
        <f t="shared" si="1"/>
        <v>0.07954545455</v>
      </c>
      <c r="G13" s="8">
        <v>0.53731343283582</v>
      </c>
      <c r="H13" s="10">
        <v>0.0</v>
      </c>
    </row>
    <row r="14">
      <c r="A14" s="6">
        <v>13.0</v>
      </c>
      <c r="B14" s="7" t="s">
        <v>913</v>
      </c>
      <c r="C14" s="7" t="s">
        <v>9</v>
      </c>
      <c r="D14" s="7">
        <v>5.0</v>
      </c>
      <c r="E14" s="7">
        <v>8.0</v>
      </c>
      <c r="F14" s="26">
        <f t="shared" si="1"/>
        <v>0.07954545455</v>
      </c>
      <c r="G14" s="8">
        <v>0.514285714285714</v>
      </c>
      <c r="H14" s="9">
        <v>0.00462962962962962</v>
      </c>
    </row>
    <row r="15">
      <c r="A15" s="6">
        <v>14.0</v>
      </c>
      <c r="B15" s="7" t="s">
        <v>914</v>
      </c>
      <c r="C15" s="7" t="s">
        <v>9</v>
      </c>
      <c r="D15" s="7">
        <v>5.0</v>
      </c>
      <c r="E15" s="7">
        <v>7.0</v>
      </c>
      <c r="F15" s="26">
        <f t="shared" si="1"/>
        <v>0.06818181818</v>
      </c>
      <c r="G15" s="8">
        <v>0.493150684931506</v>
      </c>
      <c r="H15" s="9">
        <v>0.00381021095306809</v>
      </c>
    </row>
    <row r="16">
      <c r="A16" s="6">
        <v>15.0</v>
      </c>
      <c r="B16" s="7" t="s">
        <v>236</v>
      </c>
      <c r="C16" s="7" t="s">
        <v>9</v>
      </c>
      <c r="D16" s="7">
        <v>4.0</v>
      </c>
      <c r="E16" s="7">
        <v>6.0</v>
      </c>
      <c r="F16" s="26">
        <f t="shared" si="1"/>
        <v>0.05681818182</v>
      </c>
      <c r="G16" s="8">
        <v>0.473684210526315</v>
      </c>
      <c r="H16" s="10">
        <v>0.0</v>
      </c>
    </row>
    <row r="17">
      <c r="A17" s="6">
        <v>15.0</v>
      </c>
      <c r="B17" s="7" t="s">
        <v>237</v>
      </c>
      <c r="C17" s="7" t="s">
        <v>9</v>
      </c>
      <c r="D17" s="7">
        <v>4.0</v>
      </c>
      <c r="E17" s="7">
        <v>6.0</v>
      </c>
      <c r="F17" s="26">
        <f t="shared" si="1"/>
        <v>0.05681818182</v>
      </c>
      <c r="G17" s="8">
        <v>0.473684210526315</v>
      </c>
      <c r="H17" s="10">
        <v>0.0</v>
      </c>
    </row>
    <row r="18">
      <c r="A18" s="6">
        <v>17.0</v>
      </c>
      <c r="B18" s="7" t="s">
        <v>915</v>
      </c>
      <c r="C18" s="7" t="s">
        <v>9</v>
      </c>
      <c r="D18" s="7">
        <v>5.0</v>
      </c>
      <c r="E18" s="7">
        <v>5.0</v>
      </c>
      <c r="F18" s="26">
        <f t="shared" si="1"/>
        <v>0.04545454545</v>
      </c>
      <c r="G18" s="8">
        <v>0.423529411764705</v>
      </c>
      <c r="H18" s="10">
        <v>0.0</v>
      </c>
    </row>
    <row r="19">
      <c r="A19" s="6">
        <v>18.0</v>
      </c>
      <c r="B19" s="7" t="s">
        <v>916</v>
      </c>
      <c r="C19" s="7" t="s">
        <v>9</v>
      </c>
      <c r="D19" s="7">
        <v>4.0</v>
      </c>
      <c r="E19" s="7">
        <v>5.0</v>
      </c>
      <c r="F19" s="26">
        <f t="shared" si="1"/>
        <v>0.04545454545</v>
      </c>
      <c r="G19" s="7">
        <v>0.5</v>
      </c>
      <c r="H19" s="9">
        <v>0.109523809523809</v>
      </c>
    </row>
    <row r="20">
      <c r="A20" s="6">
        <v>19.0</v>
      </c>
      <c r="B20" s="7" t="s">
        <v>242</v>
      </c>
      <c r="C20" s="7" t="s">
        <v>9</v>
      </c>
      <c r="D20" s="7">
        <v>3.0</v>
      </c>
      <c r="E20" s="7">
        <v>4.0</v>
      </c>
      <c r="F20" s="26">
        <f t="shared" si="1"/>
        <v>0.03409090909</v>
      </c>
      <c r="G20" s="8">
        <v>0.467532467532467</v>
      </c>
      <c r="H20" s="19">
        <v>5.29100529100529E-4</v>
      </c>
    </row>
    <row r="21">
      <c r="A21" s="6">
        <v>20.0</v>
      </c>
      <c r="B21" s="7" t="s">
        <v>917</v>
      </c>
      <c r="C21" s="7" t="s">
        <v>9</v>
      </c>
      <c r="D21" s="7">
        <v>3.0</v>
      </c>
      <c r="E21" s="7">
        <v>3.0</v>
      </c>
      <c r="F21" s="26">
        <f t="shared" si="1"/>
        <v>0.02272727273</v>
      </c>
      <c r="G21" s="8">
        <v>0.493150684931506</v>
      </c>
      <c r="H21" s="10">
        <v>0.0</v>
      </c>
    </row>
    <row r="22">
      <c r="A22" s="6">
        <v>20.0</v>
      </c>
      <c r="B22" s="7" t="s">
        <v>918</v>
      </c>
      <c r="C22" s="7" t="s">
        <v>12</v>
      </c>
      <c r="D22" s="7">
        <v>3.0</v>
      </c>
      <c r="E22" s="7">
        <v>3.0</v>
      </c>
      <c r="F22" s="26">
        <f t="shared" si="1"/>
        <v>0.02272727273</v>
      </c>
      <c r="G22" s="8">
        <v>0.413793103448275</v>
      </c>
      <c r="H22" s="10">
        <v>0.0</v>
      </c>
    </row>
    <row r="23">
      <c r="A23" s="6">
        <v>20.0</v>
      </c>
      <c r="B23" s="7" t="s">
        <v>919</v>
      </c>
      <c r="C23" s="7" t="s">
        <v>9</v>
      </c>
      <c r="D23" s="7">
        <v>3.0</v>
      </c>
      <c r="E23" s="7">
        <v>3.0</v>
      </c>
      <c r="F23" s="26">
        <f t="shared" si="1"/>
        <v>0.02272727273</v>
      </c>
      <c r="G23" s="8">
        <v>0.404494382022471</v>
      </c>
      <c r="H23" s="10">
        <v>0.0</v>
      </c>
    </row>
    <row r="24">
      <c r="A24" s="6">
        <v>23.0</v>
      </c>
      <c r="B24" s="7" t="s">
        <v>581</v>
      </c>
      <c r="C24" s="7" t="s">
        <v>9</v>
      </c>
      <c r="D24" s="7">
        <v>2.0</v>
      </c>
      <c r="E24" s="7">
        <v>2.0</v>
      </c>
      <c r="F24" s="26">
        <f t="shared" si="1"/>
        <v>0.01136363636</v>
      </c>
      <c r="G24" s="8">
        <v>0.461538461538461</v>
      </c>
      <c r="H24" s="10">
        <v>0.0</v>
      </c>
    </row>
    <row r="25">
      <c r="A25" s="6">
        <v>23.0</v>
      </c>
      <c r="B25" s="7" t="s">
        <v>432</v>
      </c>
      <c r="C25" s="7" t="s">
        <v>12</v>
      </c>
      <c r="D25" s="7">
        <v>2.0</v>
      </c>
      <c r="E25" s="7">
        <v>2.0</v>
      </c>
      <c r="F25" s="26">
        <f t="shared" si="1"/>
        <v>0.01136363636</v>
      </c>
      <c r="G25" s="8">
        <v>0.461538461538461</v>
      </c>
      <c r="H25" s="10">
        <v>0.0</v>
      </c>
    </row>
    <row r="26">
      <c r="A26" s="6">
        <v>25.0</v>
      </c>
      <c r="B26" s="7" t="s">
        <v>304</v>
      </c>
      <c r="C26" s="7" t="s">
        <v>9</v>
      </c>
      <c r="D26" s="7">
        <v>1.0</v>
      </c>
      <c r="E26" s="7">
        <v>1.0</v>
      </c>
      <c r="F26" s="24">
        <f t="shared" si="1"/>
        <v>0</v>
      </c>
      <c r="G26" s="8">
        <v>0.455696202531645</v>
      </c>
      <c r="H26" s="10">
        <v>0.0</v>
      </c>
    </row>
    <row r="27">
      <c r="A27" s="6">
        <v>25.0</v>
      </c>
      <c r="B27" s="7" t="s">
        <v>920</v>
      </c>
      <c r="C27" s="7" t="s">
        <v>9</v>
      </c>
      <c r="D27" s="7">
        <v>1.0</v>
      </c>
      <c r="E27" s="7">
        <v>1.0</v>
      </c>
      <c r="F27" s="24">
        <f t="shared" si="1"/>
        <v>0</v>
      </c>
      <c r="G27" s="8">
        <v>0.455696202531645</v>
      </c>
      <c r="H27" s="10">
        <v>0.0</v>
      </c>
    </row>
    <row r="28">
      <c r="A28" s="6">
        <v>25.0</v>
      </c>
      <c r="B28" s="7" t="s">
        <v>439</v>
      </c>
      <c r="C28" s="7" t="s">
        <v>12</v>
      </c>
      <c r="D28" s="7">
        <v>1.0</v>
      </c>
      <c r="E28" s="7">
        <v>1.0</v>
      </c>
      <c r="F28" s="24">
        <f t="shared" si="1"/>
        <v>0</v>
      </c>
      <c r="G28" s="8">
        <v>0.455696202531645</v>
      </c>
      <c r="H28" s="10">
        <v>0.0</v>
      </c>
    </row>
    <row r="29">
      <c r="A29" s="6">
        <v>25.0</v>
      </c>
      <c r="B29" s="7" t="s">
        <v>921</v>
      </c>
      <c r="C29" s="7" t="s">
        <v>9</v>
      </c>
      <c r="D29" s="7">
        <v>1.0</v>
      </c>
      <c r="E29" s="7">
        <v>1.0</v>
      </c>
      <c r="F29" s="24">
        <f t="shared" si="1"/>
        <v>0</v>
      </c>
      <c r="G29" s="8">
        <v>0.455696202531645</v>
      </c>
      <c r="H29" s="10">
        <v>0.0</v>
      </c>
    </row>
    <row r="30">
      <c r="A30" s="6">
        <v>25.0</v>
      </c>
      <c r="B30" s="7" t="s">
        <v>922</v>
      </c>
      <c r="C30" s="7" t="s">
        <v>9</v>
      </c>
      <c r="D30" s="7">
        <v>1.0</v>
      </c>
      <c r="E30" s="7">
        <v>1.0</v>
      </c>
      <c r="F30" s="24">
        <f t="shared" si="1"/>
        <v>0</v>
      </c>
      <c r="G30" s="8">
        <v>0.455696202531645</v>
      </c>
      <c r="H30" s="10">
        <v>0.0</v>
      </c>
    </row>
    <row r="31">
      <c r="A31" s="6">
        <v>25.0</v>
      </c>
      <c r="B31" s="7" t="s">
        <v>923</v>
      </c>
      <c r="C31" s="7" t="s">
        <v>9</v>
      </c>
      <c r="D31" s="7">
        <v>1.0</v>
      </c>
      <c r="E31" s="7">
        <v>1.0</v>
      </c>
      <c r="F31" s="24">
        <f t="shared" si="1"/>
        <v>0</v>
      </c>
      <c r="G31" s="8">
        <v>0.455696202531645</v>
      </c>
      <c r="H31" s="10">
        <v>0.0</v>
      </c>
    </row>
    <row r="32">
      <c r="A32" s="6">
        <v>25.0</v>
      </c>
      <c r="B32" s="7" t="s">
        <v>924</v>
      </c>
      <c r="C32" s="7" t="s">
        <v>12</v>
      </c>
      <c r="D32" s="7">
        <v>1.0</v>
      </c>
      <c r="E32" s="7">
        <v>1.0</v>
      </c>
      <c r="F32" s="24">
        <f t="shared" si="1"/>
        <v>0</v>
      </c>
      <c r="G32" s="8">
        <v>0.455696202531645</v>
      </c>
      <c r="H32" s="10">
        <v>0.0</v>
      </c>
    </row>
    <row r="33">
      <c r="A33" s="6">
        <v>25.0</v>
      </c>
      <c r="B33" s="7" t="s">
        <v>925</v>
      </c>
      <c r="C33" s="7" t="s">
        <v>12</v>
      </c>
      <c r="D33" s="7">
        <v>1.0</v>
      </c>
      <c r="E33" s="7">
        <v>1.0</v>
      </c>
      <c r="F33" s="24">
        <f t="shared" si="1"/>
        <v>0</v>
      </c>
      <c r="G33" s="8">
        <v>0.455696202531645</v>
      </c>
      <c r="H33" s="10">
        <v>0.0</v>
      </c>
    </row>
    <row r="34">
      <c r="A34" s="6">
        <v>25.0</v>
      </c>
      <c r="B34" s="7" t="s">
        <v>49</v>
      </c>
      <c r="C34" s="7" t="s">
        <v>9</v>
      </c>
      <c r="D34" s="7">
        <v>1.0</v>
      </c>
      <c r="E34" s="7">
        <v>1.0</v>
      </c>
      <c r="F34" s="24">
        <f t="shared" si="1"/>
        <v>0</v>
      </c>
      <c r="G34" s="8">
        <v>0.387096774193548</v>
      </c>
      <c r="H34" s="10">
        <v>0.0</v>
      </c>
    </row>
    <row r="35">
      <c r="A35" s="6">
        <v>25.0</v>
      </c>
      <c r="B35" s="7" t="s">
        <v>106</v>
      </c>
      <c r="C35" s="7" t="s">
        <v>9</v>
      </c>
      <c r="D35" s="7">
        <v>1.0</v>
      </c>
      <c r="E35" s="7">
        <v>1.0</v>
      </c>
      <c r="F35" s="24">
        <f t="shared" si="1"/>
        <v>0</v>
      </c>
      <c r="G35" s="8">
        <v>0.371134020618556</v>
      </c>
      <c r="H35" s="10">
        <v>0.0</v>
      </c>
    </row>
    <row r="36">
      <c r="A36" s="6">
        <v>25.0</v>
      </c>
      <c r="B36" s="7" t="s">
        <v>926</v>
      </c>
      <c r="C36" s="7" t="s">
        <v>9</v>
      </c>
      <c r="D36" s="7">
        <v>1.0</v>
      </c>
      <c r="E36" s="7">
        <v>1.0</v>
      </c>
      <c r="F36" s="24">
        <f t="shared" si="1"/>
        <v>0</v>
      </c>
      <c r="G36" s="8">
        <v>0.346153846153846</v>
      </c>
      <c r="H36" s="10">
        <v>0.0</v>
      </c>
    </row>
    <row r="37">
      <c r="A37" s="6">
        <v>25.0</v>
      </c>
      <c r="B37" s="7" t="s">
        <v>927</v>
      </c>
      <c r="C37" s="7" t="s">
        <v>9</v>
      </c>
      <c r="D37" s="7">
        <v>1.0</v>
      </c>
      <c r="E37" s="7">
        <v>1.0</v>
      </c>
      <c r="F37" s="24">
        <f t="shared" si="1"/>
        <v>0</v>
      </c>
      <c r="G37" s="8">
        <v>0.336448598130841</v>
      </c>
      <c r="H37" s="10">
        <v>0.0</v>
      </c>
    </row>
    <row r="38">
      <c r="A38" s="20">
        <v>25.0</v>
      </c>
      <c r="B38" s="21" t="s">
        <v>928</v>
      </c>
      <c r="C38" s="21" t="s">
        <v>9</v>
      </c>
      <c r="D38" s="21">
        <v>1.0</v>
      </c>
      <c r="E38" s="21">
        <v>1.0</v>
      </c>
      <c r="F38" s="28">
        <f t="shared" si="1"/>
        <v>0</v>
      </c>
      <c r="G38" s="22">
        <v>0.336448598130841</v>
      </c>
      <c r="H38" s="23">
        <v>0.0</v>
      </c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5"/>
    <col customWidth="1" min="3" max="3" width="7.13"/>
    <col customWidth="1" min="4" max="4" width="7.0"/>
    <col customWidth="1" min="8" max="8" width="18.0"/>
  </cols>
  <sheetData>
    <row r="1">
      <c r="A1" s="1" t="s">
        <v>0</v>
      </c>
      <c r="B1" s="66" t="s">
        <v>1</v>
      </c>
      <c r="C1" s="66" t="s">
        <v>2</v>
      </c>
      <c r="D1" s="66" t="s">
        <v>3</v>
      </c>
      <c r="E1" s="67" t="s">
        <v>4</v>
      </c>
      <c r="F1" s="66" t="s">
        <v>5</v>
      </c>
      <c r="G1" s="66" t="s">
        <v>6</v>
      </c>
      <c r="H1" s="68" t="s">
        <v>7</v>
      </c>
    </row>
    <row r="2">
      <c r="A2" s="6">
        <v>1.0</v>
      </c>
      <c r="B2" s="7" t="s">
        <v>8</v>
      </c>
      <c r="C2" s="7" t="s">
        <v>9</v>
      </c>
      <c r="D2" s="7">
        <v>36.0</v>
      </c>
      <c r="E2" s="7">
        <v>84.0</v>
      </c>
      <c r="F2" s="24">
        <f t="shared" ref="F2:F49" si="1">(E2-1)/83</f>
        <v>1</v>
      </c>
      <c r="G2" s="8">
        <v>0.810344827586206</v>
      </c>
      <c r="H2" s="9">
        <v>0.629769613673406</v>
      </c>
    </row>
    <row r="3">
      <c r="A3" s="11">
        <v>2.0</v>
      </c>
      <c r="B3" s="12" t="s">
        <v>929</v>
      </c>
      <c r="C3" s="12" t="s">
        <v>12</v>
      </c>
      <c r="D3" s="12">
        <v>11.0</v>
      </c>
      <c r="E3" s="12">
        <v>40.0</v>
      </c>
      <c r="F3" s="25">
        <f t="shared" si="1"/>
        <v>0.4698795181</v>
      </c>
      <c r="G3" s="13">
        <v>0.552941176470588</v>
      </c>
      <c r="H3" s="14">
        <v>0.0411171314039029</v>
      </c>
    </row>
    <row r="4">
      <c r="A4" s="15">
        <v>3.0</v>
      </c>
      <c r="B4" s="16" t="s">
        <v>70</v>
      </c>
      <c r="C4" s="16" t="s">
        <v>9</v>
      </c>
      <c r="D4" s="16">
        <v>21.0</v>
      </c>
      <c r="E4" s="16">
        <v>34.0</v>
      </c>
      <c r="F4" s="27">
        <f t="shared" si="1"/>
        <v>0.3975903614</v>
      </c>
      <c r="G4" s="17">
        <v>0.618421052631579</v>
      </c>
      <c r="H4" s="18">
        <v>0.1974692744813</v>
      </c>
    </row>
    <row r="5">
      <c r="A5" s="6">
        <v>4.0</v>
      </c>
      <c r="B5" s="7" t="s">
        <v>33</v>
      </c>
      <c r="C5" s="7" t="s">
        <v>9</v>
      </c>
      <c r="D5" s="7">
        <v>9.0</v>
      </c>
      <c r="E5" s="7">
        <v>31.0</v>
      </c>
      <c r="F5" s="26">
        <f t="shared" si="1"/>
        <v>0.3614457831</v>
      </c>
      <c r="G5" s="8">
        <v>0.546511627906976</v>
      </c>
      <c r="H5" s="9">
        <v>0.0124278666138055</v>
      </c>
    </row>
    <row r="6">
      <c r="A6" s="6">
        <v>5.0</v>
      </c>
      <c r="B6" s="7" t="s">
        <v>80</v>
      </c>
      <c r="C6" s="7" t="s">
        <v>9</v>
      </c>
      <c r="D6" s="7">
        <v>13.0</v>
      </c>
      <c r="E6" s="7">
        <v>29.0</v>
      </c>
      <c r="F6" s="26">
        <f t="shared" si="1"/>
        <v>0.3373493976</v>
      </c>
      <c r="G6" s="8">
        <v>0.552941176470588</v>
      </c>
      <c r="H6" s="9">
        <v>0.130978811506101</v>
      </c>
    </row>
    <row r="7">
      <c r="A7" s="6">
        <v>6.0</v>
      </c>
      <c r="B7" s="7" t="s">
        <v>35</v>
      </c>
      <c r="C7" s="7" t="s">
        <v>12</v>
      </c>
      <c r="D7" s="7">
        <v>8.0</v>
      </c>
      <c r="E7" s="7">
        <v>24.0</v>
      </c>
      <c r="F7" s="26">
        <f t="shared" si="1"/>
        <v>0.2771084337</v>
      </c>
      <c r="G7" s="8">
        <v>0.516483516483516</v>
      </c>
      <c r="H7" s="9">
        <v>0.0428615479494295</v>
      </c>
    </row>
    <row r="8">
      <c r="A8" s="6">
        <v>7.0</v>
      </c>
      <c r="B8" s="7" t="s">
        <v>420</v>
      </c>
      <c r="C8" s="7" t="s">
        <v>9</v>
      </c>
      <c r="D8" s="7">
        <v>6.0</v>
      </c>
      <c r="E8" s="7">
        <v>18.0</v>
      </c>
      <c r="F8" s="26">
        <f t="shared" si="1"/>
        <v>0.2048192771</v>
      </c>
      <c r="G8" s="7">
        <v>0.5</v>
      </c>
      <c r="H8" s="10">
        <v>0.0</v>
      </c>
    </row>
    <row r="9">
      <c r="A9" s="6">
        <v>8.0</v>
      </c>
      <c r="B9" s="7" t="s">
        <v>930</v>
      </c>
      <c r="C9" s="7" t="s">
        <v>9</v>
      </c>
      <c r="D9" s="7">
        <v>10.0</v>
      </c>
      <c r="E9" s="7">
        <v>16.0</v>
      </c>
      <c r="F9" s="26">
        <f t="shared" si="1"/>
        <v>0.1807228916</v>
      </c>
      <c r="G9" s="8">
        <v>0.552941176470588</v>
      </c>
      <c r="H9" s="9">
        <v>0.0575051759834368</v>
      </c>
    </row>
    <row r="10">
      <c r="A10" s="6">
        <v>9.0</v>
      </c>
      <c r="B10" s="7" t="s">
        <v>931</v>
      </c>
      <c r="C10" s="7" t="s">
        <v>9</v>
      </c>
      <c r="D10" s="7">
        <v>8.0</v>
      </c>
      <c r="E10" s="7">
        <v>12.0</v>
      </c>
      <c r="F10" s="26">
        <f t="shared" si="1"/>
        <v>0.1325301205</v>
      </c>
      <c r="G10" s="8">
        <v>0.522222222222222</v>
      </c>
      <c r="H10" s="9">
        <v>0.0856504118761288</v>
      </c>
    </row>
    <row r="11">
      <c r="A11" s="6">
        <v>10.0</v>
      </c>
      <c r="B11" s="7" t="s">
        <v>932</v>
      </c>
      <c r="C11" s="7" t="s">
        <v>9</v>
      </c>
      <c r="D11" s="7">
        <v>9.0</v>
      </c>
      <c r="E11" s="7">
        <v>11.0</v>
      </c>
      <c r="F11" s="26">
        <f t="shared" si="1"/>
        <v>0.1204819277</v>
      </c>
      <c r="G11" s="8">
        <v>0.522222222222222</v>
      </c>
      <c r="H11" s="9">
        <v>0.00444033302497687</v>
      </c>
    </row>
    <row r="12">
      <c r="A12" s="6">
        <v>10.0</v>
      </c>
      <c r="B12" s="7" t="s">
        <v>933</v>
      </c>
      <c r="C12" s="7" t="s">
        <v>9</v>
      </c>
      <c r="D12" s="7">
        <v>9.0</v>
      </c>
      <c r="E12" s="7">
        <v>11.0</v>
      </c>
      <c r="F12" s="26">
        <f t="shared" si="1"/>
        <v>0.1204819277</v>
      </c>
      <c r="G12" s="8">
        <v>0.522222222222222</v>
      </c>
      <c r="H12" s="9">
        <v>0.00444033302497687</v>
      </c>
    </row>
    <row r="13">
      <c r="A13" s="6">
        <v>12.0</v>
      </c>
      <c r="B13" s="7" t="s">
        <v>934</v>
      </c>
      <c r="C13" s="7" t="s">
        <v>9</v>
      </c>
      <c r="D13" s="7">
        <v>5.0</v>
      </c>
      <c r="E13" s="7">
        <v>7.0</v>
      </c>
      <c r="F13" s="26">
        <f t="shared" si="1"/>
        <v>0.07228915663</v>
      </c>
      <c r="G13" s="8">
        <v>0.489583333333333</v>
      </c>
      <c r="H13" s="19">
        <v>9.25069380203515E-4</v>
      </c>
    </row>
    <row r="14">
      <c r="A14" s="6">
        <v>13.0</v>
      </c>
      <c r="B14" s="7" t="s">
        <v>935</v>
      </c>
      <c r="C14" s="7" t="s">
        <v>9</v>
      </c>
      <c r="D14" s="7">
        <v>4.0</v>
      </c>
      <c r="E14" s="7">
        <v>7.0</v>
      </c>
      <c r="F14" s="26">
        <f t="shared" si="1"/>
        <v>0.07228915663</v>
      </c>
      <c r="G14" s="8">
        <v>0.484536082474226</v>
      </c>
      <c r="H14" s="9">
        <v>0.00103299414122725</v>
      </c>
    </row>
    <row r="15">
      <c r="A15" s="6">
        <v>14.0</v>
      </c>
      <c r="B15" s="7" t="s">
        <v>936</v>
      </c>
      <c r="C15" s="7" t="s">
        <v>9</v>
      </c>
      <c r="D15" s="7">
        <v>5.0</v>
      </c>
      <c r="E15" s="7">
        <v>6.0</v>
      </c>
      <c r="F15" s="26">
        <f t="shared" si="1"/>
        <v>0.06024096386</v>
      </c>
      <c r="G15" s="8">
        <v>0.489583333333333</v>
      </c>
      <c r="H15" s="9">
        <v>0.00627505396238051</v>
      </c>
    </row>
    <row r="16">
      <c r="A16" s="6">
        <v>14.0</v>
      </c>
      <c r="B16" s="7" t="s">
        <v>937</v>
      </c>
      <c r="C16" s="7" t="s">
        <v>9</v>
      </c>
      <c r="D16" s="7">
        <v>5.0</v>
      </c>
      <c r="E16" s="7">
        <v>6.0</v>
      </c>
      <c r="F16" s="26">
        <f t="shared" si="1"/>
        <v>0.06024096386</v>
      </c>
      <c r="G16" s="8">
        <v>0.474747474747474</v>
      </c>
      <c r="H16" s="10">
        <v>0.0</v>
      </c>
    </row>
    <row r="17">
      <c r="A17" s="6">
        <v>14.0</v>
      </c>
      <c r="B17" s="7" t="s">
        <v>938</v>
      </c>
      <c r="C17" s="7" t="s">
        <v>9</v>
      </c>
      <c r="D17" s="7">
        <v>5.0</v>
      </c>
      <c r="E17" s="7">
        <v>6.0</v>
      </c>
      <c r="F17" s="26">
        <f t="shared" si="1"/>
        <v>0.06024096386</v>
      </c>
      <c r="G17" s="8">
        <v>0.474747474747474</v>
      </c>
      <c r="H17" s="10">
        <v>0.0</v>
      </c>
    </row>
    <row r="18">
      <c r="A18" s="6">
        <v>17.0</v>
      </c>
      <c r="B18" s="7" t="s">
        <v>939</v>
      </c>
      <c r="C18" s="7" t="s">
        <v>9</v>
      </c>
      <c r="D18" s="7">
        <v>4.0</v>
      </c>
      <c r="E18" s="7">
        <v>6.0</v>
      </c>
      <c r="F18" s="26">
        <f t="shared" si="1"/>
        <v>0.06024096386</v>
      </c>
      <c r="G18" s="8">
        <v>0.484536082474226</v>
      </c>
      <c r="H18" s="9">
        <v>0.00103299414122725</v>
      </c>
    </row>
    <row r="19">
      <c r="A19" s="6">
        <v>18.0</v>
      </c>
      <c r="B19" s="7" t="s">
        <v>940</v>
      </c>
      <c r="C19" s="7" t="s">
        <v>12</v>
      </c>
      <c r="D19" s="7">
        <v>4.0</v>
      </c>
      <c r="E19" s="7">
        <v>5.0</v>
      </c>
      <c r="F19" s="26">
        <f t="shared" si="1"/>
        <v>0.04819277108</v>
      </c>
      <c r="G19" s="8">
        <v>0.465346534653465</v>
      </c>
      <c r="H19" s="19">
        <v>6.16712920135676E-4</v>
      </c>
    </row>
    <row r="20">
      <c r="A20" s="6">
        <v>19.0</v>
      </c>
      <c r="B20" s="7" t="s">
        <v>941</v>
      </c>
      <c r="C20" s="7" t="s">
        <v>9</v>
      </c>
      <c r="D20" s="7">
        <v>4.0</v>
      </c>
      <c r="E20" s="7">
        <v>4.0</v>
      </c>
      <c r="F20" s="26">
        <f t="shared" si="1"/>
        <v>0.03614457831</v>
      </c>
      <c r="G20" s="8">
        <v>0.405172413793103</v>
      </c>
      <c r="H20" s="9">
        <v>0.00755473327166204</v>
      </c>
    </row>
    <row r="21">
      <c r="A21" s="6">
        <v>20.0</v>
      </c>
      <c r="B21" s="7" t="s">
        <v>942</v>
      </c>
      <c r="C21" s="7" t="s">
        <v>9</v>
      </c>
      <c r="D21" s="7">
        <v>3.0</v>
      </c>
      <c r="E21" s="7">
        <v>4.0</v>
      </c>
      <c r="F21" s="26">
        <f t="shared" si="1"/>
        <v>0.03614457831</v>
      </c>
      <c r="G21" s="8">
        <v>0.391666666666666</v>
      </c>
      <c r="H21" s="9">
        <v>0.00173450508788159</v>
      </c>
    </row>
    <row r="22">
      <c r="A22" s="6">
        <v>20.0</v>
      </c>
      <c r="B22" s="7" t="s">
        <v>943</v>
      </c>
      <c r="C22" s="7" t="s">
        <v>9</v>
      </c>
      <c r="D22" s="7">
        <v>3.0</v>
      </c>
      <c r="E22" s="7">
        <v>4.0</v>
      </c>
      <c r="F22" s="26">
        <f t="shared" si="1"/>
        <v>0.03614457831</v>
      </c>
      <c r="G22" s="8">
        <v>0.391666666666666</v>
      </c>
      <c r="H22" s="9">
        <v>0.00173450508788159</v>
      </c>
    </row>
    <row r="23">
      <c r="A23" s="6">
        <v>22.0</v>
      </c>
      <c r="B23" s="7" t="s">
        <v>322</v>
      </c>
      <c r="C23" s="7" t="s">
        <v>0</v>
      </c>
      <c r="D23" s="7">
        <v>3.0</v>
      </c>
      <c r="E23" s="7">
        <v>3.0</v>
      </c>
      <c r="F23" s="26">
        <f t="shared" si="1"/>
        <v>0.02409638554</v>
      </c>
      <c r="G23" s="8">
        <v>0.479591836734693</v>
      </c>
      <c r="H23" s="10">
        <v>0.0</v>
      </c>
    </row>
    <row r="24">
      <c r="A24" s="6">
        <v>22.0</v>
      </c>
      <c r="B24" s="7" t="s">
        <v>844</v>
      </c>
      <c r="C24" s="7" t="s">
        <v>9</v>
      </c>
      <c r="D24" s="7">
        <v>3.0</v>
      </c>
      <c r="E24" s="7">
        <v>3.0</v>
      </c>
      <c r="F24" s="26">
        <f t="shared" si="1"/>
        <v>0.02409638554</v>
      </c>
      <c r="G24" s="8">
        <v>0.479591836734693</v>
      </c>
      <c r="H24" s="10">
        <v>0.0</v>
      </c>
    </row>
    <row r="25">
      <c r="A25" s="6">
        <v>22.0</v>
      </c>
      <c r="B25" s="7" t="s">
        <v>158</v>
      </c>
      <c r="C25" s="7" t="s">
        <v>9</v>
      </c>
      <c r="D25" s="7">
        <v>3.0</v>
      </c>
      <c r="E25" s="7">
        <v>3.0</v>
      </c>
      <c r="F25" s="26">
        <f t="shared" si="1"/>
        <v>0.02409638554</v>
      </c>
      <c r="G25" s="8">
        <v>0.479591836734693</v>
      </c>
      <c r="H25" s="10">
        <v>0.0</v>
      </c>
    </row>
    <row r="26">
      <c r="A26" s="6">
        <v>22.0</v>
      </c>
      <c r="B26" s="7" t="s">
        <v>256</v>
      </c>
      <c r="C26" s="7" t="s">
        <v>9</v>
      </c>
      <c r="D26" s="7">
        <v>3.0</v>
      </c>
      <c r="E26" s="7">
        <v>3.0</v>
      </c>
      <c r="F26" s="26">
        <f t="shared" si="1"/>
        <v>0.02409638554</v>
      </c>
      <c r="G26" s="8">
        <v>0.479591836734693</v>
      </c>
      <c r="H26" s="10">
        <v>0.0</v>
      </c>
    </row>
    <row r="27">
      <c r="A27" s="6">
        <v>22.0</v>
      </c>
      <c r="B27" s="7" t="s">
        <v>265</v>
      </c>
      <c r="C27" s="7" t="s">
        <v>9</v>
      </c>
      <c r="D27" s="7">
        <v>3.0</v>
      </c>
      <c r="E27" s="7">
        <v>3.0</v>
      </c>
      <c r="F27" s="26">
        <f t="shared" si="1"/>
        <v>0.02409638554</v>
      </c>
      <c r="G27" s="8">
        <v>0.419642857142857</v>
      </c>
      <c r="H27" s="10">
        <v>0.0</v>
      </c>
    </row>
    <row r="28">
      <c r="A28" s="6">
        <v>27.0</v>
      </c>
      <c r="B28" s="7" t="s">
        <v>304</v>
      </c>
      <c r="C28" s="7" t="s">
        <v>9</v>
      </c>
      <c r="D28" s="7">
        <v>2.0</v>
      </c>
      <c r="E28" s="7">
        <v>3.0</v>
      </c>
      <c r="F28" s="26">
        <f t="shared" si="1"/>
        <v>0.02409638554</v>
      </c>
      <c r="G28" s="8">
        <v>0.474747474747474</v>
      </c>
      <c r="H28" s="10">
        <v>0.0</v>
      </c>
    </row>
    <row r="29">
      <c r="A29" s="6">
        <v>28.0</v>
      </c>
      <c r="B29" s="7" t="s">
        <v>320</v>
      </c>
      <c r="C29" s="7" t="s">
        <v>9</v>
      </c>
      <c r="D29" s="7">
        <v>2.0</v>
      </c>
      <c r="E29" s="7">
        <v>2.0</v>
      </c>
      <c r="F29" s="26">
        <f t="shared" si="1"/>
        <v>0.01204819277</v>
      </c>
      <c r="G29" s="8">
        <v>0.474747474747474</v>
      </c>
      <c r="H29" s="10">
        <v>0.0</v>
      </c>
    </row>
    <row r="30">
      <c r="A30" s="6">
        <v>28.0</v>
      </c>
      <c r="B30" s="7" t="s">
        <v>331</v>
      </c>
      <c r="C30" s="7" t="s">
        <v>9</v>
      </c>
      <c r="D30" s="7">
        <v>2.0</v>
      </c>
      <c r="E30" s="7">
        <v>2.0</v>
      </c>
      <c r="F30" s="26">
        <f t="shared" si="1"/>
        <v>0.01204819277</v>
      </c>
      <c r="G30" s="8">
        <v>0.474747474747474</v>
      </c>
      <c r="H30" s="10">
        <v>0.0</v>
      </c>
    </row>
    <row r="31">
      <c r="A31" s="6">
        <v>28.0</v>
      </c>
      <c r="B31" s="7" t="s">
        <v>49</v>
      </c>
      <c r="C31" s="7" t="s">
        <v>9</v>
      </c>
      <c r="D31" s="7">
        <v>2.0</v>
      </c>
      <c r="E31" s="7">
        <v>2.0</v>
      </c>
      <c r="F31" s="26">
        <f t="shared" si="1"/>
        <v>0.01204819277</v>
      </c>
      <c r="G31" s="8">
        <v>0.474747474747474</v>
      </c>
      <c r="H31" s="10">
        <v>0.0</v>
      </c>
    </row>
    <row r="32">
      <c r="A32" s="6">
        <v>28.0</v>
      </c>
      <c r="B32" s="7" t="s">
        <v>253</v>
      </c>
      <c r="C32" s="7" t="s">
        <v>9</v>
      </c>
      <c r="D32" s="7">
        <v>2.0</v>
      </c>
      <c r="E32" s="7">
        <v>2.0</v>
      </c>
      <c r="F32" s="26">
        <f t="shared" si="1"/>
        <v>0.01204819277</v>
      </c>
      <c r="G32" s="8">
        <v>0.474747474747474</v>
      </c>
      <c r="H32" s="10">
        <v>0.0</v>
      </c>
    </row>
    <row r="33">
      <c r="A33" s="6">
        <v>28.0</v>
      </c>
      <c r="B33" s="7" t="s">
        <v>53</v>
      </c>
      <c r="C33" s="7" t="s">
        <v>9</v>
      </c>
      <c r="D33" s="7">
        <v>2.0</v>
      </c>
      <c r="E33" s="7">
        <v>2.0</v>
      </c>
      <c r="F33" s="26">
        <f t="shared" si="1"/>
        <v>0.01204819277</v>
      </c>
      <c r="G33" s="8">
        <v>0.46078431372549</v>
      </c>
      <c r="H33" s="10">
        <v>0.0</v>
      </c>
    </row>
    <row r="34">
      <c r="A34" s="6">
        <v>28.0</v>
      </c>
      <c r="B34" s="7" t="s">
        <v>56</v>
      </c>
      <c r="C34" s="7" t="s">
        <v>9</v>
      </c>
      <c r="D34" s="7">
        <v>2.0</v>
      </c>
      <c r="E34" s="7">
        <v>2.0</v>
      </c>
      <c r="F34" s="26">
        <f t="shared" si="1"/>
        <v>0.01204819277</v>
      </c>
      <c r="G34" s="8">
        <v>0.46078431372549</v>
      </c>
      <c r="H34" s="10">
        <v>0.0</v>
      </c>
    </row>
    <row r="35">
      <c r="A35" s="6">
        <v>28.0</v>
      </c>
      <c r="B35" s="7" t="s">
        <v>199</v>
      </c>
      <c r="C35" s="7" t="s">
        <v>9</v>
      </c>
      <c r="D35" s="7">
        <v>2.0</v>
      </c>
      <c r="E35" s="7">
        <v>2.0</v>
      </c>
      <c r="F35" s="26">
        <f t="shared" si="1"/>
        <v>0.01204819277</v>
      </c>
      <c r="G35" s="8">
        <v>0.45631067961165</v>
      </c>
      <c r="H35" s="10">
        <v>0.0</v>
      </c>
    </row>
    <row r="36">
      <c r="A36" s="6">
        <v>28.0</v>
      </c>
      <c r="B36" s="7" t="s">
        <v>944</v>
      </c>
      <c r="C36" s="7" t="s">
        <v>9</v>
      </c>
      <c r="D36" s="7">
        <v>2.0</v>
      </c>
      <c r="E36" s="7">
        <v>2.0</v>
      </c>
      <c r="F36" s="26">
        <f t="shared" si="1"/>
        <v>0.01204819277</v>
      </c>
      <c r="G36" s="8">
        <v>0.45631067961165</v>
      </c>
      <c r="H36" s="10">
        <v>0.0</v>
      </c>
    </row>
    <row r="37">
      <c r="A37" s="6">
        <v>28.0</v>
      </c>
      <c r="B37" s="7" t="s">
        <v>945</v>
      </c>
      <c r="C37" s="7" t="s">
        <v>12</v>
      </c>
      <c r="D37" s="7">
        <v>2.0</v>
      </c>
      <c r="E37" s="7">
        <v>2.0</v>
      </c>
      <c r="F37" s="26">
        <f t="shared" si="1"/>
        <v>0.01204819277</v>
      </c>
      <c r="G37" s="8">
        <v>0.391666666666666</v>
      </c>
      <c r="H37" s="10">
        <v>0.0</v>
      </c>
    </row>
    <row r="38">
      <c r="A38" s="6">
        <v>28.0</v>
      </c>
      <c r="B38" s="7" t="s">
        <v>946</v>
      </c>
      <c r="C38" s="7" t="s">
        <v>9</v>
      </c>
      <c r="D38" s="7">
        <v>2.0</v>
      </c>
      <c r="E38" s="7">
        <v>2.0</v>
      </c>
      <c r="F38" s="26">
        <f t="shared" si="1"/>
        <v>0.01204819277</v>
      </c>
      <c r="G38" s="8">
        <v>0.350746268656716</v>
      </c>
      <c r="H38" s="10">
        <v>0.0</v>
      </c>
    </row>
    <row r="39">
      <c r="A39" s="6">
        <v>38.0</v>
      </c>
      <c r="B39" s="7" t="s">
        <v>947</v>
      </c>
      <c r="C39" s="7" t="s">
        <v>9</v>
      </c>
      <c r="D39" s="7">
        <v>1.0</v>
      </c>
      <c r="E39" s="7">
        <v>1.0</v>
      </c>
      <c r="F39" s="24">
        <f t="shared" si="1"/>
        <v>0</v>
      </c>
      <c r="G39" s="8">
        <v>0.451923076923076</v>
      </c>
      <c r="H39" s="10">
        <v>0.0</v>
      </c>
    </row>
    <row r="40">
      <c r="A40" s="6">
        <v>38.0</v>
      </c>
      <c r="B40" s="7" t="s">
        <v>948</v>
      </c>
      <c r="C40" s="7" t="s">
        <v>12</v>
      </c>
      <c r="D40" s="7">
        <v>1.0</v>
      </c>
      <c r="E40" s="7">
        <v>1.0</v>
      </c>
      <c r="F40" s="24">
        <f t="shared" si="1"/>
        <v>0</v>
      </c>
      <c r="G40" s="8">
        <v>0.451923076923076</v>
      </c>
      <c r="H40" s="10">
        <v>0.0</v>
      </c>
    </row>
    <row r="41">
      <c r="A41" s="6">
        <v>38.0</v>
      </c>
      <c r="B41" s="7" t="s">
        <v>949</v>
      </c>
      <c r="C41" s="7" t="s">
        <v>9</v>
      </c>
      <c r="D41" s="7">
        <v>1.0</v>
      </c>
      <c r="E41" s="7">
        <v>1.0</v>
      </c>
      <c r="F41" s="24">
        <f t="shared" si="1"/>
        <v>0</v>
      </c>
      <c r="G41" s="8">
        <v>0.451923076923076</v>
      </c>
      <c r="H41" s="10">
        <v>0.0</v>
      </c>
    </row>
    <row r="42">
      <c r="A42" s="6">
        <v>38.0</v>
      </c>
      <c r="B42" s="7" t="s">
        <v>950</v>
      </c>
      <c r="C42" s="7" t="s">
        <v>0</v>
      </c>
      <c r="D42" s="7">
        <v>1.0</v>
      </c>
      <c r="E42" s="7">
        <v>1.0</v>
      </c>
      <c r="F42" s="24">
        <f t="shared" si="1"/>
        <v>0</v>
      </c>
      <c r="G42" s="8">
        <v>0.451923076923076</v>
      </c>
      <c r="H42" s="10">
        <v>0.0</v>
      </c>
    </row>
    <row r="43">
      <c r="A43" s="6">
        <v>38.0</v>
      </c>
      <c r="B43" s="7" t="s">
        <v>951</v>
      </c>
      <c r="C43" s="7" t="s">
        <v>9</v>
      </c>
      <c r="D43" s="7">
        <v>1.0</v>
      </c>
      <c r="E43" s="7">
        <v>1.0</v>
      </c>
      <c r="F43" s="24">
        <f t="shared" si="1"/>
        <v>0</v>
      </c>
      <c r="G43" s="8">
        <v>0.451923076923076</v>
      </c>
      <c r="H43" s="10">
        <v>0.0</v>
      </c>
    </row>
    <row r="44">
      <c r="A44" s="6">
        <v>38.0</v>
      </c>
      <c r="B44" s="7" t="s">
        <v>468</v>
      </c>
      <c r="C44" s="7" t="s">
        <v>9</v>
      </c>
      <c r="D44" s="7">
        <v>1.0</v>
      </c>
      <c r="E44" s="7">
        <v>1.0</v>
      </c>
      <c r="F44" s="24">
        <f t="shared" si="1"/>
        <v>0</v>
      </c>
      <c r="G44" s="8">
        <v>0.451923076923076</v>
      </c>
      <c r="H44" s="10">
        <v>0.0</v>
      </c>
    </row>
    <row r="45">
      <c r="A45" s="6">
        <v>38.0</v>
      </c>
      <c r="B45" s="7" t="s">
        <v>952</v>
      </c>
      <c r="C45" s="7" t="s">
        <v>9</v>
      </c>
      <c r="D45" s="7">
        <v>1.0</v>
      </c>
      <c r="E45" s="7">
        <v>1.0</v>
      </c>
      <c r="F45" s="24">
        <f t="shared" si="1"/>
        <v>0</v>
      </c>
      <c r="G45" s="8">
        <v>0.385245901639344</v>
      </c>
      <c r="H45" s="10">
        <v>0.0</v>
      </c>
    </row>
    <row r="46">
      <c r="A46" s="6">
        <v>38.0</v>
      </c>
      <c r="B46" s="7" t="s">
        <v>953</v>
      </c>
      <c r="C46" s="7" t="s">
        <v>9</v>
      </c>
      <c r="D46" s="7">
        <v>1.0</v>
      </c>
      <c r="E46" s="7">
        <v>1.0</v>
      </c>
      <c r="F46" s="24">
        <f t="shared" si="1"/>
        <v>0</v>
      </c>
      <c r="G46" s="8">
        <v>0.358778625954198</v>
      </c>
      <c r="H46" s="10">
        <v>0.0</v>
      </c>
    </row>
    <row r="47">
      <c r="A47" s="6">
        <v>38.0</v>
      </c>
      <c r="B47" s="7" t="s">
        <v>954</v>
      </c>
      <c r="C47" s="7" t="s">
        <v>9</v>
      </c>
      <c r="D47" s="7">
        <v>1.0</v>
      </c>
      <c r="E47" s="7">
        <v>1.0</v>
      </c>
      <c r="F47" s="24">
        <f t="shared" si="1"/>
        <v>0</v>
      </c>
      <c r="G47" s="8">
        <v>0.358778625954198</v>
      </c>
      <c r="H47" s="10">
        <v>0.0</v>
      </c>
    </row>
    <row r="48">
      <c r="A48" s="6">
        <v>38.0</v>
      </c>
      <c r="B48" s="7" t="s">
        <v>506</v>
      </c>
      <c r="C48" s="7" t="s">
        <v>9</v>
      </c>
      <c r="D48" s="7">
        <v>1.0</v>
      </c>
      <c r="E48" s="7">
        <v>1.0</v>
      </c>
      <c r="F48" s="24">
        <f t="shared" si="1"/>
        <v>0</v>
      </c>
      <c r="G48" s="8">
        <v>0.358778625954198</v>
      </c>
      <c r="H48" s="10">
        <v>0.0</v>
      </c>
    </row>
    <row r="49">
      <c r="A49" s="20">
        <v>38.0</v>
      </c>
      <c r="B49" s="21" t="s">
        <v>955</v>
      </c>
      <c r="C49" s="21" t="s">
        <v>9</v>
      </c>
      <c r="D49" s="21">
        <v>1.0</v>
      </c>
      <c r="E49" s="21">
        <v>1.0</v>
      </c>
      <c r="F49" s="28">
        <f t="shared" si="1"/>
        <v>0</v>
      </c>
      <c r="G49" s="22">
        <v>0.343065693430656</v>
      </c>
      <c r="H49" s="23">
        <v>0.0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0"/>
    <col customWidth="1" min="3" max="3" width="8.13"/>
    <col customWidth="1" min="4" max="4" width="6.88"/>
    <col customWidth="1" min="8" max="8" width="17.75"/>
  </cols>
  <sheetData>
    <row r="1">
      <c r="A1" s="1" t="s">
        <v>0</v>
      </c>
      <c r="B1" s="66" t="s">
        <v>1</v>
      </c>
      <c r="C1" s="66" t="s">
        <v>2</v>
      </c>
      <c r="D1" s="66" t="s">
        <v>3</v>
      </c>
      <c r="E1" s="67" t="s">
        <v>4</v>
      </c>
      <c r="F1" s="66" t="s">
        <v>5</v>
      </c>
      <c r="G1" s="66" t="s">
        <v>6</v>
      </c>
      <c r="H1" s="68" t="s">
        <v>7</v>
      </c>
    </row>
    <row r="2">
      <c r="A2" s="6">
        <v>1.0</v>
      </c>
      <c r="B2" s="7" t="s">
        <v>8</v>
      </c>
      <c r="C2" s="7" t="s">
        <v>9</v>
      </c>
      <c r="D2" s="7">
        <v>22.0</v>
      </c>
      <c r="E2" s="7">
        <v>191.0</v>
      </c>
      <c r="F2" s="24">
        <f t="shared" ref="F2:F31" si="1">(E2-1)/190</f>
        <v>1</v>
      </c>
      <c r="G2" s="8">
        <v>0.805555555555555</v>
      </c>
      <c r="H2" s="9">
        <v>0.448842311219158</v>
      </c>
    </row>
    <row r="3">
      <c r="A3" s="6">
        <v>2.0</v>
      </c>
      <c r="B3" s="7" t="s">
        <v>956</v>
      </c>
      <c r="C3" s="7" t="s">
        <v>12</v>
      </c>
      <c r="D3" s="7">
        <v>13.0</v>
      </c>
      <c r="E3" s="7">
        <v>85.0</v>
      </c>
      <c r="F3" s="26">
        <f t="shared" si="1"/>
        <v>0.4421052632</v>
      </c>
      <c r="G3" s="8">
        <v>0.644444444444444</v>
      </c>
      <c r="H3" s="9">
        <v>0.134530207067152</v>
      </c>
    </row>
    <row r="4">
      <c r="A4" s="6">
        <v>3.0</v>
      </c>
      <c r="B4" s="7" t="s">
        <v>80</v>
      </c>
      <c r="C4" s="7" t="s">
        <v>9</v>
      </c>
      <c r="D4" s="7">
        <v>5.0</v>
      </c>
      <c r="E4" s="7">
        <v>74.0</v>
      </c>
      <c r="F4" s="26">
        <f t="shared" si="1"/>
        <v>0.3842105263</v>
      </c>
      <c r="G4" s="7">
        <v>0.5</v>
      </c>
      <c r="H4" s="10">
        <v>0.0</v>
      </c>
    </row>
    <row r="5">
      <c r="A5" s="11">
        <v>4.0</v>
      </c>
      <c r="B5" s="12" t="s">
        <v>929</v>
      </c>
      <c r="C5" s="12" t="s">
        <v>12</v>
      </c>
      <c r="D5" s="12">
        <v>14.0</v>
      </c>
      <c r="E5" s="12">
        <v>63.0</v>
      </c>
      <c r="F5" s="25">
        <f t="shared" si="1"/>
        <v>0.3263157895</v>
      </c>
      <c r="G5" s="13">
        <v>0.644444444444444</v>
      </c>
      <c r="H5" s="14">
        <v>0.164194193873996</v>
      </c>
    </row>
    <row r="6">
      <c r="A6" s="6">
        <v>5.0</v>
      </c>
      <c r="B6" s="7" t="s">
        <v>33</v>
      </c>
      <c r="C6" s="7" t="s">
        <v>9</v>
      </c>
      <c r="D6" s="7">
        <v>8.0</v>
      </c>
      <c r="E6" s="7">
        <v>61.0</v>
      </c>
      <c r="F6" s="26">
        <f t="shared" si="1"/>
        <v>0.3157894737</v>
      </c>
      <c r="G6" s="8">
        <v>0.547169811320754</v>
      </c>
      <c r="H6" s="9">
        <v>0.080295566502463</v>
      </c>
    </row>
    <row r="7">
      <c r="A7" s="6">
        <v>6.0</v>
      </c>
      <c r="B7" s="7" t="s">
        <v>420</v>
      </c>
      <c r="C7" s="7" t="s">
        <v>9</v>
      </c>
      <c r="D7" s="7">
        <v>6.0</v>
      </c>
      <c r="E7" s="7">
        <v>55.0</v>
      </c>
      <c r="F7" s="26">
        <f t="shared" si="1"/>
        <v>0.2842105263</v>
      </c>
      <c r="G7" s="8">
        <v>0.527272727272727</v>
      </c>
      <c r="H7" s="9">
        <v>0.00344827586206896</v>
      </c>
    </row>
    <row r="8">
      <c r="A8" s="6">
        <v>7.0</v>
      </c>
      <c r="B8" s="7" t="s">
        <v>35</v>
      </c>
      <c r="C8" s="7" t="s">
        <v>12</v>
      </c>
      <c r="D8" s="7">
        <v>5.0</v>
      </c>
      <c r="E8" s="7">
        <v>46.0</v>
      </c>
      <c r="F8" s="26">
        <f t="shared" si="1"/>
        <v>0.2368421053</v>
      </c>
      <c r="G8" s="7">
        <v>0.5</v>
      </c>
      <c r="H8" s="10">
        <v>0.0</v>
      </c>
    </row>
    <row r="9">
      <c r="A9" s="6">
        <v>8.0</v>
      </c>
      <c r="B9" s="7" t="s">
        <v>957</v>
      </c>
      <c r="C9" s="7" t="s">
        <v>9</v>
      </c>
      <c r="D9" s="7">
        <v>10.0</v>
      </c>
      <c r="E9" s="7">
        <v>29.0</v>
      </c>
      <c r="F9" s="26">
        <f t="shared" si="1"/>
        <v>0.1473684211</v>
      </c>
      <c r="G9" s="7">
        <v>0.58</v>
      </c>
      <c r="H9" s="9">
        <v>0.121789766063165</v>
      </c>
    </row>
    <row r="10">
      <c r="A10" s="6">
        <v>9.0</v>
      </c>
      <c r="B10" s="7" t="s">
        <v>958</v>
      </c>
      <c r="C10" s="7" t="s">
        <v>12</v>
      </c>
      <c r="D10" s="7">
        <v>5.0</v>
      </c>
      <c r="E10" s="7">
        <v>29.0</v>
      </c>
      <c r="F10" s="26">
        <f t="shared" si="1"/>
        <v>0.1473684211</v>
      </c>
      <c r="G10" s="8">
        <v>0.508771929824561</v>
      </c>
      <c r="H10" s="9">
        <v>0.00234576589256392</v>
      </c>
    </row>
    <row r="11">
      <c r="A11" s="15">
        <v>10.0</v>
      </c>
      <c r="B11" s="16" t="s">
        <v>959</v>
      </c>
      <c r="C11" s="16" t="s">
        <v>9</v>
      </c>
      <c r="D11" s="16">
        <v>10.0</v>
      </c>
      <c r="E11" s="16">
        <v>28.0</v>
      </c>
      <c r="F11" s="27">
        <f t="shared" si="1"/>
        <v>0.1421052632</v>
      </c>
      <c r="G11" s="16">
        <v>0.58</v>
      </c>
      <c r="H11" s="18">
        <v>0.0483643614185486</v>
      </c>
    </row>
    <row r="12">
      <c r="A12" s="6">
        <v>11.0</v>
      </c>
      <c r="B12" s="7" t="s">
        <v>960</v>
      </c>
      <c r="C12" s="7" t="s">
        <v>9</v>
      </c>
      <c r="D12" s="7">
        <v>9.0</v>
      </c>
      <c r="E12" s="7">
        <v>22.0</v>
      </c>
      <c r="F12" s="26">
        <f t="shared" si="1"/>
        <v>0.1105263158</v>
      </c>
      <c r="G12" s="7">
        <v>0.58</v>
      </c>
      <c r="H12" s="9">
        <v>0.0306823513104301</v>
      </c>
    </row>
    <row r="13">
      <c r="A13" s="6">
        <v>12.0</v>
      </c>
      <c r="B13" s="7" t="s">
        <v>167</v>
      </c>
      <c r="C13" s="7" t="s">
        <v>9</v>
      </c>
      <c r="D13" s="7">
        <v>5.0</v>
      </c>
      <c r="E13" s="7">
        <v>21.0</v>
      </c>
      <c r="F13" s="26">
        <f t="shared" si="1"/>
        <v>0.1052631579</v>
      </c>
      <c r="G13" s="8">
        <v>0.517857142857142</v>
      </c>
      <c r="H13" s="9">
        <v>0.00937328954570334</v>
      </c>
    </row>
    <row r="14">
      <c r="A14" s="6">
        <v>13.0</v>
      </c>
      <c r="B14" s="7" t="s">
        <v>961</v>
      </c>
      <c r="C14" s="7" t="s">
        <v>12</v>
      </c>
      <c r="D14" s="7">
        <v>6.0</v>
      </c>
      <c r="E14" s="7">
        <v>19.0</v>
      </c>
      <c r="F14" s="26">
        <f t="shared" si="1"/>
        <v>0.09473684211</v>
      </c>
      <c r="G14" s="8">
        <v>0.527272727272727</v>
      </c>
      <c r="H14" s="9">
        <v>0.00378254750175932</v>
      </c>
    </row>
    <row r="15">
      <c r="A15" s="6">
        <v>14.0</v>
      </c>
      <c r="B15" s="7" t="s">
        <v>962</v>
      </c>
      <c r="C15" s="7" t="s">
        <v>9</v>
      </c>
      <c r="D15" s="7">
        <v>6.0</v>
      </c>
      <c r="E15" s="7">
        <v>16.0</v>
      </c>
      <c r="F15" s="26">
        <f t="shared" si="1"/>
        <v>0.07894736842</v>
      </c>
      <c r="G15" s="8">
        <v>0.527272727272727</v>
      </c>
      <c r="H15" s="9">
        <v>0.00632183908045977</v>
      </c>
    </row>
    <row r="16">
      <c r="A16" s="6">
        <v>15.0</v>
      </c>
      <c r="B16" s="7" t="s">
        <v>963</v>
      </c>
      <c r="C16" s="7" t="s">
        <v>0</v>
      </c>
      <c r="D16" s="7">
        <v>9.0</v>
      </c>
      <c r="E16" s="7">
        <v>15.0</v>
      </c>
      <c r="F16" s="26">
        <f t="shared" si="1"/>
        <v>0.07368421053</v>
      </c>
      <c r="G16" s="8">
        <v>0.568627450980392</v>
      </c>
      <c r="H16" s="9">
        <v>0.061734427313245</v>
      </c>
    </row>
    <row r="17">
      <c r="A17" s="6">
        <v>16.0</v>
      </c>
      <c r="B17" s="7" t="s">
        <v>70</v>
      </c>
      <c r="C17" s="7" t="s">
        <v>9</v>
      </c>
      <c r="D17" s="7">
        <v>3.0</v>
      </c>
      <c r="E17" s="7">
        <v>8.0</v>
      </c>
      <c r="F17" s="26">
        <f t="shared" si="1"/>
        <v>0.03684210526</v>
      </c>
      <c r="G17" s="7">
        <v>0.5</v>
      </c>
      <c r="H17" s="10">
        <v>0.0</v>
      </c>
    </row>
    <row r="18">
      <c r="A18" s="6">
        <v>17.0</v>
      </c>
      <c r="B18" s="7" t="s">
        <v>964</v>
      </c>
      <c r="C18" s="7" t="s">
        <v>0</v>
      </c>
      <c r="D18" s="7">
        <v>4.0</v>
      </c>
      <c r="E18" s="7">
        <v>6.0</v>
      </c>
      <c r="F18" s="26">
        <f t="shared" si="1"/>
        <v>0.02631578947</v>
      </c>
      <c r="G18" s="7">
        <v>0.5</v>
      </c>
      <c r="H18" s="19">
        <v>7.03729767769176E-4</v>
      </c>
    </row>
    <row r="19">
      <c r="A19" s="6">
        <v>17.0</v>
      </c>
      <c r="B19" s="7" t="s">
        <v>965</v>
      </c>
      <c r="C19" s="7" t="s">
        <v>9</v>
      </c>
      <c r="D19" s="7">
        <v>4.0</v>
      </c>
      <c r="E19" s="7">
        <v>6.0</v>
      </c>
      <c r="F19" s="26">
        <f t="shared" si="1"/>
        <v>0.02631578947</v>
      </c>
      <c r="G19" s="8">
        <v>0.408450704225352</v>
      </c>
      <c r="H19" s="9">
        <v>0.00152474783016654</v>
      </c>
    </row>
    <row r="20">
      <c r="A20" s="6">
        <v>19.0</v>
      </c>
      <c r="B20" s="7" t="s">
        <v>520</v>
      </c>
      <c r="C20" s="7" t="s">
        <v>0</v>
      </c>
      <c r="D20" s="7">
        <v>5.0</v>
      </c>
      <c r="E20" s="7">
        <v>5.0</v>
      </c>
      <c r="F20" s="26">
        <f t="shared" si="1"/>
        <v>0.02105263158</v>
      </c>
      <c r="G20" s="7">
        <v>0.5</v>
      </c>
      <c r="H20" s="9">
        <v>0.00205254515599343</v>
      </c>
    </row>
    <row r="21">
      <c r="A21" s="6">
        <v>20.0</v>
      </c>
      <c r="B21" s="7" t="s">
        <v>966</v>
      </c>
      <c r="C21" s="7" t="s">
        <v>12</v>
      </c>
      <c r="D21" s="7">
        <v>3.0</v>
      </c>
      <c r="E21" s="7">
        <v>5.0</v>
      </c>
      <c r="F21" s="26">
        <f t="shared" si="1"/>
        <v>0.02105263158</v>
      </c>
      <c r="G21" s="8">
        <v>0.402777777777777</v>
      </c>
      <c r="H21" s="19">
        <v>7.03729767769176E-4</v>
      </c>
    </row>
    <row r="22">
      <c r="A22" s="6">
        <v>21.0</v>
      </c>
      <c r="B22" s="7" t="s">
        <v>92</v>
      </c>
      <c r="C22" s="7" t="s">
        <v>9</v>
      </c>
      <c r="D22" s="7">
        <v>2.0</v>
      </c>
      <c r="E22" s="7">
        <v>4.0</v>
      </c>
      <c r="F22" s="26">
        <f t="shared" si="1"/>
        <v>0.01578947368</v>
      </c>
      <c r="G22" s="8">
        <v>0.475409836065573</v>
      </c>
      <c r="H22" s="10">
        <v>0.0</v>
      </c>
    </row>
    <row r="23">
      <c r="A23" s="6">
        <v>22.0</v>
      </c>
      <c r="B23" s="7" t="s">
        <v>348</v>
      </c>
      <c r="C23" s="7" t="s">
        <v>9</v>
      </c>
      <c r="D23" s="7">
        <v>2.0</v>
      </c>
      <c r="E23" s="7">
        <v>2.0</v>
      </c>
      <c r="F23" s="26">
        <f t="shared" si="1"/>
        <v>0.005263157895</v>
      </c>
      <c r="G23" s="8">
        <v>0.46031746031746</v>
      </c>
      <c r="H23" s="10">
        <v>0.0</v>
      </c>
    </row>
    <row r="24">
      <c r="A24" s="6">
        <v>22.0</v>
      </c>
      <c r="B24" s="7" t="s">
        <v>967</v>
      </c>
      <c r="C24" s="7" t="s">
        <v>9</v>
      </c>
      <c r="D24" s="7">
        <v>2.0</v>
      </c>
      <c r="E24" s="7">
        <v>2.0</v>
      </c>
      <c r="F24" s="26">
        <f t="shared" si="1"/>
        <v>0.005263157895</v>
      </c>
      <c r="G24" s="8">
        <v>0.46031746031746</v>
      </c>
      <c r="H24" s="10">
        <v>0.0</v>
      </c>
    </row>
    <row r="25">
      <c r="A25" s="6">
        <v>22.0</v>
      </c>
      <c r="B25" s="7" t="s">
        <v>968</v>
      </c>
      <c r="C25" s="7" t="s">
        <v>12</v>
      </c>
      <c r="D25" s="7">
        <v>2.0</v>
      </c>
      <c r="E25" s="7">
        <v>2.0</v>
      </c>
      <c r="F25" s="26">
        <f t="shared" si="1"/>
        <v>0.005263157895</v>
      </c>
      <c r="G25" s="8">
        <v>0.420289855072463</v>
      </c>
      <c r="H25" s="10">
        <v>0.0</v>
      </c>
    </row>
    <row r="26">
      <c r="A26" s="6">
        <v>25.0</v>
      </c>
      <c r="B26" s="7" t="s">
        <v>969</v>
      </c>
      <c r="C26" s="7" t="s">
        <v>9</v>
      </c>
      <c r="D26" s="7">
        <v>1.0</v>
      </c>
      <c r="E26" s="7">
        <v>1.0</v>
      </c>
      <c r="F26" s="24">
        <f t="shared" si="1"/>
        <v>0</v>
      </c>
      <c r="G26" s="8">
        <v>0.453125</v>
      </c>
      <c r="H26" s="10">
        <v>0.0</v>
      </c>
    </row>
    <row r="27">
      <c r="A27" s="6">
        <v>25.0</v>
      </c>
      <c r="B27" s="7" t="s">
        <v>865</v>
      </c>
      <c r="C27" s="7" t="s">
        <v>9</v>
      </c>
      <c r="D27" s="7">
        <v>1.0</v>
      </c>
      <c r="E27" s="7">
        <v>1.0</v>
      </c>
      <c r="F27" s="24">
        <f t="shared" si="1"/>
        <v>0</v>
      </c>
      <c r="G27" s="8">
        <v>0.453125</v>
      </c>
      <c r="H27" s="10">
        <v>0.0</v>
      </c>
    </row>
    <row r="28">
      <c r="A28" s="6">
        <v>25.0</v>
      </c>
      <c r="B28" s="7" t="s">
        <v>767</v>
      </c>
      <c r="C28" s="7" t="s">
        <v>12</v>
      </c>
      <c r="D28" s="7">
        <v>1.0</v>
      </c>
      <c r="E28" s="7">
        <v>1.0</v>
      </c>
      <c r="F28" s="24">
        <f t="shared" si="1"/>
        <v>0</v>
      </c>
      <c r="G28" s="8">
        <v>0.397260273972602</v>
      </c>
      <c r="H28" s="10">
        <v>0.0</v>
      </c>
    </row>
    <row r="29">
      <c r="A29" s="6">
        <v>25.0</v>
      </c>
      <c r="B29" s="7" t="s">
        <v>439</v>
      </c>
      <c r="C29" s="7" t="s">
        <v>12</v>
      </c>
      <c r="D29" s="7">
        <v>1.0</v>
      </c>
      <c r="E29" s="7">
        <v>1.0</v>
      </c>
      <c r="F29" s="24">
        <f t="shared" si="1"/>
        <v>0</v>
      </c>
      <c r="G29" s="8">
        <v>0.397260273972602</v>
      </c>
      <c r="H29" s="10">
        <v>0.0</v>
      </c>
    </row>
    <row r="30">
      <c r="A30" s="6">
        <v>25.0</v>
      </c>
      <c r="B30" s="7" t="s">
        <v>970</v>
      </c>
      <c r="C30" s="7" t="s">
        <v>12</v>
      </c>
      <c r="D30" s="7">
        <v>1.0</v>
      </c>
      <c r="E30" s="7">
        <v>1.0</v>
      </c>
      <c r="F30" s="24">
        <f t="shared" si="1"/>
        <v>0</v>
      </c>
      <c r="G30" s="8">
        <v>0.371794871794871</v>
      </c>
      <c r="H30" s="10">
        <v>0.0</v>
      </c>
    </row>
    <row r="31">
      <c r="A31" s="20">
        <v>25.0</v>
      </c>
      <c r="B31" s="21" t="s">
        <v>748</v>
      </c>
      <c r="C31" s="21" t="s">
        <v>9</v>
      </c>
      <c r="D31" s="21">
        <v>1.0</v>
      </c>
      <c r="E31" s="21">
        <v>1.0</v>
      </c>
      <c r="F31" s="28">
        <f t="shared" si="1"/>
        <v>0</v>
      </c>
      <c r="G31" s="22">
        <v>0.358024691358024</v>
      </c>
      <c r="H31" s="23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" t="s">
        <v>7</v>
      </c>
    </row>
    <row r="2">
      <c r="A2" s="29">
        <v>1.0</v>
      </c>
      <c r="B2" s="30" t="s">
        <v>8</v>
      </c>
      <c r="C2" s="30" t="s">
        <v>9</v>
      </c>
      <c r="D2" s="30">
        <v>29.0</v>
      </c>
      <c r="E2" s="30">
        <v>85.0</v>
      </c>
      <c r="F2" s="30">
        <f t="shared" ref="F2:F56" si="1">(E2-1)/(85-1)</f>
        <v>1</v>
      </c>
      <c r="G2" s="30">
        <v>0.68</v>
      </c>
      <c r="H2" s="9">
        <v>0.563964593524342</v>
      </c>
    </row>
    <row r="3">
      <c r="A3" s="15">
        <v>2.0</v>
      </c>
      <c r="B3" s="16" t="s">
        <v>118</v>
      </c>
      <c r="C3" s="16" t="s">
        <v>9</v>
      </c>
      <c r="D3" s="16">
        <v>19.0</v>
      </c>
      <c r="E3" s="16">
        <v>54.0</v>
      </c>
      <c r="F3" s="17">
        <f t="shared" si="1"/>
        <v>0.630952381</v>
      </c>
      <c r="G3" s="17">
        <v>0.566666666666666</v>
      </c>
      <c r="H3" s="18">
        <v>0.250267877940833</v>
      </c>
    </row>
    <row r="4">
      <c r="A4" s="11">
        <v>3.0</v>
      </c>
      <c r="B4" s="12" t="s">
        <v>119</v>
      </c>
      <c r="C4" s="12" t="s">
        <v>12</v>
      </c>
      <c r="D4" s="12">
        <v>11.0</v>
      </c>
      <c r="E4" s="12">
        <v>28.0</v>
      </c>
      <c r="F4" s="13">
        <f t="shared" si="1"/>
        <v>0.3214285714</v>
      </c>
      <c r="G4" s="13">
        <v>0.542553191489361</v>
      </c>
      <c r="H4" s="14">
        <v>0.176158863265781</v>
      </c>
    </row>
    <row r="5">
      <c r="A5" s="6">
        <v>4.0</v>
      </c>
      <c r="B5" s="7" t="s">
        <v>120</v>
      </c>
      <c r="C5" s="7" t="s">
        <v>9</v>
      </c>
      <c r="D5" s="7">
        <v>11.0</v>
      </c>
      <c r="E5" s="7">
        <v>27.0</v>
      </c>
      <c r="F5" s="8">
        <f t="shared" si="1"/>
        <v>0.3095238095</v>
      </c>
      <c r="G5" s="8">
        <v>0.485714285714285</v>
      </c>
      <c r="H5" s="9">
        <v>0.177964127649662</v>
      </c>
    </row>
    <row r="6">
      <c r="A6" s="6">
        <v>5.0</v>
      </c>
      <c r="B6" s="7" t="s">
        <v>121</v>
      </c>
      <c r="C6" s="7" t="s">
        <v>9</v>
      </c>
      <c r="D6" s="7">
        <v>9.0</v>
      </c>
      <c r="E6" s="7">
        <v>17.0</v>
      </c>
      <c r="F6" s="8">
        <f t="shared" si="1"/>
        <v>0.1904761905</v>
      </c>
      <c r="G6" s="7">
        <v>0.51</v>
      </c>
      <c r="H6" s="9">
        <v>0.0802818541812252</v>
      </c>
    </row>
    <row r="7">
      <c r="A7" s="6">
        <v>6.0</v>
      </c>
      <c r="B7" s="7" t="s">
        <v>122</v>
      </c>
      <c r="C7" s="7" t="s">
        <v>9</v>
      </c>
      <c r="D7" s="7">
        <v>8.0</v>
      </c>
      <c r="E7" s="7">
        <v>15.0</v>
      </c>
      <c r="F7" s="8">
        <f t="shared" si="1"/>
        <v>0.1666666667</v>
      </c>
      <c r="G7" s="8">
        <v>0.389312977099236</v>
      </c>
      <c r="H7" s="9">
        <v>0.0684835779175401</v>
      </c>
    </row>
    <row r="8">
      <c r="A8" s="6">
        <v>7.0</v>
      </c>
      <c r="B8" s="7" t="s">
        <v>123</v>
      </c>
      <c r="C8" s="7" t="s">
        <v>9</v>
      </c>
      <c r="D8" s="7">
        <v>6.0</v>
      </c>
      <c r="E8" s="7">
        <v>13.0</v>
      </c>
      <c r="F8" s="8">
        <f t="shared" si="1"/>
        <v>0.1428571429</v>
      </c>
      <c r="G8" s="8">
        <v>0.383458646616541</v>
      </c>
      <c r="H8" s="10">
        <v>0.0</v>
      </c>
    </row>
    <row r="9">
      <c r="A9" s="6">
        <v>8.0</v>
      </c>
      <c r="B9" s="7" t="s">
        <v>124</v>
      </c>
      <c r="C9" s="7" t="s">
        <v>9</v>
      </c>
      <c r="D9" s="7">
        <v>4.0</v>
      </c>
      <c r="E9" s="7">
        <v>11.0</v>
      </c>
      <c r="F9" s="8">
        <f t="shared" si="1"/>
        <v>0.119047619</v>
      </c>
      <c r="G9" s="8">
        <v>0.335526315789473</v>
      </c>
      <c r="H9" s="10">
        <v>0.0</v>
      </c>
    </row>
    <row r="10">
      <c r="A10" s="6">
        <v>9.0</v>
      </c>
      <c r="B10" s="7" t="s">
        <v>125</v>
      </c>
      <c r="C10" s="7" t="s">
        <v>9</v>
      </c>
      <c r="D10" s="7">
        <v>5.0</v>
      </c>
      <c r="E10" s="7">
        <v>11.0</v>
      </c>
      <c r="F10" s="8">
        <f t="shared" si="1"/>
        <v>0.119047619</v>
      </c>
      <c r="G10" s="8">
        <v>0.463636363636363</v>
      </c>
      <c r="H10" s="10">
        <v>0.0</v>
      </c>
    </row>
    <row r="11">
      <c r="A11" s="6">
        <v>10.0</v>
      </c>
      <c r="B11" s="7" t="s">
        <v>126</v>
      </c>
      <c r="C11" s="7" t="s">
        <v>9</v>
      </c>
      <c r="D11" s="7">
        <v>6.0</v>
      </c>
      <c r="E11" s="7">
        <v>10.0</v>
      </c>
      <c r="F11" s="8">
        <f t="shared" si="1"/>
        <v>0.1071428571</v>
      </c>
      <c r="G11" s="8">
        <v>0.383458646616541</v>
      </c>
      <c r="H11" s="19">
        <v>0.0</v>
      </c>
    </row>
    <row r="12">
      <c r="A12" s="6">
        <v>11.0</v>
      </c>
      <c r="B12" s="7" t="s">
        <v>127</v>
      </c>
      <c r="C12" s="7" t="s">
        <v>9</v>
      </c>
      <c r="D12" s="7">
        <v>5.0</v>
      </c>
      <c r="E12" s="7">
        <v>8.0</v>
      </c>
      <c r="F12" s="8">
        <f t="shared" si="1"/>
        <v>0.08333333333</v>
      </c>
      <c r="G12" s="8">
        <v>0.481132075471698</v>
      </c>
      <c r="H12" s="9">
        <v>0.00404146284649429</v>
      </c>
    </row>
    <row r="13">
      <c r="A13" s="6">
        <v>12.0</v>
      </c>
      <c r="B13" s="7" t="s">
        <v>128</v>
      </c>
      <c r="C13" s="7" t="s">
        <v>9</v>
      </c>
      <c r="D13" s="7">
        <v>4.0</v>
      </c>
      <c r="E13" s="7">
        <v>7.0</v>
      </c>
      <c r="F13" s="8">
        <f t="shared" si="1"/>
        <v>0.07142857143</v>
      </c>
      <c r="G13" s="8">
        <v>0.335526315789473</v>
      </c>
      <c r="H13" s="10">
        <v>0.0</v>
      </c>
    </row>
    <row r="14">
      <c r="A14" s="6">
        <v>13.0</v>
      </c>
      <c r="B14" s="7" t="s">
        <v>129</v>
      </c>
      <c r="C14" s="7" t="s">
        <v>0</v>
      </c>
      <c r="D14" s="7">
        <v>4.0</v>
      </c>
      <c r="E14" s="7">
        <v>7.0</v>
      </c>
      <c r="F14" s="8">
        <f t="shared" si="1"/>
        <v>0.07142857143</v>
      </c>
      <c r="G14" s="8">
        <v>0.335526315789473</v>
      </c>
      <c r="H14" s="10">
        <v>0.0</v>
      </c>
    </row>
    <row r="15">
      <c r="A15" s="6">
        <v>14.0</v>
      </c>
      <c r="B15" s="7" t="s">
        <v>130</v>
      </c>
      <c r="C15" s="7" t="s">
        <v>12</v>
      </c>
      <c r="D15" s="7">
        <v>4.0</v>
      </c>
      <c r="E15" s="7">
        <v>7.0</v>
      </c>
      <c r="F15" s="8">
        <f t="shared" si="1"/>
        <v>0.07142857143</v>
      </c>
      <c r="G15" s="8">
        <v>0.418032786885245</v>
      </c>
      <c r="H15" s="9">
        <v>0.0105986489634288</v>
      </c>
    </row>
    <row r="16">
      <c r="A16" s="6">
        <v>15.0</v>
      </c>
      <c r="B16" s="7" t="s">
        <v>33</v>
      </c>
      <c r="C16" s="7" t="s">
        <v>9</v>
      </c>
      <c r="D16" s="7">
        <v>5.0</v>
      </c>
      <c r="E16" s="7">
        <v>7.0</v>
      </c>
      <c r="F16" s="8">
        <f t="shared" si="1"/>
        <v>0.07142857143</v>
      </c>
      <c r="G16" s="8">
        <v>0.447368421052631</v>
      </c>
      <c r="H16" s="9">
        <v>0.0122175634754251</v>
      </c>
    </row>
    <row r="17">
      <c r="A17" s="6">
        <v>16.0</v>
      </c>
      <c r="B17" s="7" t="s">
        <v>131</v>
      </c>
      <c r="C17" s="7" t="s">
        <v>12</v>
      </c>
      <c r="D17" s="7">
        <v>3.0</v>
      </c>
      <c r="E17" s="7">
        <v>6.0</v>
      </c>
      <c r="F17" s="8">
        <f t="shared" si="1"/>
        <v>0.05952380952</v>
      </c>
      <c r="G17" s="8">
        <v>0.414634146341463</v>
      </c>
      <c r="H17" s="10">
        <v>0.0</v>
      </c>
    </row>
    <row r="18">
      <c r="A18" s="6">
        <v>17.0</v>
      </c>
      <c r="B18" s="7" t="s">
        <v>132</v>
      </c>
      <c r="C18" s="7" t="s">
        <v>9</v>
      </c>
      <c r="D18" s="7">
        <v>6.0</v>
      </c>
      <c r="E18" s="7">
        <v>6.0</v>
      </c>
      <c r="F18" s="8">
        <f t="shared" si="1"/>
        <v>0.05952380952</v>
      </c>
      <c r="G18" s="8">
        <v>0.383458646616541</v>
      </c>
      <c r="H18" s="19">
        <v>9.31749359422315E-4</v>
      </c>
    </row>
    <row r="19">
      <c r="A19" s="6">
        <v>18.0</v>
      </c>
      <c r="B19" s="7" t="s">
        <v>133</v>
      </c>
      <c r="C19" s="7" t="s">
        <v>9</v>
      </c>
      <c r="D19" s="7">
        <v>6.0</v>
      </c>
      <c r="E19" s="7">
        <v>6.0</v>
      </c>
      <c r="F19" s="8">
        <f t="shared" si="1"/>
        <v>0.05952380952</v>
      </c>
      <c r="G19" s="8">
        <v>0.383458646616541</v>
      </c>
      <c r="H19" s="9">
        <v>0.0211972979268576</v>
      </c>
    </row>
    <row r="20">
      <c r="A20" s="6">
        <v>19.0</v>
      </c>
      <c r="B20" s="7" t="s">
        <v>134</v>
      </c>
      <c r="C20" s="7" t="s">
        <v>9</v>
      </c>
      <c r="D20" s="7">
        <v>4.0</v>
      </c>
      <c r="E20" s="7">
        <v>5.0</v>
      </c>
      <c r="F20" s="8">
        <f t="shared" si="1"/>
        <v>0.04761904762</v>
      </c>
      <c r="G20" s="8">
        <v>0.439655172413793</v>
      </c>
      <c r="H20" s="10">
        <v>0.0</v>
      </c>
    </row>
    <row r="21">
      <c r="A21" s="6">
        <v>20.0</v>
      </c>
      <c r="B21" s="7" t="s">
        <v>135</v>
      </c>
      <c r="C21" s="7" t="s">
        <v>9</v>
      </c>
      <c r="D21" s="7">
        <v>1.0</v>
      </c>
      <c r="E21" s="7">
        <v>5.0</v>
      </c>
      <c r="F21" s="8">
        <f t="shared" si="1"/>
        <v>0.04761904762</v>
      </c>
      <c r="G21" s="8">
        <v>0.364285714285714</v>
      </c>
      <c r="H21" s="19">
        <v>0.00500815280689494</v>
      </c>
    </row>
    <row r="22">
      <c r="A22" s="6">
        <v>21.0</v>
      </c>
      <c r="B22" s="7" t="s">
        <v>136</v>
      </c>
      <c r="C22" s="7" t="s">
        <v>12</v>
      </c>
      <c r="D22" s="7">
        <v>2.0</v>
      </c>
      <c r="E22" s="7">
        <v>5.0</v>
      </c>
      <c r="F22" s="8">
        <f t="shared" si="1"/>
        <v>0.04761904762</v>
      </c>
      <c r="G22" s="7">
        <v>0.425</v>
      </c>
      <c r="H22" s="19">
        <v>3.49406009783368E-4</v>
      </c>
    </row>
    <row r="23">
      <c r="A23" s="6">
        <v>22.0</v>
      </c>
      <c r="B23" s="7" t="s">
        <v>137</v>
      </c>
      <c r="C23" s="7" t="s">
        <v>0</v>
      </c>
      <c r="D23" s="7">
        <v>4.0</v>
      </c>
      <c r="E23" s="7">
        <v>4.0</v>
      </c>
      <c r="F23" s="8">
        <f t="shared" si="1"/>
        <v>0.03571428571</v>
      </c>
      <c r="G23" s="8">
        <v>0.335526315789473</v>
      </c>
      <c r="H23" s="19">
        <v>3.49406009783368E-4</v>
      </c>
    </row>
    <row r="24">
      <c r="A24" s="6">
        <v>23.0</v>
      </c>
      <c r="B24" s="7" t="s">
        <v>138</v>
      </c>
      <c r="C24" s="7" t="s">
        <v>9</v>
      </c>
      <c r="D24" s="7">
        <v>4.0</v>
      </c>
      <c r="E24" s="7">
        <v>4.0</v>
      </c>
      <c r="F24" s="8">
        <f t="shared" si="1"/>
        <v>0.03571428571</v>
      </c>
      <c r="G24" s="8">
        <v>0.476635514018691</v>
      </c>
      <c r="H24" s="9">
        <v>0.00204984859072909</v>
      </c>
    </row>
    <row r="25">
      <c r="A25" s="6">
        <v>24.0</v>
      </c>
      <c r="B25" s="7" t="s">
        <v>139</v>
      </c>
      <c r="C25" s="7" t="s">
        <v>9</v>
      </c>
      <c r="D25" s="7">
        <v>1.0</v>
      </c>
      <c r="E25" s="7">
        <v>4.0</v>
      </c>
      <c r="F25" s="8">
        <f t="shared" si="1"/>
        <v>0.03571428571</v>
      </c>
      <c r="G25" s="7">
        <v>0.408</v>
      </c>
      <c r="H25" s="10">
        <v>0.0</v>
      </c>
    </row>
    <row r="26">
      <c r="A26" s="6">
        <v>25.0</v>
      </c>
      <c r="B26" s="7" t="s">
        <v>140</v>
      </c>
      <c r="C26" s="7" t="s">
        <v>9</v>
      </c>
      <c r="D26" s="7">
        <v>3.0</v>
      </c>
      <c r="E26" s="7">
        <v>4.0</v>
      </c>
      <c r="F26" s="8">
        <f t="shared" si="1"/>
        <v>0.03571428571</v>
      </c>
      <c r="G26" s="8">
        <v>0.418032786885245</v>
      </c>
      <c r="H26" s="9">
        <v>0.0349406009783368</v>
      </c>
    </row>
    <row r="27">
      <c r="A27" s="6">
        <v>26.0</v>
      </c>
      <c r="B27" s="7" t="s">
        <v>35</v>
      </c>
      <c r="C27" s="7" t="s">
        <v>12</v>
      </c>
      <c r="D27" s="7">
        <v>2.0</v>
      </c>
      <c r="E27" s="7">
        <v>4.0</v>
      </c>
      <c r="F27" s="8">
        <f t="shared" si="1"/>
        <v>0.03571428571</v>
      </c>
      <c r="G27" s="8">
        <v>0.411290322580645</v>
      </c>
      <c r="H27" s="10">
        <v>0.0</v>
      </c>
    </row>
    <row r="28">
      <c r="A28" s="6">
        <v>27.0</v>
      </c>
      <c r="B28" s="7" t="s">
        <v>141</v>
      </c>
      <c r="C28" s="7" t="s">
        <v>0</v>
      </c>
      <c r="D28" s="7">
        <v>3.0</v>
      </c>
      <c r="E28" s="7">
        <v>3.0</v>
      </c>
      <c r="F28" s="8">
        <f t="shared" si="1"/>
        <v>0.02380952381</v>
      </c>
      <c r="G28" s="8">
        <v>0.455357142857142</v>
      </c>
      <c r="H28" s="10">
        <v>0.0</v>
      </c>
    </row>
    <row r="29">
      <c r="A29" s="6">
        <v>28.0</v>
      </c>
      <c r="B29" s="7" t="s">
        <v>142</v>
      </c>
      <c r="C29" s="7" t="s">
        <v>0</v>
      </c>
      <c r="D29" s="7">
        <v>3.0</v>
      </c>
      <c r="E29" s="7">
        <v>3.0</v>
      </c>
      <c r="F29" s="8">
        <f t="shared" si="1"/>
        <v>0.02380952381</v>
      </c>
      <c r="G29" s="8">
        <v>0.369565217391304</v>
      </c>
      <c r="H29" s="10">
        <v>0.0</v>
      </c>
    </row>
    <row r="30">
      <c r="A30" s="6">
        <v>29.0</v>
      </c>
      <c r="B30" s="7" t="s">
        <v>143</v>
      </c>
      <c r="C30" s="7" t="s">
        <v>12</v>
      </c>
      <c r="D30" s="7">
        <v>2.0</v>
      </c>
      <c r="E30" s="7">
        <v>3.0</v>
      </c>
      <c r="F30" s="8">
        <f t="shared" si="1"/>
        <v>0.02380952381</v>
      </c>
      <c r="G30" s="8">
        <v>0.356643356643356</v>
      </c>
      <c r="H30" s="10">
        <v>0.0</v>
      </c>
    </row>
    <row r="31">
      <c r="A31" s="6">
        <v>30.0</v>
      </c>
      <c r="B31" s="7" t="s">
        <v>144</v>
      </c>
      <c r="C31" s="7" t="s">
        <v>12</v>
      </c>
      <c r="D31" s="7">
        <v>2.0</v>
      </c>
      <c r="E31" s="7">
        <v>3.0</v>
      </c>
      <c r="F31" s="8">
        <f t="shared" si="1"/>
        <v>0.02380952381</v>
      </c>
      <c r="G31" s="8">
        <v>0.432203389830508</v>
      </c>
      <c r="H31" s="10">
        <v>0.0</v>
      </c>
    </row>
    <row r="32">
      <c r="A32" s="6">
        <v>31.0</v>
      </c>
      <c r="B32" s="7" t="s">
        <v>145</v>
      </c>
      <c r="C32" s="7" t="s">
        <v>9</v>
      </c>
      <c r="D32" s="7">
        <v>3.0</v>
      </c>
      <c r="E32" s="7">
        <v>3.0</v>
      </c>
      <c r="F32" s="8">
        <f t="shared" si="1"/>
        <v>0.02380952381</v>
      </c>
      <c r="G32" s="8">
        <v>0.333333333333333</v>
      </c>
      <c r="H32" s="10">
        <v>0.0</v>
      </c>
    </row>
    <row r="33">
      <c r="A33" s="6">
        <v>32.0</v>
      </c>
      <c r="B33" s="7" t="s">
        <v>146</v>
      </c>
      <c r="C33" s="7" t="s">
        <v>9</v>
      </c>
      <c r="D33" s="7">
        <v>3.0</v>
      </c>
      <c r="E33" s="7">
        <v>3.0</v>
      </c>
      <c r="F33" s="8">
        <f t="shared" si="1"/>
        <v>0.02380952381</v>
      </c>
      <c r="G33" s="8">
        <v>0.333333333333333</v>
      </c>
      <c r="H33" s="10">
        <v>0.0</v>
      </c>
    </row>
    <row r="34">
      <c r="A34" s="6">
        <v>33.0</v>
      </c>
      <c r="B34" s="7" t="s">
        <v>147</v>
      </c>
      <c r="C34" s="7" t="s">
        <v>12</v>
      </c>
      <c r="D34" s="7">
        <v>2.0</v>
      </c>
      <c r="E34" s="7">
        <v>3.0</v>
      </c>
      <c r="F34" s="8">
        <f t="shared" si="1"/>
        <v>0.02380952381</v>
      </c>
      <c r="G34" s="8">
        <v>0.356643356643356</v>
      </c>
      <c r="H34" s="10">
        <v>0.0</v>
      </c>
    </row>
    <row r="35">
      <c r="A35" s="6">
        <v>34.0</v>
      </c>
      <c r="B35" s="7" t="s">
        <v>148</v>
      </c>
      <c r="C35" s="7" t="s">
        <v>12</v>
      </c>
      <c r="D35" s="7">
        <v>2.0</v>
      </c>
      <c r="E35" s="7">
        <v>2.0</v>
      </c>
      <c r="F35" s="8">
        <f t="shared" si="1"/>
        <v>0.0119047619</v>
      </c>
      <c r="G35" s="8">
        <v>0.411290322580645</v>
      </c>
      <c r="H35" s="10">
        <v>0.0</v>
      </c>
    </row>
    <row r="36">
      <c r="A36" s="6">
        <v>35.0</v>
      </c>
      <c r="B36" s="7" t="s">
        <v>102</v>
      </c>
      <c r="C36" s="7" t="s">
        <v>9</v>
      </c>
      <c r="D36" s="7">
        <v>2.0</v>
      </c>
      <c r="E36" s="7">
        <v>2.0</v>
      </c>
      <c r="F36" s="8">
        <f t="shared" si="1"/>
        <v>0.0119047619</v>
      </c>
      <c r="G36" s="8">
        <v>0.411290322580645</v>
      </c>
      <c r="H36" s="10">
        <v>0.0</v>
      </c>
    </row>
    <row r="37">
      <c r="A37" s="6">
        <v>36.0</v>
      </c>
      <c r="B37" s="7" t="s">
        <v>80</v>
      </c>
      <c r="C37" s="7" t="s">
        <v>9</v>
      </c>
      <c r="D37" s="7">
        <v>2.0</v>
      </c>
      <c r="E37" s="7">
        <v>2.0</v>
      </c>
      <c r="F37" s="8">
        <f t="shared" si="1"/>
        <v>0.0119047619</v>
      </c>
      <c r="G37" s="8">
        <v>0.411290322580645</v>
      </c>
      <c r="H37" s="10">
        <v>0.0</v>
      </c>
    </row>
    <row r="38">
      <c r="A38" s="6">
        <v>37.0</v>
      </c>
      <c r="B38" s="7" t="s">
        <v>137</v>
      </c>
      <c r="C38" s="7" t="s">
        <v>0</v>
      </c>
      <c r="D38" s="7">
        <v>2.0</v>
      </c>
      <c r="E38" s="7">
        <v>2.0</v>
      </c>
      <c r="F38" s="8">
        <f t="shared" si="1"/>
        <v>0.0119047619</v>
      </c>
      <c r="G38" s="8">
        <v>0.366906474820143</v>
      </c>
      <c r="H38" s="10">
        <v>0.0</v>
      </c>
    </row>
    <row r="39">
      <c r="A39" s="6">
        <v>38.0</v>
      </c>
      <c r="B39" s="7" t="s">
        <v>149</v>
      </c>
      <c r="C39" s="7" t="s">
        <v>9</v>
      </c>
      <c r="D39" s="7">
        <v>2.0</v>
      </c>
      <c r="E39" s="7">
        <v>2.0</v>
      </c>
      <c r="F39" s="8">
        <f t="shared" si="1"/>
        <v>0.0119047619</v>
      </c>
      <c r="G39" s="8">
        <v>0.451327433628318</v>
      </c>
      <c r="H39" s="10">
        <v>0.0</v>
      </c>
    </row>
    <row r="40">
      <c r="A40" s="6">
        <v>39.0</v>
      </c>
      <c r="B40" s="7" t="s">
        <v>150</v>
      </c>
      <c r="C40" s="7" t="s">
        <v>9</v>
      </c>
      <c r="D40" s="7">
        <v>2.0</v>
      </c>
      <c r="E40" s="7">
        <v>2.0</v>
      </c>
      <c r="F40" s="8">
        <f t="shared" si="1"/>
        <v>0.0119047619</v>
      </c>
      <c r="G40" s="8">
        <v>0.451327433628318</v>
      </c>
      <c r="H40" s="10">
        <v>0.0</v>
      </c>
    </row>
    <row r="41">
      <c r="A41" s="6">
        <v>40.0</v>
      </c>
      <c r="B41" s="7" t="s">
        <v>151</v>
      </c>
      <c r="C41" s="7" t="s">
        <v>9</v>
      </c>
      <c r="D41" s="7">
        <v>1.0</v>
      </c>
      <c r="E41" s="7">
        <v>2.0</v>
      </c>
      <c r="F41" s="8">
        <f t="shared" si="1"/>
        <v>0.0119047619</v>
      </c>
      <c r="G41" s="8">
        <v>0.364285714285714</v>
      </c>
      <c r="H41" s="10">
        <v>0.0</v>
      </c>
    </row>
    <row r="42">
      <c r="A42" s="6">
        <v>41.0</v>
      </c>
      <c r="B42" s="7" t="s">
        <v>152</v>
      </c>
      <c r="C42" s="7" t="s">
        <v>9</v>
      </c>
      <c r="D42" s="7">
        <v>2.0</v>
      </c>
      <c r="E42" s="7">
        <v>2.0</v>
      </c>
      <c r="F42" s="8">
        <f t="shared" si="1"/>
        <v>0.0119047619</v>
      </c>
      <c r="G42" s="8">
        <v>0.451327433628318</v>
      </c>
      <c r="H42" s="10">
        <v>0.0</v>
      </c>
    </row>
    <row r="43">
      <c r="A43" s="6">
        <v>42.0</v>
      </c>
      <c r="B43" s="7" t="s">
        <v>153</v>
      </c>
      <c r="C43" s="7" t="s">
        <v>9</v>
      </c>
      <c r="D43" s="7">
        <v>2.0</v>
      </c>
      <c r="E43" s="7">
        <v>2.0</v>
      </c>
      <c r="F43" s="8">
        <f t="shared" si="1"/>
        <v>0.0119047619</v>
      </c>
      <c r="G43" s="8">
        <v>0.283333333333333</v>
      </c>
      <c r="H43" s="10">
        <v>0.0</v>
      </c>
    </row>
    <row r="44">
      <c r="A44" s="6">
        <v>43.0</v>
      </c>
      <c r="B44" s="7" t="s">
        <v>154</v>
      </c>
      <c r="C44" s="7" t="s">
        <v>9</v>
      </c>
      <c r="D44" s="7">
        <v>2.0</v>
      </c>
      <c r="E44" s="7">
        <v>2.0</v>
      </c>
      <c r="F44" s="8">
        <f t="shared" si="1"/>
        <v>0.0119047619</v>
      </c>
      <c r="G44" s="8">
        <v>0.283333333333333</v>
      </c>
      <c r="H44" s="10">
        <v>0.0</v>
      </c>
    </row>
    <row r="45">
      <c r="A45" s="6">
        <v>44.0</v>
      </c>
      <c r="B45" s="7" t="s">
        <v>155</v>
      </c>
      <c r="C45" s="7" t="s">
        <v>9</v>
      </c>
      <c r="D45" s="7">
        <v>2.0</v>
      </c>
      <c r="E45" s="7">
        <v>2.0</v>
      </c>
      <c r="F45" s="8">
        <f t="shared" si="1"/>
        <v>0.0119047619</v>
      </c>
      <c r="G45" s="7">
        <v>1.0</v>
      </c>
      <c r="H45" s="10">
        <v>0.0</v>
      </c>
    </row>
    <row r="46">
      <c r="A46" s="6">
        <v>45.0</v>
      </c>
      <c r="B46" s="7" t="s">
        <v>156</v>
      </c>
      <c r="C46" s="7" t="s">
        <v>9</v>
      </c>
      <c r="D46" s="7">
        <v>2.0</v>
      </c>
      <c r="E46" s="7">
        <v>2.0</v>
      </c>
      <c r="F46" s="8">
        <f t="shared" si="1"/>
        <v>0.0119047619</v>
      </c>
      <c r="G46" s="7">
        <v>1.0</v>
      </c>
      <c r="H46" s="10">
        <v>0.0</v>
      </c>
    </row>
    <row r="47">
      <c r="A47" s="6">
        <v>46.0</v>
      </c>
      <c r="B47" s="7" t="s">
        <v>157</v>
      </c>
      <c r="C47" s="7" t="s">
        <v>9</v>
      </c>
      <c r="D47" s="7">
        <v>2.0</v>
      </c>
      <c r="E47" s="7">
        <v>2.0</v>
      </c>
      <c r="F47" s="8">
        <f t="shared" si="1"/>
        <v>0.0119047619</v>
      </c>
      <c r="G47" s="7">
        <v>1.0</v>
      </c>
      <c r="H47" s="10">
        <v>0.0</v>
      </c>
    </row>
    <row r="48">
      <c r="A48" s="6">
        <v>47.0</v>
      </c>
      <c r="B48" s="7" t="s">
        <v>158</v>
      </c>
      <c r="C48" s="7" t="s">
        <v>9</v>
      </c>
      <c r="D48" s="7">
        <v>1.0</v>
      </c>
      <c r="E48" s="7">
        <v>1.0</v>
      </c>
      <c r="F48" s="7">
        <f t="shared" si="1"/>
        <v>0</v>
      </c>
      <c r="G48" s="7">
        <v>0.408</v>
      </c>
      <c r="H48" s="10">
        <v>0.0</v>
      </c>
    </row>
    <row r="49">
      <c r="A49" s="6">
        <v>48.0</v>
      </c>
      <c r="B49" s="7" t="s">
        <v>159</v>
      </c>
      <c r="C49" s="7" t="s">
        <v>9</v>
      </c>
      <c r="D49" s="7">
        <v>1.0</v>
      </c>
      <c r="E49" s="7">
        <v>1.0</v>
      </c>
      <c r="F49" s="7">
        <f t="shared" si="1"/>
        <v>0</v>
      </c>
      <c r="G49" s="7">
        <v>0.408</v>
      </c>
      <c r="H49" s="10">
        <v>0.0</v>
      </c>
    </row>
    <row r="50">
      <c r="A50" s="6">
        <v>49.0</v>
      </c>
      <c r="B50" s="7" t="s">
        <v>160</v>
      </c>
      <c r="C50" s="7" t="s">
        <v>9</v>
      </c>
      <c r="D50" s="7">
        <v>1.0</v>
      </c>
      <c r="E50" s="7">
        <v>1.0</v>
      </c>
      <c r="F50" s="7">
        <f t="shared" si="1"/>
        <v>0</v>
      </c>
      <c r="G50" s="8">
        <v>0.296511627906976</v>
      </c>
      <c r="H50" s="10">
        <v>0.0</v>
      </c>
    </row>
    <row r="51">
      <c r="A51" s="6">
        <v>50.0</v>
      </c>
      <c r="B51" s="7" t="s">
        <v>161</v>
      </c>
      <c r="C51" s="7" t="s">
        <v>9</v>
      </c>
      <c r="D51" s="7">
        <v>1.0</v>
      </c>
      <c r="E51" s="7">
        <v>1.0</v>
      </c>
      <c r="F51" s="7">
        <f t="shared" si="1"/>
        <v>0</v>
      </c>
      <c r="G51" s="7">
        <v>0.408</v>
      </c>
      <c r="H51" s="10">
        <v>0.0</v>
      </c>
    </row>
    <row r="52">
      <c r="A52" s="6">
        <v>51.0</v>
      </c>
      <c r="B52" s="7" t="s">
        <v>162</v>
      </c>
      <c r="C52" s="7" t="s">
        <v>12</v>
      </c>
      <c r="D52" s="7">
        <v>1.0</v>
      </c>
      <c r="E52" s="7">
        <v>1.0</v>
      </c>
      <c r="F52" s="7">
        <f t="shared" si="1"/>
        <v>0</v>
      </c>
      <c r="G52" s="7">
        <v>0.408</v>
      </c>
      <c r="H52" s="10">
        <v>0.0</v>
      </c>
    </row>
    <row r="53">
      <c r="A53" s="6">
        <v>52.0</v>
      </c>
      <c r="B53" s="7" t="s">
        <v>105</v>
      </c>
      <c r="C53" s="7" t="s">
        <v>12</v>
      </c>
      <c r="D53" s="7">
        <v>1.0</v>
      </c>
      <c r="E53" s="7">
        <v>1.0</v>
      </c>
      <c r="F53" s="7">
        <f t="shared" si="1"/>
        <v>0</v>
      </c>
      <c r="G53" s="7">
        <v>0.408</v>
      </c>
      <c r="H53" s="10">
        <v>0.0</v>
      </c>
    </row>
    <row r="54">
      <c r="A54" s="6">
        <v>53.0</v>
      </c>
      <c r="B54" s="7" t="s">
        <v>163</v>
      </c>
      <c r="C54" s="7" t="s">
        <v>9</v>
      </c>
      <c r="D54" s="7">
        <v>1.0</v>
      </c>
      <c r="E54" s="7">
        <v>1.0</v>
      </c>
      <c r="F54" s="7">
        <f t="shared" si="1"/>
        <v>0</v>
      </c>
      <c r="G54" s="7">
        <v>0.408</v>
      </c>
      <c r="H54" s="31">
        <v>0.0</v>
      </c>
    </row>
    <row r="55">
      <c r="A55" s="6">
        <v>54.0</v>
      </c>
      <c r="B55" s="7" t="s">
        <v>164</v>
      </c>
      <c r="C55" s="7" t="s">
        <v>12</v>
      </c>
      <c r="D55" s="7">
        <v>1.0</v>
      </c>
      <c r="E55" s="7">
        <v>1.0</v>
      </c>
      <c r="F55" s="7">
        <f t="shared" si="1"/>
        <v>0</v>
      </c>
      <c r="G55" s="8">
        <v>0.354166666666666</v>
      </c>
      <c r="H55" s="31">
        <v>0.0</v>
      </c>
    </row>
    <row r="56">
      <c r="A56" s="20">
        <v>55.0</v>
      </c>
      <c r="B56" s="21" t="s">
        <v>49</v>
      </c>
      <c r="C56" s="21" t="s">
        <v>9</v>
      </c>
      <c r="D56" s="21">
        <v>1.0</v>
      </c>
      <c r="E56" s="21">
        <v>1.0</v>
      </c>
      <c r="F56" s="21">
        <f t="shared" si="1"/>
        <v>0</v>
      </c>
      <c r="G56" s="22">
        <v>0.354166666666666</v>
      </c>
      <c r="H56" s="32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88"/>
    <col customWidth="1" min="3" max="3" width="8.5"/>
    <col customWidth="1" min="4" max="4" width="10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" t="s">
        <v>7</v>
      </c>
    </row>
    <row r="2">
      <c r="A2" s="6">
        <v>1.0</v>
      </c>
      <c r="B2" s="7" t="s">
        <v>8</v>
      </c>
      <c r="C2" s="7" t="s">
        <v>9</v>
      </c>
      <c r="D2" s="7">
        <v>31.0</v>
      </c>
      <c r="E2" s="7">
        <v>107.0</v>
      </c>
      <c r="F2" s="33">
        <f t="shared" ref="F2:F56" si="1">(E2-1)/(107-1)</f>
        <v>1</v>
      </c>
      <c r="G2" s="8">
        <v>0.666666666666666</v>
      </c>
      <c r="H2" s="9">
        <v>0.501189674523007</v>
      </c>
    </row>
    <row r="3">
      <c r="A3" s="15">
        <v>2.0</v>
      </c>
      <c r="B3" s="16" t="s">
        <v>165</v>
      </c>
      <c r="C3" s="16" t="s">
        <v>9</v>
      </c>
      <c r="D3" s="16">
        <v>23.0</v>
      </c>
      <c r="E3" s="16">
        <v>57.0</v>
      </c>
      <c r="F3" s="17">
        <f t="shared" si="1"/>
        <v>0.5283018868</v>
      </c>
      <c r="G3" s="17">
        <v>0.59090909090909</v>
      </c>
      <c r="H3" s="18">
        <v>0.302278338945005</v>
      </c>
    </row>
    <row r="4">
      <c r="A4" s="11">
        <v>3.0</v>
      </c>
      <c r="B4" s="12" t="s">
        <v>166</v>
      </c>
      <c r="C4" s="12" t="s">
        <v>12</v>
      </c>
      <c r="D4" s="12">
        <v>6.0</v>
      </c>
      <c r="E4" s="12">
        <v>29.0</v>
      </c>
      <c r="F4" s="13">
        <f t="shared" si="1"/>
        <v>0.2641509434</v>
      </c>
      <c r="G4" s="13">
        <v>0.495238095238095</v>
      </c>
      <c r="H4" s="14">
        <v>0.0160998877665544</v>
      </c>
    </row>
    <row r="5">
      <c r="A5" s="6">
        <v>4.0</v>
      </c>
      <c r="B5" s="7" t="s">
        <v>167</v>
      </c>
      <c r="C5" s="7" t="s">
        <v>9</v>
      </c>
      <c r="D5" s="7">
        <v>8.0</v>
      </c>
      <c r="E5" s="7">
        <v>29.0</v>
      </c>
      <c r="F5" s="8">
        <f t="shared" si="1"/>
        <v>0.2641509434</v>
      </c>
      <c r="G5" s="8">
        <v>0.452173913043478</v>
      </c>
      <c r="H5" s="9">
        <v>0.119203142536475</v>
      </c>
    </row>
    <row r="6">
      <c r="A6" s="6">
        <v>5.0</v>
      </c>
      <c r="B6" s="7" t="s">
        <v>168</v>
      </c>
      <c r="C6" s="7" t="s">
        <v>12</v>
      </c>
      <c r="D6" s="7">
        <v>11.0</v>
      </c>
      <c r="E6" s="7">
        <v>21.0</v>
      </c>
      <c r="F6" s="8">
        <f t="shared" si="1"/>
        <v>0.1886792453</v>
      </c>
      <c r="G6" s="8">
        <v>0.481481481481481</v>
      </c>
      <c r="H6" s="9">
        <v>0.0338271604938271</v>
      </c>
    </row>
    <row r="7">
      <c r="A7" s="6">
        <v>6.0</v>
      </c>
      <c r="B7" s="7" t="s">
        <v>169</v>
      </c>
      <c r="C7" s="7" t="s">
        <v>9</v>
      </c>
      <c r="D7" s="7">
        <v>5.0</v>
      </c>
      <c r="E7" s="7">
        <v>21.0</v>
      </c>
      <c r="F7" s="8">
        <f t="shared" si="1"/>
        <v>0.1886792453</v>
      </c>
      <c r="G7" s="8">
        <v>0.433333333333333</v>
      </c>
      <c r="H7" s="9">
        <v>0.0132323232323232</v>
      </c>
    </row>
    <row r="8">
      <c r="A8" s="6">
        <v>7.0</v>
      </c>
      <c r="B8" s="7" t="s">
        <v>170</v>
      </c>
      <c r="C8" s="7" t="s">
        <v>12</v>
      </c>
      <c r="D8" s="7">
        <v>11.0</v>
      </c>
      <c r="E8" s="7">
        <v>17.0</v>
      </c>
      <c r="F8" s="8">
        <f t="shared" si="1"/>
        <v>0.1509433962</v>
      </c>
      <c r="G8" s="7">
        <v>0.52</v>
      </c>
      <c r="H8" s="9">
        <v>0.0844893378226711</v>
      </c>
    </row>
    <row r="9">
      <c r="A9" s="6">
        <v>8.0</v>
      </c>
      <c r="B9" s="7" t="s">
        <v>33</v>
      </c>
      <c r="C9" s="7" t="s">
        <v>9</v>
      </c>
      <c r="D9" s="7">
        <v>8.0</v>
      </c>
      <c r="E9" s="7">
        <v>15.0</v>
      </c>
      <c r="F9" s="8">
        <f t="shared" si="1"/>
        <v>0.1320754717</v>
      </c>
      <c r="G9" s="8">
        <v>0.433333333333333</v>
      </c>
      <c r="H9" s="9">
        <v>0.00647586980920314</v>
      </c>
    </row>
    <row r="10">
      <c r="A10" s="6">
        <v>9.0</v>
      </c>
      <c r="B10" s="7" t="s">
        <v>171</v>
      </c>
      <c r="C10" s="7" t="s">
        <v>9</v>
      </c>
      <c r="D10" s="7">
        <v>7.0</v>
      </c>
      <c r="E10" s="7">
        <v>14.0</v>
      </c>
      <c r="F10" s="8">
        <f t="shared" si="1"/>
        <v>0.1226415094</v>
      </c>
      <c r="G10" s="7">
        <v>0.5</v>
      </c>
      <c r="H10" s="9">
        <v>0.0359708193041526</v>
      </c>
    </row>
    <row r="11">
      <c r="A11" s="6">
        <v>10.0</v>
      </c>
      <c r="B11" s="7" t="s">
        <v>172</v>
      </c>
      <c r="C11" s="7" t="s">
        <v>9</v>
      </c>
      <c r="D11" s="7">
        <v>6.0</v>
      </c>
      <c r="E11" s="7">
        <v>13.0</v>
      </c>
      <c r="F11" s="8">
        <f t="shared" si="1"/>
        <v>0.1132075472</v>
      </c>
      <c r="G11" s="8">
        <v>0.477064220183486</v>
      </c>
      <c r="H11" s="9">
        <v>0.00176767676767676</v>
      </c>
    </row>
    <row r="12">
      <c r="A12" s="6">
        <v>11.0</v>
      </c>
      <c r="B12" s="7" t="s">
        <v>173</v>
      </c>
      <c r="C12" s="7" t="s">
        <v>9</v>
      </c>
      <c r="D12" s="7">
        <v>7.0</v>
      </c>
      <c r="E12" s="7">
        <v>12.0</v>
      </c>
      <c r="F12" s="8">
        <f t="shared" si="1"/>
        <v>0.1037735849</v>
      </c>
      <c r="G12" s="8">
        <v>0.390977443609022</v>
      </c>
      <c r="H12" s="10">
        <v>0.0</v>
      </c>
    </row>
    <row r="13">
      <c r="A13" s="6">
        <v>12.0</v>
      </c>
      <c r="B13" s="7" t="s">
        <v>174</v>
      </c>
      <c r="C13" s="7" t="s">
        <v>9</v>
      </c>
      <c r="D13" s="7">
        <v>7.0</v>
      </c>
      <c r="E13" s="7">
        <v>12.0</v>
      </c>
      <c r="F13" s="8">
        <f t="shared" si="1"/>
        <v>0.1037735849</v>
      </c>
      <c r="G13" s="8">
        <v>0.390977443609022</v>
      </c>
      <c r="H13" s="10">
        <v>0.0</v>
      </c>
      <c r="J13" s="7" t="s">
        <v>175</v>
      </c>
    </row>
    <row r="14">
      <c r="A14" s="6">
        <v>13.0</v>
      </c>
      <c r="B14" s="7" t="s">
        <v>176</v>
      </c>
      <c r="C14" s="7" t="s">
        <v>9</v>
      </c>
      <c r="D14" s="7">
        <v>7.0</v>
      </c>
      <c r="E14" s="7">
        <v>12.0</v>
      </c>
      <c r="F14" s="8">
        <f t="shared" si="1"/>
        <v>0.1037735849</v>
      </c>
      <c r="G14" s="8">
        <v>0.390977443609022</v>
      </c>
      <c r="H14" s="10">
        <v>0.0</v>
      </c>
    </row>
    <row r="15">
      <c r="A15" s="6">
        <v>14.0</v>
      </c>
      <c r="B15" s="7" t="s">
        <v>177</v>
      </c>
      <c r="C15" s="7" t="s">
        <v>9</v>
      </c>
      <c r="D15" s="7">
        <v>7.0</v>
      </c>
      <c r="E15" s="7">
        <v>12.0</v>
      </c>
      <c r="F15" s="8">
        <f t="shared" si="1"/>
        <v>0.1037735849</v>
      </c>
      <c r="G15" s="8">
        <v>0.390977443609022</v>
      </c>
      <c r="H15" s="10">
        <v>0.0</v>
      </c>
    </row>
    <row r="16">
      <c r="A16" s="6">
        <v>15.0</v>
      </c>
      <c r="B16" s="7" t="s">
        <v>178</v>
      </c>
      <c r="C16" s="7" t="s">
        <v>9</v>
      </c>
      <c r="D16" s="7">
        <v>7.0</v>
      </c>
      <c r="E16" s="7">
        <v>12.0</v>
      </c>
      <c r="F16" s="8">
        <f t="shared" si="1"/>
        <v>0.1037735849</v>
      </c>
      <c r="G16" s="8">
        <v>0.390977443609022</v>
      </c>
      <c r="H16" s="10">
        <v>0.0</v>
      </c>
    </row>
    <row r="17">
      <c r="A17" s="6">
        <v>16.0</v>
      </c>
      <c r="B17" s="7" t="s">
        <v>70</v>
      </c>
      <c r="C17" s="7" t="s">
        <v>9</v>
      </c>
      <c r="D17" s="7">
        <v>8.0</v>
      </c>
      <c r="E17" s="7">
        <v>10.0</v>
      </c>
      <c r="F17" s="8">
        <f t="shared" si="1"/>
        <v>0.08490566038</v>
      </c>
      <c r="G17" s="8">
        <v>0.40625</v>
      </c>
      <c r="H17" s="9">
        <v>0.00569584736251402</v>
      </c>
    </row>
    <row r="18">
      <c r="A18" s="6">
        <v>17.0</v>
      </c>
      <c r="B18" s="7" t="s">
        <v>179</v>
      </c>
      <c r="C18" s="7" t="s">
        <v>9</v>
      </c>
      <c r="D18" s="7">
        <v>5.0</v>
      </c>
      <c r="E18" s="7">
        <v>10.0</v>
      </c>
      <c r="F18" s="8">
        <f t="shared" si="1"/>
        <v>0.08490566038</v>
      </c>
      <c r="G18" s="8">
        <v>0.472727272727272</v>
      </c>
      <c r="H18" s="9">
        <v>0.00115039281705948</v>
      </c>
    </row>
    <row r="19">
      <c r="A19" s="6">
        <v>18.0</v>
      </c>
      <c r="B19" s="7" t="s">
        <v>180</v>
      </c>
      <c r="C19" s="7" t="s">
        <v>0</v>
      </c>
      <c r="D19" s="7">
        <v>4.0</v>
      </c>
      <c r="E19" s="7">
        <v>10.0</v>
      </c>
      <c r="F19" s="8">
        <f t="shared" si="1"/>
        <v>0.08490566038</v>
      </c>
      <c r="G19" s="8">
        <v>0.472727272727272</v>
      </c>
      <c r="H19" s="34">
        <v>2.46913580246913E-4</v>
      </c>
    </row>
    <row r="20">
      <c r="A20" s="6">
        <v>19.0</v>
      </c>
      <c r="B20" s="7" t="s">
        <v>181</v>
      </c>
      <c r="C20" s="7" t="s">
        <v>9</v>
      </c>
      <c r="D20" s="7">
        <v>6.0</v>
      </c>
      <c r="E20" s="7">
        <v>9.0</v>
      </c>
      <c r="F20" s="8">
        <f t="shared" si="1"/>
        <v>0.07547169811</v>
      </c>
      <c r="G20" s="8">
        <v>0.481481481481481</v>
      </c>
      <c r="H20" s="9">
        <v>0.00814253647586981</v>
      </c>
    </row>
    <row r="21">
      <c r="A21" s="6">
        <v>20.0</v>
      </c>
      <c r="B21" s="7" t="s">
        <v>182</v>
      </c>
      <c r="C21" s="7" t="s">
        <v>12</v>
      </c>
      <c r="D21" s="7">
        <v>2.0</v>
      </c>
      <c r="E21" s="7">
        <v>9.0</v>
      </c>
      <c r="F21" s="8">
        <f t="shared" si="1"/>
        <v>0.07547169811</v>
      </c>
      <c r="G21" s="8">
        <v>0.419354838709677</v>
      </c>
      <c r="H21" s="10">
        <v>0.0</v>
      </c>
    </row>
    <row r="22">
      <c r="A22" s="6">
        <v>21.0</v>
      </c>
      <c r="B22" s="7" t="s">
        <v>183</v>
      </c>
      <c r="C22" s="7" t="s">
        <v>9</v>
      </c>
      <c r="D22" s="7">
        <v>6.0</v>
      </c>
      <c r="E22" s="7">
        <v>8.0</v>
      </c>
      <c r="F22" s="8">
        <f t="shared" si="1"/>
        <v>0.06603773585</v>
      </c>
      <c r="G22" s="8">
        <v>0.422764227642276</v>
      </c>
      <c r="H22" s="9">
        <v>0.0347923681257014</v>
      </c>
    </row>
    <row r="23">
      <c r="A23" s="6">
        <v>22.0</v>
      </c>
      <c r="B23" s="7" t="s">
        <v>184</v>
      </c>
      <c r="C23" s="7" t="s">
        <v>9</v>
      </c>
      <c r="D23" s="7">
        <v>7.0</v>
      </c>
      <c r="E23" s="7">
        <v>8.0</v>
      </c>
      <c r="F23" s="8">
        <f t="shared" si="1"/>
        <v>0.06603773585</v>
      </c>
      <c r="G23" s="8">
        <v>0.422764227642276</v>
      </c>
      <c r="H23" s="9">
        <v>0.104433221099887</v>
      </c>
    </row>
    <row r="24">
      <c r="A24" s="6">
        <v>23.0</v>
      </c>
      <c r="B24" s="7" t="s">
        <v>185</v>
      </c>
      <c r="C24" s="7" t="s">
        <v>12</v>
      </c>
      <c r="D24" s="7">
        <v>8.0</v>
      </c>
      <c r="E24" s="7">
        <v>8.0</v>
      </c>
      <c r="F24" s="8">
        <f t="shared" si="1"/>
        <v>0.06603773585</v>
      </c>
      <c r="G24" s="8">
        <v>0.481481481481481</v>
      </c>
      <c r="H24" s="9">
        <v>0.0385578002244668</v>
      </c>
    </row>
    <row r="25">
      <c r="A25" s="6">
        <v>24.0</v>
      </c>
      <c r="B25" s="7" t="s">
        <v>35</v>
      </c>
      <c r="C25" s="7" t="s">
        <v>12</v>
      </c>
      <c r="D25" s="7">
        <v>4.0</v>
      </c>
      <c r="E25" s="7">
        <v>8.0</v>
      </c>
      <c r="F25" s="8">
        <f t="shared" si="1"/>
        <v>0.06603773585</v>
      </c>
      <c r="G25" s="7">
        <v>0.416</v>
      </c>
      <c r="H25" s="19">
        <v>4.48933782267115E-4</v>
      </c>
    </row>
    <row r="26">
      <c r="A26" s="6">
        <v>25.0</v>
      </c>
      <c r="B26" s="7" t="s">
        <v>186</v>
      </c>
      <c r="C26" s="7" t="s">
        <v>9</v>
      </c>
      <c r="D26" s="7">
        <v>4.0</v>
      </c>
      <c r="E26" s="7">
        <v>7.0</v>
      </c>
      <c r="F26" s="8">
        <f t="shared" si="1"/>
        <v>0.05660377358</v>
      </c>
      <c r="G26" s="8">
        <v>0.412698412698412</v>
      </c>
      <c r="H26" s="10">
        <v>0.0</v>
      </c>
    </row>
    <row r="27">
      <c r="A27" s="6">
        <v>26.0</v>
      </c>
      <c r="B27" s="7" t="s">
        <v>187</v>
      </c>
      <c r="C27" s="7" t="s">
        <v>9</v>
      </c>
      <c r="D27" s="7">
        <v>4.0</v>
      </c>
      <c r="E27" s="7">
        <v>7.0</v>
      </c>
      <c r="F27" s="8">
        <f t="shared" si="1"/>
        <v>0.05660377358</v>
      </c>
      <c r="G27" s="8">
        <v>0.412698412698412</v>
      </c>
      <c r="H27" s="10">
        <v>0.0</v>
      </c>
    </row>
    <row r="28">
      <c r="A28" s="6">
        <v>27.0</v>
      </c>
      <c r="B28" s="7" t="s">
        <v>188</v>
      </c>
      <c r="C28" s="7" t="s">
        <v>12</v>
      </c>
      <c r="D28" s="7">
        <v>4.0</v>
      </c>
      <c r="E28" s="7">
        <v>6.0</v>
      </c>
      <c r="F28" s="8">
        <f t="shared" si="1"/>
        <v>0.04716981132</v>
      </c>
      <c r="G28" s="8">
        <v>0.412698412698412</v>
      </c>
      <c r="H28" s="10">
        <v>0.0</v>
      </c>
    </row>
    <row r="29">
      <c r="A29" s="6">
        <v>28.0</v>
      </c>
      <c r="B29" s="7" t="s">
        <v>80</v>
      </c>
      <c r="C29" s="7" t="s">
        <v>9</v>
      </c>
      <c r="D29" s="7">
        <v>6.0</v>
      </c>
      <c r="E29" s="7">
        <v>6.0</v>
      </c>
      <c r="F29" s="8">
        <f t="shared" si="1"/>
        <v>0.04716981132</v>
      </c>
      <c r="G29" s="8">
        <v>0.436974789915966</v>
      </c>
      <c r="H29" s="9">
        <v>0.00372615039281706</v>
      </c>
    </row>
    <row r="30">
      <c r="A30" s="6">
        <v>29.0</v>
      </c>
      <c r="B30" s="7" t="s">
        <v>189</v>
      </c>
      <c r="C30" s="7" t="s">
        <v>9</v>
      </c>
      <c r="D30" s="7">
        <v>3.0</v>
      </c>
      <c r="E30" s="7">
        <v>6.0</v>
      </c>
      <c r="F30" s="8">
        <f t="shared" si="1"/>
        <v>0.04716981132</v>
      </c>
      <c r="G30" s="8">
        <v>0.422764227642276</v>
      </c>
      <c r="H30" s="10">
        <v>0.0</v>
      </c>
    </row>
    <row r="31">
      <c r="A31" s="6">
        <v>30.0</v>
      </c>
      <c r="B31" s="7" t="s">
        <v>190</v>
      </c>
      <c r="C31" s="7" t="s">
        <v>9</v>
      </c>
      <c r="D31" s="7">
        <v>3.0</v>
      </c>
      <c r="E31" s="7">
        <v>5.0</v>
      </c>
      <c r="F31" s="8">
        <f t="shared" si="1"/>
        <v>0.03773584906</v>
      </c>
      <c r="G31" s="8">
        <v>0.422764227642276</v>
      </c>
      <c r="H31" s="10">
        <v>0.0</v>
      </c>
    </row>
    <row r="32">
      <c r="A32" s="6">
        <v>31.0</v>
      </c>
      <c r="B32" s="7" t="s">
        <v>191</v>
      </c>
      <c r="C32" s="7" t="s">
        <v>0</v>
      </c>
      <c r="D32" s="7">
        <v>4.0</v>
      </c>
      <c r="E32" s="7">
        <v>4.0</v>
      </c>
      <c r="F32" s="8">
        <f t="shared" si="1"/>
        <v>0.02830188679</v>
      </c>
      <c r="G32" s="7">
        <v>0.416</v>
      </c>
      <c r="H32" s="10">
        <v>0.0</v>
      </c>
    </row>
    <row r="33">
      <c r="A33" s="6">
        <v>32.0</v>
      </c>
      <c r="B33" s="7" t="s">
        <v>192</v>
      </c>
      <c r="C33" s="7" t="s">
        <v>9</v>
      </c>
      <c r="D33" s="7">
        <v>4.0</v>
      </c>
      <c r="E33" s="7">
        <v>4.0</v>
      </c>
      <c r="F33" s="8">
        <f t="shared" si="1"/>
        <v>0.02830188679</v>
      </c>
      <c r="G33" s="7">
        <v>0.416</v>
      </c>
      <c r="H33" s="10">
        <v>0.0</v>
      </c>
    </row>
    <row r="34">
      <c r="A34" s="6">
        <v>33.0</v>
      </c>
      <c r="B34" s="7" t="s">
        <v>193</v>
      </c>
      <c r="C34" s="7" t="s">
        <v>9</v>
      </c>
      <c r="D34" s="7">
        <v>3.0</v>
      </c>
      <c r="E34" s="7">
        <v>4.0</v>
      </c>
      <c r="F34" s="8">
        <f t="shared" si="1"/>
        <v>0.02830188679</v>
      </c>
      <c r="G34" s="8">
        <v>0.302325581395348</v>
      </c>
      <c r="H34" s="19">
        <v>3.36700336700336E-4</v>
      </c>
    </row>
    <row r="35">
      <c r="A35" s="6">
        <v>34.0</v>
      </c>
      <c r="B35" s="7" t="s">
        <v>52</v>
      </c>
      <c r="C35" s="7" t="s">
        <v>9</v>
      </c>
      <c r="D35" s="7">
        <v>3.0</v>
      </c>
      <c r="E35" s="7">
        <v>4.0</v>
      </c>
      <c r="F35" s="8">
        <f t="shared" si="1"/>
        <v>0.02830188679</v>
      </c>
      <c r="G35" s="8">
        <v>0.460176991150442</v>
      </c>
      <c r="H35" s="10">
        <v>0.0</v>
      </c>
    </row>
    <row r="36">
      <c r="A36" s="6">
        <v>35.0</v>
      </c>
      <c r="B36" s="7" t="s">
        <v>194</v>
      </c>
      <c r="C36" s="7" t="s">
        <v>9</v>
      </c>
      <c r="D36" s="7">
        <v>3.0</v>
      </c>
      <c r="E36" s="7">
        <v>4.0</v>
      </c>
      <c r="F36" s="8">
        <f t="shared" si="1"/>
        <v>0.02830188679</v>
      </c>
      <c r="G36" s="8">
        <v>0.376811594202898</v>
      </c>
      <c r="H36" s="10">
        <v>0.0</v>
      </c>
    </row>
    <row r="37">
      <c r="A37" s="6">
        <v>36.0</v>
      </c>
      <c r="B37" s="7" t="s">
        <v>195</v>
      </c>
      <c r="C37" s="7" t="s">
        <v>12</v>
      </c>
      <c r="D37" s="7">
        <v>2.0</v>
      </c>
      <c r="E37" s="7">
        <v>4.0</v>
      </c>
      <c r="F37" s="8">
        <f t="shared" si="1"/>
        <v>0.02830188679</v>
      </c>
      <c r="G37" s="8">
        <v>0.429752066115702</v>
      </c>
      <c r="H37" s="10">
        <v>0.0</v>
      </c>
    </row>
    <row r="38">
      <c r="A38" s="6">
        <v>37.0</v>
      </c>
      <c r="B38" s="7" t="s">
        <v>196</v>
      </c>
      <c r="C38" s="7" t="s">
        <v>9</v>
      </c>
      <c r="D38" s="7">
        <v>2.0</v>
      </c>
      <c r="E38" s="7">
        <v>4.0</v>
      </c>
      <c r="F38" s="8">
        <f t="shared" si="1"/>
        <v>0.02830188679</v>
      </c>
      <c r="G38" s="8">
        <v>0.315151515151515</v>
      </c>
      <c r="H38" s="10">
        <v>0.0</v>
      </c>
    </row>
    <row r="39">
      <c r="A39" s="6">
        <v>38.0</v>
      </c>
      <c r="B39" s="7" t="s">
        <v>197</v>
      </c>
      <c r="C39" s="7" t="s">
        <v>9</v>
      </c>
      <c r="D39" s="7">
        <v>4.0</v>
      </c>
      <c r="E39" s="7">
        <v>4.0</v>
      </c>
      <c r="F39" s="8">
        <f t="shared" si="1"/>
        <v>0.02830188679</v>
      </c>
      <c r="G39" s="8">
        <v>0.412698412698412</v>
      </c>
      <c r="H39" s="10">
        <v>0.0</v>
      </c>
    </row>
    <row r="40">
      <c r="A40" s="6">
        <v>39.0</v>
      </c>
      <c r="B40" s="7" t="s">
        <v>198</v>
      </c>
      <c r="C40" s="7" t="s">
        <v>9</v>
      </c>
      <c r="D40" s="7">
        <v>3.0</v>
      </c>
      <c r="E40" s="7">
        <v>3.0</v>
      </c>
      <c r="F40" s="8">
        <f t="shared" si="1"/>
        <v>0.01886792453</v>
      </c>
      <c r="G40" s="8">
        <v>0.477064220183486</v>
      </c>
      <c r="H40" s="9">
        <v>0.0118406285072951</v>
      </c>
    </row>
    <row r="41">
      <c r="A41" s="6">
        <v>40.0</v>
      </c>
      <c r="B41" s="7" t="s">
        <v>199</v>
      </c>
      <c r="C41" s="7" t="s">
        <v>9</v>
      </c>
      <c r="D41" s="7">
        <v>3.0</v>
      </c>
      <c r="E41" s="7">
        <v>3.0</v>
      </c>
      <c r="F41" s="8">
        <f t="shared" si="1"/>
        <v>0.01886792453</v>
      </c>
      <c r="G41" s="8">
        <v>0.320987654320987</v>
      </c>
      <c r="H41" s="9">
        <v>0.0673400673400673</v>
      </c>
    </row>
    <row r="42">
      <c r="A42" s="6">
        <v>41.0</v>
      </c>
      <c r="B42" s="7" t="s">
        <v>163</v>
      </c>
      <c r="C42" s="7" t="s">
        <v>9</v>
      </c>
      <c r="D42" s="7">
        <v>2.0</v>
      </c>
      <c r="E42" s="7">
        <v>2.0</v>
      </c>
      <c r="F42" s="8">
        <f t="shared" si="1"/>
        <v>0.009433962264</v>
      </c>
      <c r="G42" s="8">
        <v>0.30057803468208</v>
      </c>
      <c r="H42" s="10">
        <v>0.0</v>
      </c>
    </row>
    <row r="43">
      <c r="A43" s="6">
        <v>42.0</v>
      </c>
      <c r="B43" s="7" t="s">
        <v>200</v>
      </c>
      <c r="C43" s="7" t="s">
        <v>9</v>
      </c>
      <c r="D43" s="7">
        <v>2.0</v>
      </c>
      <c r="E43" s="7">
        <v>2.0</v>
      </c>
      <c r="F43" s="8">
        <f t="shared" si="1"/>
        <v>0.009433962264</v>
      </c>
      <c r="G43" s="8">
        <v>0.353741496598639</v>
      </c>
      <c r="H43" s="10">
        <v>0.0</v>
      </c>
    </row>
    <row r="44">
      <c r="A44" s="6">
        <v>43.0</v>
      </c>
      <c r="B44" s="7" t="s">
        <v>201</v>
      </c>
      <c r="C44" s="7" t="s">
        <v>9</v>
      </c>
      <c r="D44" s="7">
        <v>2.0</v>
      </c>
      <c r="E44" s="7">
        <v>2.0</v>
      </c>
      <c r="F44" s="8">
        <f t="shared" si="1"/>
        <v>0.009433962264</v>
      </c>
      <c r="G44" s="8">
        <v>0.40625</v>
      </c>
      <c r="H44" s="10">
        <v>0.0</v>
      </c>
    </row>
    <row r="45">
      <c r="A45" s="6">
        <v>44.0</v>
      </c>
      <c r="B45" s="7" t="s">
        <v>202</v>
      </c>
      <c r="C45" s="7" t="s">
        <v>9</v>
      </c>
      <c r="D45" s="7">
        <v>2.0</v>
      </c>
      <c r="E45" s="7">
        <v>2.0</v>
      </c>
      <c r="F45" s="8">
        <f t="shared" si="1"/>
        <v>0.009433962264</v>
      </c>
      <c r="G45" s="8">
        <v>0.456140350877192</v>
      </c>
      <c r="H45" s="10">
        <v>0.0</v>
      </c>
    </row>
    <row r="46">
      <c r="A46" s="6">
        <v>45.0</v>
      </c>
      <c r="B46" s="7" t="s">
        <v>203</v>
      </c>
      <c r="C46" s="7" t="s">
        <v>0</v>
      </c>
      <c r="D46" s="7">
        <v>2.0</v>
      </c>
      <c r="E46" s="7">
        <v>2.0</v>
      </c>
      <c r="F46" s="8">
        <f t="shared" si="1"/>
        <v>0.009433962264</v>
      </c>
      <c r="G46" s="8">
        <v>0.30057803468208</v>
      </c>
      <c r="H46" s="10">
        <v>0.0</v>
      </c>
    </row>
    <row r="47">
      <c r="A47" s="6">
        <v>46.0</v>
      </c>
      <c r="B47" s="7" t="s">
        <v>204</v>
      </c>
      <c r="C47" s="7" t="s">
        <v>9</v>
      </c>
      <c r="D47" s="7">
        <v>2.0</v>
      </c>
      <c r="E47" s="7">
        <v>2.0</v>
      </c>
      <c r="F47" s="8">
        <f t="shared" si="1"/>
        <v>0.009433962264</v>
      </c>
      <c r="G47" s="7">
        <v>1.0</v>
      </c>
      <c r="H47" s="19">
        <v>6.73400673400673E-4</v>
      </c>
    </row>
    <row r="48">
      <c r="A48" s="6">
        <v>47.0</v>
      </c>
      <c r="B48" s="7" t="s">
        <v>205</v>
      </c>
      <c r="C48" s="7" t="s">
        <v>9</v>
      </c>
      <c r="D48" s="7">
        <v>2.0</v>
      </c>
      <c r="E48" s="7">
        <v>2.0</v>
      </c>
      <c r="F48" s="8">
        <f t="shared" si="1"/>
        <v>0.009433962264</v>
      </c>
      <c r="G48" s="8">
        <v>0.245283018867924</v>
      </c>
      <c r="H48" s="10">
        <v>0.0</v>
      </c>
    </row>
    <row r="49">
      <c r="A49" s="6">
        <v>48.0</v>
      </c>
      <c r="B49" s="7" t="s">
        <v>206</v>
      </c>
      <c r="C49" s="7" t="s">
        <v>9</v>
      </c>
      <c r="D49" s="7">
        <v>2.0</v>
      </c>
      <c r="E49" s="7">
        <v>2.0</v>
      </c>
      <c r="F49" s="8">
        <f t="shared" si="1"/>
        <v>0.009433962264</v>
      </c>
      <c r="G49" s="8">
        <v>0.245283018867924</v>
      </c>
      <c r="H49" s="10">
        <v>0.0</v>
      </c>
    </row>
    <row r="50">
      <c r="A50" s="6">
        <v>49.0</v>
      </c>
      <c r="B50" s="7" t="s">
        <v>207</v>
      </c>
      <c r="C50" s="7" t="s">
        <v>9</v>
      </c>
      <c r="D50" s="7">
        <v>1.0</v>
      </c>
      <c r="E50" s="7">
        <v>1.0</v>
      </c>
      <c r="F50" s="33">
        <f t="shared" si="1"/>
        <v>0</v>
      </c>
      <c r="G50" s="8">
        <v>0.298850574712643</v>
      </c>
      <c r="H50" s="10">
        <v>0.0</v>
      </c>
    </row>
    <row r="51">
      <c r="A51" s="6">
        <v>50.0</v>
      </c>
      <c r="B51" s="7" t="s">
        <v>208</v>
      </c>
      <c r="C51" s="7" t="s">
        <v>9</v>
      </c>
      <c r="D51" s="7">
        <v>1.0</v>
      </c>
      <c r="E51" s="7">
        <v>1.0</v>
      </c>
      <c r="F51" s="33">
        <f t="shared" si="1"/>
        <v>0</v>
      </c>
      <c r="G51" s="8">
        <v>0.37410071942446</v>
      </c>
      <c r="H51" s="10">
        <v>0.0</v>
      </c>
    </row>
    <row r="52">
      <c r="A52" s="6">
        <v>51.0</v>
      </c>
      <c r="B52" s="7" t="s">
        <v>209</v>
      </c>
      <c r="C52" s="7" t="s">
        <v>9</v>
      </c>
      <c r="D52" s="7">
        <v>1.0</v>
      </c>
      <c r="E52" s="7">
        <v>1.0</v>
      </c>
      <c r="F52" s="33">
        <f t="shared" si="1"/>
        <v>0</v>
      </c>
      <c r="G52" s="8">
        <v>0.37410071942446</v>
      </c>
      <c r="H52" s="10">
        <v>0.0</v>
      </c>
    </row>
    <row r="53">
      <c r="A53" s="6">
        <v>52.0</v>
      </c>
      <c r="B53" s="7" t="s">
        <v>210</v>
      </c>
      <c r="C53" s="7" t="s">
        <v>9</v>
      </c>
      <c r="D53" s="7">
        <v>1.0</v>
      </c>
      <c r="E53" s="7">
        <v>1.0</v>
      </c>
      <c r="F53" s="33">
        <f t="shared" si="1"/>
        <v>0</v>
      </c>
      <c r="G53" s="8">
        <v>0.37410071942446</v>
      </c>
      <c r="H53" s="10">
        <v>0.0</v>
      </c>
    </row>
    <row r="54">
      <c r="A54" s="6">
        <v>53.0</v>
      </c>
      <c r="B54" s="7" t="s">
        <v>211</v>
      </c>
      <c r="C54" s="7" t="s">
        <v>12</v>
      </c>
      <c r="D54" s="7">
        <v>1.0</v>
      </c>
      <c r="E54" s="7">
        <v>1.0</v>
      </c>
      <c r="F54" s="33">
        <f t="shared" si="1"/>
        <v>0</v>
      </c>
      <c r="G54" s="8">
        <v>0.37410071942446</v>
      </c>
      <c r="H54" s="10">
        <v>0.0</v>
      </c>
    </row>
    <row r="55">
      <c r="A55" s="6">
        <v>54.0</v>
      </c>
      <c r="B55" s="7" t="s">
        <v>212</v>
      </c>
      <c r="C55" s="7" t="s">
        <v>9</v>
      </c>
      <c r="D55" s="7">
        <v>1.0</v>
      </c>
      <c r="E55" s="7">
        <v>1.0</v>
      </c>
      <c r="F55" s="33">
        <f t="shared" si="1"/>
        <v>0</v>
      </c>
      <c r="G55" s="8">
        <v>0.666666666666666</v>
      </c>
      <c r="H55" s="10">
        <v>0.0</v>
      </c>
    </row>
    <row r="56">
      <c r="A56" s="20">
        <v>55.0</v>
      </c>
      <c r="B56" s="21" t="s">
        <v>213</v>
      </c>
      <c r="C56" s="21" t="s">
        <v>0</v>
      </c>
      <c r="D56" s="21">
        <v>1.0</v>
      </c>
      <c r="E56" s="21">
        <v>1.0</v>
      </c>
      <c r="F56" s="35">
        <f t="shared" si="1"/>
        <v>0</v>
      </c>
      <c r="G56" s="22">
        <v>0.666666666666666</v>
      </c>
      <c r="H56" s="23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7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" t="s">
        <v>7</v>
      </c>
    </row>
    <row r="2">
      <c r="A2" s="6">
        <v>1.0</v>
      </c>
      <c r="B2" s="7" t="s">
        <v>8</v>
      </c>
      <c r="C2" s="7" t="s">
        <v>9</v>
      </c>
      <c r="D2" s="7">
        <v>42.0</v>
      </c>
      <c r="E2" s="7">
        <v>103.0</v>
      </c>
      <c r="F2" s="7">
        <f t="shared" ref="F2:F67" si="1">(E2-1)/(103-1)</f>
        <v>1</v>
      </c>
      <c r="G2" s="8">
        <v>0.686046511627907</v>
      </c>
      <c r="H2" s="9">
        <v>0.652957042957042</v>
      </c>
    </row>
    <row r="3">
      <c r="A3" s="6">
        <v>2.0</v>
      </c>
      <c r="B3" s="7" t="s">
        <v>214</v>
      </c>
      <c r="C3" s="7" t="s">
        <v>9</v>
      </c>
      <c r="D3" s="7">
        <v>14.0</v>
      </c>
      <c r="E3" s="7">
        <v>39.0</v>
      </c>
      <c r="F3" s="36">
        <f t="shared" si="1"/>
        <v>0.3725490196</v>
      </c>
      <c r="G3" s="8">
        <v>0.475806451612903</v>
      </c>
      <c r="H3" s="9">
        <v>0.077040737040737</v>
      </c>
    </row>
    <row r="4">
      <c r="A4" s="11">
        <v>3.0</v>
      </c>
      <c r="B4" s="12" t="s">
        <v>215</v>
      </c>
      <c r="C4" s="12" t="s">
        <v>12</v>
      </c>
      <c r="D4" s="12">
        <v>8.0</v>
      </c>
      <c r="E4" s="12">
        <v>25.0</v>
      </c>
      <c r="F4" s="37">
        <f t="shared" si="1"/>
        <v>0.2352941176</v>
      </c>
      <c r="G4" s="13">
        <v>0.440298507462686</v>
      </c>
      <c r="H4" s="14">
        <v>0.00431235431235431</v>
      </c>
    </row>
    <row r="5">
      <c r="A5" s="15">
        <v>4.0</v>
      </c>
      <c r="B5" s="16" t="s">
        <v>70</v>
      </c>
      <c r="C5" s="16" t="s">
        <v>9</v>
      </c>
      <c r="D5" s="16">
        <v>10.0</v>
      </c>
      <c r="E5" s="16">
        <v>21.0</v>
      </c>
      <c r="F5" s="38">
        <f t="shared" si="1"/>
        <v>0.1960784314</v>
      </c>
      <c r="G5" s="17">
        <v>0.464566929133858</v>
      </c>
      <c r="H5" s="18">
        <v>0.0733755133755133</v>
      </c>
    </row>
    <row r="6">
      <c r="A6" s="6">
        <v>5.0</v>
      </c>
      <c r="B6" s="7" t="s">
        <v>216</v>
      </c>
      <c r="C6" s="7" t="s">
        <v>9</v>
      </c>
      <c r="D6" s="7">
        <v>7.0</v>
      </c>
      <c r="E6" s="7">
        <v>19.0</v>
      </c>
      <c r="F6" s="36">
        <f t="shared" si="1"/>
        <v>0.1764705882</v>
      </c>
      <c r="G6" s="8">
        <v>0.44360902255639</v>
      </c>
      <c r="H6" s="9">
        <v>0.0131401931401931</v>
      </c>
    </row>
    <row r="7">
      <c r="A7" s="6">
        <v>6.0</v>
      </c>
      <c r="B7" s="7" t="s">
        <v>217</v>
      </c>
      <c r="C7" s="7" t="s">
        <v>9</v>
      </c>
      <c r="D7" s="7">
        <v>7.0</v>
      </c>
      <c r="E7" s="7">
        <v>18.0</v>
      </c>
      <c r="F7" s="36">
        <f t="shared" si="1"/>
        <v>0.1666666667</v>
      </c>
      <c r="G7" s="8">
        <v>0.44360902255639</v>
      </c>
      <c r="H7" s="9">
        <v>0.0119746919746919</v>
      </c>
    </row>
    <row r="8">
      <c r="A8" s="6">
        <v>7.0</v>
      </c>
      <c r="B8" s="7" t="s">
        <v>218</v>
      </c>
      <c r="C8" s="7" t="s">
        <v>12</v>
      </c>
      <c r="D8" s="7">
        <v>7.0</v>
      </c>
      <c r="E8" s="7">
        <v>17.0</v>
      </c>
      <c r="F8" s="36">
        <f t="shared" si="1"/>
        <v>0.1568627451</v>
      </c>
      <c r="G8" s="8">
        <v>0.437037037037037</v>
      </c>
      <c r="H8" s="9">
        <v>0.0101165501165501</v>
      </c>
    </row>
    <row r="9">
      <c r="A9" s="6">
        <v>8.0</v>
      </c>
      <c r="B9" s="7" t="s">
        <v>219</v>
      </c>
      <c r="C9" s="7" t="s">
        <v>9</v>
      </c>
      <c r="D9" s="7">
        <v>7.0</v>
      </c>
      <c r="E9" s="7">
        <v>14.0</v>
      </c>
      <c r="F9" s="36">
        <f t="shared" si="1"/>
        <v>0.1274509804</v>
      </c>
      <c r="G9" s="8">
        <v>0.479674796747967</v>
      </c>
      <c r="H9" s="9">
        <v>0.19020979020979</v>
      </c>
    </row>
    <row r="10">
      <c r="A10" s="6">
        <v>9.0</v>
      </c>
      <c r="B10" s="7" t="s">
        <v>220</v>
      </c>
      <c r="C10" s="7" t="s">
        <v>9</v>
      </c>
      <c r="D10" s="7">
        <v>6.0</v>
      </c>
      <c r="E10" s="7">
        <v>12.0</v>
      </c>
      <c r="F10" s="36">
        <f t="shared" si="1"/>
        <v>0.1078431373</v>
      </c>
      <c r="G10" s="8">
        <v>0.457364341085271</v>
      </c>
      <c r="H10" s="9">
        <v>0.0261072261072261</v>
      </c>
    </row>
    <row r="11">
      <c r="A11" s="6">
        <v>10.0</v>
      </c>
      <c r="B11" s="7" t="s">
        <v>221</v>
      </c>
      <c r="C11" s="7" t="s">
        <v>9</v>
      </c>
      <c r="D11" s="7">
        <v>6.0</v>
      </c>
      <c r="E11" s="7">
        <v>12.0</v>
      </c>
      <c r="F11" s="36">
        <f t="shared" si="1"/>
        <v>0.1078431373</v>
      </c>
      <c r="G11" s="8">
        <v>0.457364341085271</v>
      </c>
      <c r="H11" s="9">
        <v>0.0261072261072261</v>
      </c>
    </row>
    <row r="12">
      <c r="A12" s="6">
        <v>11.0</v>
      </c>
      <c r="B12" s="7" t="s">
        <v>222</v>
      </c>
      <c r="C12" s="7" t="s">
        <v>9</v>
      </c>
      <c r="D12" s="7">
        <v>7.0</v>
      </c>
      <c r="E12" s="7">
        <v>10.0</v>
      </c>
      <c r="F12" s="36">
        <f t="shared" si="1"/>
        <v>0.08823529412</v>
      </c>
      <c r="G12" s="8">
        <v>0.446969696969696</v>
      </c>
      <c r="H12" s="9">
        <v>0.0123798423798423</v>
      </c>
    </row>
    <row r="13">
      <c r="A13" s="6">
        <v>12.0</v>
      </c>
      <c r="B13" s="7" t="s">
        <v>223</v>
      </c>
      <c r="C13" s="7" t="s">
        <v>12</v>
      </c>
      <c r="D13" s="7">
        <v>5.0</v>
      </c>
      <c r="E13" s="7">
        <v>10.0</v>
      </c>
      <c r="F13" s="36">
        <f t="shared" si="1"/>
        <v>0.08823529412</v>
      </c>
      <c r="G13" s="8">
        <v>0.430656934306569</v>
      </c>
      <c r="H13" s="19">
        <v>1.16550116550116E-4</v>
      </c>
    </row>
    <row r="14">
      <c r="A14" s="6">
        <v>13.0</v>
      </c>
      <c r="B14" s="7" t="s">
        <v>224</v>
      </c>
      <c r="C14" s="7" t="s">
        <v>9</v>
      </c>
      <c r="D14" s="7">
        <v>5.0</v>
      </c>
      <c r="E14" s="7">
        <v>8.0</v>
      </c>
      <c r="F14" s="36">
        <f t="shared" si="1"/>
        <v>0.06862745098</v>
      </c>
      <c r="G14" s="8">
        <v>0.333333333333333</v>
      </c>
      <c r="H14" s="9">
        <v>0.027039627039627</v>
      </c>
    </row>
    <row r="15">
      <c r="A15" s="6">
        <v>14.0</v>
      </c>
      <c r="B15" s="7" t="s">
        <v>225</v>
      </c>
      <c r="C15" s="7" t="s">
        <v>9</v>
      </c>
      <c r="D15" s="7">
        <v>4.0</v>
      </c>
      <c r="E15" s="7">
        <v>7.0</v>
      </c>
      <c r="F15" s="36">
        <f t="shared" si="1"/>
        <v>0.05882352941</v>
      </c>
      <c r="G15" s="8">
        <v>0.349112426035502</v>
      </c>
      <c r="H15" s="9">
        <v>0.125874125874125</v>
      </c>
    </row>
    <row r="16">
      <c r="A16" s="6">
        <v>15.0</v>
      </c>
      <c r="B16" s="7" t="s">
        <v>226</v>
      </c>
      <c r="C16" s="7" t="s">
        <v>9</v>
      </c>
      <c r="D16" s="7">
        <v>5.0</v>
      </c>
      <c r="E16" s="7">
        <v>7.0</v>
      </c>
      <c r="F16" s="36">
        <f t="shared" si="1"/>
        <v>0.05882352941</v>
      </c>
      <c r="G16" s="8">
        <v>0.269406392694063</v>
      </c>
      <c r="H16" s="9">
        <v>0.103962703962703</v>
      </c>
    </row>
    <row r="17">
      <c r="A17" s="6">
        <v>16.0</v>
      </c>
      <c r="B17" s="7" t="s">
        <v>33</v>
      </c>
      <c r="C17" s="7" t="s">
        <v>9</v>
      </c>
      <c r="D17" s="7">
        <v>5.0</v>
      </c>
      <c r="E17" s="7">
        <v>7.0</v>
      </c>
      <c r="F17" s="36">
        <f t="shared" si="1"/>
        <v>0.05882352941</v>
      </c>
      <c r="G17" s="8">
        <v>0.430656934306569</v>
      </c>
      <c r="H17" s="9">
        <v>0.00233100233100233</v>
      </c>
    </row>
    <row r="18">
      <c r="A18" s="6">
        <v>17.0</v>
      </c>
      <c r="B18" s="7" t="s">
        <v>227</v>
      </c>
      <c r="C18" s="7" t="s">
        <v>0</v>
      </c>
      <c r="D18" s="7">
        <v>3.0</v>
      </c>
      <c r="E18" s="7">
        <v>7.0</v>
      </c>
      <c r="F18" s="36">
        <f t="shared" si="1"/>
        <v>0.05882352941</v>
      </c>
      <c r="G18" s="8">
        <v>0.335227272727272</v>
      </c>
      <c r="H18" s="10">
        <v>0.0</v>
      </c>
    </row>
    <row r="19">
      <c r="A19" s="6">
        <v>18.0</v>
      </c>
      <c r="B19" s="7" t="s">
        <v>228</v>
      </c>
      <c r="C19" s="7" t="s">
        <v>0</v>
      </c>
      <c r="D19" s="7">
        <v>6.0</v>
      </c>
      <c r="E19" s="7">
        <v>6.0</v>
      </c>
      <c r="F19" s="36">
        <f t="shared" si="1"/>
        <v>0.04901960784</v>
      </c>
      <c r="G19" s="8">
        <v>0.446969696969696</v>
      </c>
      <c r="H19" s="9">
        <v>0.0091941391941392</v>
      </c>
    </row>
    <row r="20">
      <c r="A20" s="6">
        <v>19.0</v>
      </c>
      <c r="B20" s="7" t="s">
        <v>80</v>
      </c>
      <c r="C20" s="7" t="s">
        <v>9</v>
      </c>
      <c r="D20" s="7">
        <v>4.0</v>
      </c>
      <c r="E20" s="7">
        <v>6.0</v>
      </c>
      <c r="F20" s="36">
        <f t="shared" si="1"/>
        <v>0.04901960784</v>
      </c>
      <c r="G20" s="8">
        <v>0.427536231884058</v>
      </c>
      <c r="H20" s="19">
        <v>1.55400155400155E-4</v>
      </c>
    </row>
    <row r="21">
      <c r="A21" s="6">
        <v>20.0</v>
      </c>
      <c r="B21" s="7" t="s">
        <v>229</v>
      </c>
      <c r="C21" s="7" t="s">
        <v>9</v>
      </c>
      <c r="D21" s="7">
        <v>5.0</v>
      </c>
      <c r="E21" s="7">
        <v>5.0</v>
      </c>
      <c r="F21" s="36">
        <f t="shared" si="1"/>
        <v>0.03921568627</v>
      </c>
      <c r="G21" s="8">
        <v>0.430656934306569</v>
      </c>
      <c r="H21" s="9">
        <v>0.00128205128205128</v>
      </c>
    </row>
    <row r="22">
      <c r="A22" s="6">
        <v>21.0</v>
      </c>
      <c r="B22" s="7" t="s">
        <v>35</v>
      </c>
      <c r="C22" s="7" t="s">
        <v>12</v>
      </c>
      <c r="D22" s="7">
        <v>2.0</v>
      </c>
      <c r="E22" s="7">
        <v>5.0</v>
      </c>
      <c r="F22" s="36">
        <f t="shared" si="1"/>
        <v>0.03921568627</v>
      </c>
      <c r="G22" s="8">
        <v>0.412587412587412</v>
      </c>
      <c r="H22" s="10">
        <v>0.0</v>
      </c>
    </row>
    <row r="23">
      <c r="A23" s="6">
        <v>22.0</v>
      </c>
      <c r="B23" s="7" t="s">
        <v>230</v>
      </c>
      <c r="C23" s="7" t="s">
        <v>0</v>
      </c>
      <c r="D23" s="7">
        <v>3.0</v>
      </c>
      <c r="E23" s="7">
        <v>5.0</v>
      </c>
      <c r="F23" s="36">
        <f t="shared" si="1"/>
        <v>0.03921568627</v>
      </c>
      <c r="G23" s="8">
        <v>0.421428571428571</v>
      </c>
      <c r="H23" s="10">
        <v>0.0</v>
      </c>
    </row>
    <row r="24">
      <c r="A24" s="6">
        <v>23.0</v>
      </c>
      <c r="B24" s="7" t="s">
        <v>231</v>
      </c>
      <c r="C24" s="7" t="s">
        <v>9</v>
      </c>
      <c r="D24" s="7">
        <v>3.0</v>
      </c>
      <c r="E24" s="7">
        <v>5.0</v>
      </c>
      <c r="F24" s="36">
        <f t="shared" si="1"/>
        <v>0.03921568627</v>
      </c>
      <c r="G24" s="8">
        <v>0.339080459770114</v>
      </c>
      <c r="H24" s="10">
        <v>0.0</v>
      </c>
    </row>
    <row r="25">
      <c r="A25" s="6">
        <v>24.0</v>
      </c>
      <c r="B25" s="7" t="s">
        <v>232</v>
      </c>
      <c r="C25" s="7" t="s">
        <v>9</v>
      </c>
      <c r="D25" s="7">
        <v>3.0</v>
      </c>
      <c r="E25" s="7">
        <v>5.0</v>
      </c>
      <c r="F25" s="36">
        <f t="shared" si="1"/>
        <v>0.03921568627</v>
      </c>
      <c r="G25" s="8">
        <v>0.339080459770114</v>
      </c>
      <c r="H25" s="10">
        <v>0.0</v>
      </c>
    </row>
    <row r="26">
      <c r="A26" s="6">
        <v>25.0</v>
      </c>
      <c r="B26" s="7" t="s">
        <v>233</v>
      </c>
      <c r="C26" s="7" t="s">
        <v>12</v>
      </c>
      <c r="D26" s="7">
        <v>4.0</v>
      </c>
      <c r="E26" s="7">
        <v>5.0</v>
      </c>
      <c r="F26" s="36">
        <f t="shared" si="1"/>
        <v>0.03921568627</v>
      </c>
      <c r="G26" s="8">
        <v>0.427536231884058</v>
      </c>
      <c r="H26" s="10">
        <v>0.0</v>
      </c>
    </row>
    <row r="27">
      <c r="A27" s="6">
        <v>26.0</v>
      </c>
      <c r="B27" s="7" t="s">
        <v>234</v>
      </c>
      <c r="C27" s="7" t="s">
        <v>9</v>
      </c>
      <c r="D27" s="7">
        <v>2.0</v>
      </c>
      <c r="E27" s="7">
        <v>4.0</v>
      </c>
      <c r="F27" s="36">
        <f t="shared" si="1"/>
        <v>0.02941176471</v>
      </c>
      <c r="G27" s="8">
        <v>0.320652173913043</v>
      </c>
      <c r="H27" s="10">
        <v>0.0</v>
      </c>
    </row>
    <row r="28">
      <c r="A28" s="6">
        <v>27.0</v>
      </c>
      <c r="B28" s="7" t="s">
        <v>235</v>
      </c>
      <c r="C28" s="7" t="s">
        <v>9</v>
      </c>
      <c r="D28" s="7">
        <v>2.0</v>
      </c>
      <c r="E28" s="7">
        <v>4.0</v>
      </c>
      <c r="F28" s="36">
        <f t="shared" si="1"/>
        <v>0.02941176471</v>
      </c>
      <c r="G28" s="8">
        <v>0.320652173913043</v>
      </c>
      <c r="H28" s="10">
        <v>0.0</v>
      </c>
    </row>
    <row r="29">
      <c r="A29" s="6">
        <v>28.0</v>
      </c>
      <c r="B29" s="7" t="s">
        <v>236</v>
      </c>
      <c r="C29" s="7" t="s">
        <v>9</v>
      </c>
      <c r="D29" s="7">
        <v>3.0</v>
      </c>
      <c r="E29" s="7">
        <v>4.0</v>
      </c>
      <c r="F29" s="36">
        <f t="shared" si="1"/>
        <v>0.02941176471</v>
      </c>
      <c r="G29" s="8">
        <v>0.415492957746478</v>
      </c>
      <c r="H29" s="10">
        <v>0.0</v>
      </c>
    </row>
    <row r="30">
      <c r="A30" s="6">
        <v>29.0</v>
      </c>
      <c r="B30" s="7" t="s">
        <v>237</v>
      </c>
      <c r="C30" s="7" t="s">
        <v>9</v>
      </c>
      <c r="D30" s="7">
        <v>3.0</v>
      </c>
      <c r="E30" s="7">
        <v>4.0</v>
      </c>
      <c r="F30" s="36">
        <f t="shared" si="1"/>
        <v>0.02941176471</v>
      </c>
      <c r="G30" s="8">
        <v>0.415492957746478</v>
      </c>
      <c r="H30" s="10">
        <v>0.0</v>
      </c>
    </row>
    <row r="31">
      <c r="A31" s="6">
        <v>30.0</v>
      </c>
      <c r="B31" s="7" t="s">
        <v>238</v>
      </c>
      <c r="C31" s="7" t="s">
        <v>9</v>
      </c>
      <c r="D31" s="7">
        <v>3.0</v>
      </c>
      <c r="E31" s="7">
        <v>4.0</v>
      </c>
      <c r="F31" s="36">
        <f t="shared" si="1"/>
        <v>0.02941176471</v>
      </c>
      <c r="G31" s="8">
        <v>0.214545454545454</v>
      </c>
      <c r="H31" s="10">
        <v>0.0</v>
      </c>
    </row>
    <row r="32">
      <c r="A32" s="6">
        <v>31.0</v>
      </c>
      <c r="B32" s="7" t="s">
        <v>213</v>
      </c>
      <c r="C32" s="7" t="s">
        <v>0</v>
      </c>
      <c r="D32" s="7">
        <v>4.0</v>
      </c>
      <c r="E32" s="7">
        <v>4.0</v>
      </c>
      <c r="F32" s="36">
        <f t="shared" si="1"/>
        <v>0.02941176471</v>
      </c>
      <c r="G32" s="8">
        <v>0.450381679389312</v>
      </c>
      <c r="H32" s="10">
        <v>0.0</v>
      </c>
    </row>
    <row r="33">
      <c r="A33" s="6">
        <v>32.0</v>
      </c>
      <c r="B33" s="7" t="s">
        <v>239</v>
      </c>
      <c r="C33" s="7" t="s">
        <v>0</v>
      </c>
      <c r="D33" s="7">
        <v>3.0</v>
      </c>
      <c r="E33" s="7">
        <v>3.0</v>
      </c>
      <c r="F33" s="36">
        <f t="shared" si="1"/>
        <v>0.01960784314</v>
      </c>
      <c r="G33" s="8">
        <v>0.421428571428571</v>
      </c>
      <c r="H33" s="19">
        <v>3.88500388500388E-4</v>
      </c>
    </row>
    <row r="34">
      <c r="A34" s="6">
        <v>33.0</v>
      </c>
      <c r="B34" s="7" t="s">
        <v>240</v>
      </c>
      <c r="C34" s="7" t="s">
        <v>9</v>
      </c>
      <c r="D34" s="7">
        <v>3.0</v>
      </c>
      <c r="E34" s="7">
        <v>3.0</v>
      </c>
      <c r="F34" s="36">
        <f t="shared" si="1"/>
        <v>0.01960784314</v>
      </c>
      <c r="G34" s="8">
        <v>0.415492957746478</v>
      </c>
      <c r="H34" s="19">
        <v>2.33100233100233E-4</v>
      </c>
    </row>
    <row r="35">
      <c r="A35" s="6">
        <v>34.0</v>
      </c>
      <c r="B35" s="7" t="s">
        <v>241</v>
      </c>
      <c r="C35" s="7" t="s">
        <v>9</v>
      </c>
      <c r="D35" s="7">
        <v>3.0</v>
      </c>
      <c r="E35" s="7">
        <v>3.0</v>
      </c>
      <c r="F35" s="36">
        <f t="shared" si="1"/>
        <v>0.01960784314</v>
      </c>
      <c r="G35" s="8">
        <v>0.415492957746478</v>
      </c>
      <c r="H35" s="19">
        <v>2.33100233100233E-4</v>
      </c>
    </row>
    <row r="36">
      <c r="A36" s="6">
        <v>35.0</v>
      </c>
      <c r="B36" s="7" t="s">
        <v>242</v>
      </c>
      <c r="C36" s="7" t="s">
        <v>9</v>
      </c>
      <c r="D36" s="7">
        <v>3.0</v>
      </c>
      <c r="E36" s="7">
        <v>3.0</v>
      </c>
      <c r="F36" s="36">
        <f t="shared" si="1"/>
        <v>0.01960784314</v>
      </c>
      <c r="G36" s="8">
        <v>0.415492957746478</v>
      </c>
      <c r="H36" s="19">
        <v>2.33100233100233E-4</v>
      </c>
    </row>
    <row r="37">
      <c r="A37" s="6">
        <v>36.0</v>
      </c>
      <c r="B37" s="7" t="s">
        <v>243</v>
      </c>
      <c r="C37" s="7" t="s">
        <v>9</v>
      </c>
      <c r="D37" s="7">
        <v>2.0</v>
      </c>
      <c r="E37" s="7">
        <v>3.0</v>
      </c>
      <c r="F37" s="36">
        <f t="shared" si="1"/>
        <v>0.01960784314</v>
      </c>
      <c r="G37" s="8">
        <v>0.424460431654676</v>
      </c>
      <c r="H37" s="10">
        <v>0.0</v>
      </c>
    </row>
    <row r="38">
      <c r="A38" s="6">
        <v>37.0</v>
      </c>
      <c r="B38" s="7" t="s">
        <v>244</v>
      </c>
      <c r="C38" s="7" t="s">
        <v>12</v>
      </c>
      <c r="D38" s="7">
        <v>3.0</v>
      </c>
      <c r="E38" s="7">
        <v>3.0</v>
      </c>
      <c r="F38" s="36">
        <f t="shared" si="1"/>
        <v>0.01960784314</v>
      </c>
      <c r="G38" s="8">
        <v>0.421428571428571</v>
      </c>
      <c r="H38" s="10">
        <v>0.0</v>
      </c>
    </row>
    <row r="39">
      <c r="A39" s="6">
        <v>38.0</v>
      </c>
      <c r="B39" s="7" t="s">
        <v>151</v>
      </c>
      <c r="C39" s="7" t="s">
        <v>12</v>
      </c>
      <c r="D39" s="7">
        <v>3.0</v>
      </c>
      <c r="E39" s="7">
        <v>3.0</v>
      </c>
      <c r="F39" s="36">
        <f t="shared" si="1"/>
        <v>0.01960784314</v>
      </c>
      <c r="G39" s="8">
        <v>0.415492957746478</v>
      </c>
      <c r="H39" s="10">
        <v>0.0</v>
      </c>
    </row>
    <row r="40">
      <c r="A40" s="6">
        <v>39.0</v>
      </c>
      <c r="B40" s="7" t="s">
        <v>245</v>
      </c>
      <c r="C40" s="7" t="s">
        <v>12</v>
      </c>
      <c r="D40" s="7">
        <v>3.0</v>
      </c>
      <c r="E40" s="7">
        <v>3.0</v>
      </c>
      <c r="F40" s="36">
        <f t="shared" si="1"/>
        <v>0.01960784314</v>
      </c>
      <c r="G40" s="8">
        <v>0.418439716312056</v>
      </c>
      <c r="H40" s="10">
        <v>0.0</v>
      </c>
    </row>
    <row r="41">
      <c r="A41" s="6">
        <v>40.0</v>
      </c>
      <c r="B41" s="7" t="s">
        <v>246</v>
      </c>
      <c r="C41" s="7" t="s">
        <v>12</v>
      </c>
      <c r="D41" s="7">
        <v>3.0</v>
      </c>
      <c r="E41" s="7">
        <v>3.0</v>
      </c>
      <c r="F41" s="36">
        <f t="shared" si="1"/>
        <v>0.01960784314</v>
      </c>
      <c r="G41" s="8">
        <v>0.418439716312056</v>
      </c>
      <c r="H41" s="10">
        <v>0.0</v>
      </c>
    </row>
    <row r="42">
      <c r="A42" s="6">
        <v>41.0</v>
      </c>
      <c r="B42" s="7" t="s">
        <v>247</v>
      </c>
      <c r="C42" s="7" t="s">
        <v>9</v>
      </c>
      <c r="D42" s="7">
        <v>3.0</v>
      </c>
      <c r="E42" s="7">
        <v>3.0</v>
      </c>
      <c r="F42" s="36">
        <f t="shared" si="1"/>
        <v>0.01960784314</v>
      </c>
      <c r="G42" s="8">
        <v>0.214545454545454</v>
      </c>
      <c r="H42" s="10">
        <v>0.0</v>
      </c>
    </row>
    <row r="43">
      <c r="A43" s="6">
        <v>42.0</v>
      </c>
      <c r="B43" s="7" t="s">
        <v>248</v>
      </c>
      <c r="C43" s="7" t="s">
        <v>9</v>
      </c>
      <c r="D43" s="7">
        <v>3.0</v>
      </c>
      <c r="E43" s="7">
        <v>3.0</v>
      </c>
      <c r="F43" s="36">
        <f t="shared" si="1"/>
        <v>0.01960784314</v>
      </c>
      <c r="G43" s="8">
        <v>0.214545454545454</v>
      </c>
      <c r="H43" s="10">
        <v>0.0</v>
      </c>
    </row>
    <row r="44">
      <c r="A44" s="6">
        <v>43.0</v>
      </c>
      <c r="B44" s="7" t="s">
        <v>249</v>
      </c>
      <c r="C44" s="7" t="s">
        <v>9</v>
      </c>
      <c r="D44" s="7">
        <v>3.0</v>
      </c>
      <c r="E44" s="7">
        <v>3.0</v>
      </c>
      <c r="F44" s="36">
        <f t="shared" si="1"/>
        <v>0.01960784314</v>
      </c>
      <c r="G44" s="8">
        <v>0.318918918918918</v>
      </c>
      <c r="H44" s="10">
        <v>0.0</v>
      </c>
    </row>
    <row r="45">
      <c r="A45" s="6">
        <v>44.0</v>
      </c>
      <c r="B45" s="7" t="s">
        <v>250</v>
      </c>
      <c r="C45" s="7" t="s">
        <v>9</v>
      </c>
      <c r="D45" s="7">
        <v>3.0</v>
      </c>
      <c r="E45" s="7">
        <v>3.0</v>
      </c>
      <c r="F45" s="36">
        <f t="shared" si="1"/>
        <v>0.01960784314</v>
      </c>
      <c r="G45" s="8">
        <v>0.318918918918918</v>
      </c>
      <c r="H45" s="10">
        <v>0.0</v>
      </c>
    </row>
    <row r="46">
      <c r="A46" s="6">
        <v>45.0</v>
      </c>
      <c r="B46" s="7" t="s">
        <v>251</v>
      </c>
      <c r="C46" s="7" t="s">
        <v>9</v>
      </c>
      <c r="D46" s="7">
        <v>2.0</v>
      </c>
      <c r="E46" s="7">
        <v>2.0</v>
      </c>
      <c r="F46" s="36">
        <f t="shared" si="1"/>
        <v>0.009803921569</v>
      </c>
      <c r="G46" s="8">
        <v>0.412587412587412</v>
      </c>
      <c r="H46" s="10">
        <v>0.0</v>
      </c>
    </row>
    <row r="47">
      <c r="A47" s="6">
        <v>46.0</v>
      </c>
      <c r="B47" s="7" t="s">
        <v>252</v>
      </c>
      <c r="C47" s="7" t="s">
        <v>9</v>
      </c>
      <c r="D47" s="7">
        <v>2.0</v>
      </c>
      <c r="E47" s="7">
        <v>2.0</v>
      </c>
      <c r="F47" s="36">
        <f t="shared" si="1"/>
        <v>0.009803921569</v>
      </c>
      <c r="G47" s="8">
        <v>0.412587412587412</v>
      </c>
      <c r="H47" s="10">
        <v>0.0</v>
      </c>
    </row>
    <row r="48">
      <c r="A48" s="6">
        <v>47.0</v>
      </c>
      <c r="B48" s="7" t="s">
        <v>253</v>
      </c>
      <c r="C48" s="7" t="s">
        <v>9</v>
      </c>
      <c r="D48" s="7">
        <v>2.0</v>
      </c>
      <c r="E48" s="7">
        <v>2.0</v>
      </c>
      <c r="F48" s="36">
        <f t="shared" si="1"/>
        <v>0.009803921569</v>
      </c>
      <c r="G48" s="8">
        <v>0.412587412587412</v>
      </c>
      <c r="H48" s="10">
        <v>0.0</v>
      </c>
    </row>
    <row r="49">
      <c r="A49" s="6">
        <v>48.0</v>
      </c>
      <c r="B49" s="7" t="s">
        <v>254</v>
      </c>
      <c r="C49" s="7" t="s">
        <v>9</v>
      </c>
      <c r="D49" s="7">
        <v>2.0</v>
      </c>
      <c r="E49" s="7">
        <v>2.0</v>
      </c>
      <c r="F49" s="36">
        <f t="shared" si="1"/>
        <v>0.009803921569</v>
      </c>
      <c r="G49" s="8">
        <v>0.412587412587412</v>
      </c>
      <c r="H49" s="10">
        <v>0.0</v>
      </c>
    </row>
    <row r="50">
      <c r="A50" s="6">
        <v>49.0</v>
      </c>
      <c r="B50" s="7" t="s">
        <v>255</v>
      </c>
      <c r="C50" s="7" t="s">
        <v>9</v>
      </c>
      <c r="D50" s="7">
        <v>2.0</v>
      </c>
      <c r="E50" s="7">
        <v>2.0</v>
      </c>
      <c r="F50" s="36">
        <f t="shared" si="1"/>
        <v>0.009803921569</v>
      </c>
      <c r="G50" s="8">
        <v>0.412587412587412</v>
      </c>
      <c r="H50" s="10">
        <v>0.0</v>
      </c>
    </row>
    <row r="51">
      <c r="A51" s="6">
        <v>50.0</v>
      </c>
      <c r="B51" s="7" t="s">
        <v>158</v>
      </c>
      <c r="C51" s="7" t="s">
        <v>9</v>
      </c>
      <c r="D51" s="7">
        <v>2.0</v>
      </c>
      <c r="E51" s="7">
        <v>2.0</v>
      </c>
      <c r="F51" s="36">
        <f t="shared" si="1"/>
        <v>0.009803921569</v>
      </c>
      <c r="G51" s="8">
        <v>0.412587412587412</v>
      </c>
      <c r="H51" s="10">
        <v>0.0</v>
      </c>
    </row>
    <row r="52">
      <c r="A52" s="6">
        <v>51.0</v>
      </c>
      <c r="B52" s="7" t="s">
        <v>256</v>
      </c>
      <c r="C52" s="7" t="s">
        <v>9</v>
      </c>
      <c r="D52" s="7">
        <v>2.0</v>
      </c>
      <c r="E52" s="7">
        <v>2.0</v>
      </c>
      <c r="F52" s="36">
        <f t="shared" si="1"/>
        <v>0.009803921569</v>
      </c>
      <c r="G52" s="8">
        <v>0.412587412587412</v>
      </c>
      <c r="H52" s="10">
        <v>0.0</v>
      </c>
    </row>
    <row r="53">
      <c r="A53" s="6">
        <v>52.0</v>
      </c>
      <c r="B53" s="7" t="s">
        <v>56</v>
      </c>
      <c r="C53" s="7" t="s">
        <v>9</v>
      </c>
      <c r="D53" s="7">
        <v>2.0</v>
      </c>
      <c r="E53" s="7">
        <v>2.0</v>
      </c>
      <c r="F53" s="36">
        <f t="shared" si="1"/>
        <v>0.009803921569</v>
      </c>
      <c r="G53" s="8">
        <v>0.421428571428571</v>
      </c>
      <c r="H53" s="10">
        <v>0.0</v>
      </c>
    </row>
    <row r="54">
      <c r="A54" s="6">
        <v>53.0</v>
      </c>
      <c r="B54" s="7" t="s">
        <v>257</v>
      </c>
      <c r="C54" s="7" t="s">
        <v>12</v>
      </c>
      <c r="D54" s="7">
        <v>2.0</v>
      </c>
      <c r="E54" s="7">
        <v>2.0</v>
      </c>
      <c r="F54" s="36">
        <f t="shared" si="1"/>
        <v>0.009803921569</v>
      </c>
      <c r="G54" s="8">
        <v>0.415492957746478</v>
      </c>
      <c r="H54" s="10">
        <v>0.0</v>
      </c>
    </row>
    <row r="55">
      <c r="A55" s="6">
        <v>54.0</v>
      </c>
      <c r="B55" s="7" t="s">
        <v>258</v>
      </c>
      <c r="C55" s="7" t="s">
        <v>9</v>
      </c>
      <c r="D55" s="7">
        <v>2.0</v>
      </c>
      <c r="E55" s="7">
        <v>2.0</v>
      </c>
      <c r="F55" s="36">
        <f t="shared" si="1"/>
        <v>0.009803921569</v>
      </c>
      <c r="G55" s="8">
        <v>0.412587412587412</v>
      </c>
      <c r="H55" s="10">
        <v>0.0</v>
      </c>
    </row>
    <row r="56">
      <c r="A56" s="6">
        <v>55.0</v>
      </c>
      <c r="B56" s="7" t="s">
        <v>259</v>
      </c>
      <c r="C56" s="7" t="s">
        <v>9</v>
      </c>
      <c r="D56" s="7">
        <v>2.0</v>
      </c>
      <c r="E56" s="7">
        <v>2.0</v>
      </c>
      <c r="F56" s="36">
        <f t="shared" si="1"/>
        <v>0.009803921569</v>
      </c>
      <c r="G56" s="8">
        <v>0.412587412587412</v>
      </c>
      <c r="H56" s="10">
        <v>0.0</v>
      </c>
    </row>
    <row r="57">
      <c r="A57" s="6">
        <v>56.0</v>
      </c>
      <c r="B57" s="7" t="s">
        <v>260</v>
      </c>
      <c r="C57" s="7" t="s">
        <v>9</v>
      </c>
      <c r="D57" s="7">
        <v>2.0</v>
      </c>
      <c r="E57" s="7">
        <v>2.0</v>
      </c>
      <c r="F57" s="36">
        <f t="shared" si="1"/>
        <v>0.009803921569</v>
      </c>
      <c r="G57" s="7">
        <v>1.0</v>
      </c>
      <c r="H57" s="10">
        <v>0.0</v>
      </c>
    </row>
    <row r="58">
      <c r="A58" s="6">
        <v>57.0</v>
      </c>
      <c r="B58" s="7" t="s">
        <v>261</v>
      </c>
      <c r="C58" s="7" t="s">
        <v>9</v>
      </c>
      <c r="D58" s="7">
        <v>2.0</v>
      </c>
      <c r="E58" s="7">
        <v>2.0</v>
      </c>
      <c r="F58" s="36">
        <f t="shared" si="1"/>
        <v>0.009803921569</v>
      </c>
      <c r="G58" s="7">
        <v>1.0</v>
      </c>
      <c r="H58" s="10">
        <v>0.0</v>
      </c>
    </row>
    <row r="59">
      <c r="A59" s="6">
        <v>58.0</v>
      </c>
      <c r="B59" s="7" t="s">
        <v>262</v>
      </c>
      <c r="C59" s="7" t="s">
        <v>9</v>
      </c>
      <c r="D59" s="7">
        <v>2.0</v>
      </c>
      <c r="E59" s="7">
        <v>2.0</v>
      </c>
      <c r="F59" s="36">
        <f t="shared" si="1"/>
        <v>0.009803921569</v>
      </c>
      <c r="G59" s="7">
        <v>1.0</v>
      </c>
      <c r="H59" s="10">
        <v>0.0</v>
      </c>
    </row>
    <row r="60">
      <c r="A60" s="6">
        <v>59.0</v>
      </c>
      <c r="B60" s="7" t="s">
        <v>263</v>
      </c>
      <c r="C60" s="7" t="s">
        <v>9</v>
      </c>
      <c r="D60" s="7">
        <v>1.0</v>
      </c>
      <c r="E60" s="7">
        <v>1.0</v>
      </c>
      <c r="F60" s="7">
        <f t="shared" si="1"/>
        <v>0</v>
      </c>
      <c r="G60" s="8">
        <v>0.251063829787234</v>
      </c>
      <c r="H60" s="10">
        <v>0.0</v>
      </c>
    </row>
    <row r="61">
      <c r="A61" s="6">
        <v>60.0</v>
      </c>
      <c r="B61" s="7" t="s">
        <v>264</v>
      </c>
      <c r="C61" s="7" t="s">
        <v>9</v>
      </c>
      <c r="D61" s="7">
        <v>1.0</v>
      </c>
      <c r="E61" s="7">
        <v>1.0</v>
      </c>
      <c r="F61" s="7">
        <f t="shared" si="1"/>
        <v>0</v>
      </c>
      <c r="G61" s="8">
        <v>0.212996389891696</v>
      </c>
      <c r="H61" s="10">
        <v>0.0</v>
      </c>
    </row>
    <row r="62">
      <c r="A62" s="6">
        <v>61.0</v>
      </c>
      <c r="B62" s="7" t="s">
        <v>265</v>
      </c>
      <c r="C62" s="7" t="s">
        <v>9</v>
      </c>
      <c r="D62" s="7">
        <v>1.0</v>
      </c>
      <c r="E62" s="7">
        <v>1.0</v>
      </c>
      <c r="F62" s="7">
        <f t="shared" si="1"/>
        <v>0</v>
      </c>
      <c r="G62" s="8">
        <v>0.409722222222222</v>
      </c>
      <c r="H62" s="10">
        <v>0.0</v>
      </c>
    </row>
    <row r="63">
      <c r="A63" s="6">
        <v>62.0</v>
      </c>
      <c r="B63" s="7" t="s">
        <v>266</v>
      </c>
      <c r="C63" s="7" t="s">
        <v>9</v>
      </c>
      <c r="D63" s="7">
        <v>1.0</v>
      </c>
      <c r="E63" s="7">
        <v>1.0</v>
      </c>
      <c r="F63" s="7">
        <f t="shared" si="1"/>
        <v>0</v>
      </c>
      <c r="G63" s="8">
        <v>0.324175824175824</v>
      </c>
      <c r="H63" s="10">
        <v>0.0</v>
      </c>
    </row>
    <row r="64">
      <c r="A64" s="6">
        <v>63.0</v>
      </c>
      <c r="B64" s="7" t="s">
        <v>267</v>
      </c>
      <c r="C64" s="7" t="s">
        <v>9</v>
      </c>
      <c r="D64" s="7">
        <v>1.0</v>
      </c>
      <c r="E64" s="7">
        <v>1.0</v>
      </c>
      <c r="F64" s="7">
        <f t="shared" si="1"/>
        <v>0</v>
      </c>
      <c r="G64" s="8">
        <v>0.324175824175824</v>
      </c>
      <c r="H64" s="10">
        <v>0.0</v>
      </c>
    </row>
    <row r="65">
      <c r="A65" s="6">
        <v>64.0</v>
      </c>
      <c r="B65" s="7" t="s">
        <v>268</v>
      </c>
      <c r="C65" s="7" t="s">
        <v>9</v>
      </c>
      <c r="D65" s="7">
        <v>1.0</v>
      </c>
      <c r="E65" s="7">
        <v>1.0</v>
      </c>
      <c r="F65" s="7">
        <f t="shared" si="1"/>
        <v>0</v>
      </c>
      <c r="G65" s="7">
        <v>1.0</v>
      </c>
      <c r="H65" s="10">
        <v>0.0</v>
      </c>
    </row>
    <row r="66">
      <c r="A66" s="6">
        <v>65.0</v>
      </c>
      <c r="B66" s="7" t="s">
        <v>269</v>
      </c>
      <c r="C66" s="7" t="s">
        <v>9</v>
      </c>
      <c r="D66" s="7">
        <v>1.0</v>
      </c>
      <c r="E66" s="7">
        <v>1.0</v>
      </c>
      <c r="F66" s="7">
        <f t="shared" si="1"/>
        <v>0</v>
      </c>
      <c r="G66" s="7">
        <v>1.0</v>
      </c>
      <c r="H66" s="10">
        <v>0.0</v>
      </c>
    </row>
    <row r="67">
      <c r="A67" s="20">
        <v>66.0</v>
      </c>
      <c r="B67" s="21" t="s">
        <v>270</v>
      </c>
      <c r="C67" s="21" t="s">
        <v>9</v>
      </c>
      <c r="D67" s="21">
        <v>1.0</v>
      </c>
      <c r="E67" s="21">
        <v>1.0</v>
      </c>
      <c r="F67" s="21">
        <f t="shared" si="1"/>
        <v>0</v>
      </c>
      <c r="G67" s="21">
        <v>1.0</v>
      </c>
      <c r="H67" s="23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7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" t="s">
        <v>7</v>
      </c>
    </row>
    <row r="2">
      <c r="A2" s="6">
        <v>1.0</v>
      </c>
      <c r="B2" s="7" t="s">
        <v>8</v>
      </c>
      <c r="C2" s="7" t="s">
        <v>9</v>
      </c>
      <c r="D2" s="7">
        <v>43.0</v>
      </c>
      <c r="E2" s="7">
        <v>176.0</v>
      </c>
      <c r="F2" s="7">
        <f t="shared" ref="F2:F50" si="1">(E2-1)/(176-1)</f>
        <v>1</v>
      </c>
      <c r="G2" s="8">
        <v>0.938775510204081</v>
      </c>
      <c r="H2" s="9">
        <v>0.650265957446808</v>
      </c>
      <c r="I2" s="39" t="s">
        <v>271</v>
      </c>
    </row>
    <row r="3">
      <c r="A3" s="15">
        <v>2.0</v>
      </c>
      <c r="B3" s="16" t="s">
        <v>70</v>
      </c>
      <c r="C3" s="16" t="s">
        <v>9</v>
      </c>
      <c r="D3" s="16">
        <v>20.0</v>
      </c>
      <c r="E3" s="16">
        <v>55.0</v>
      </c>
      <c r="F3" s="17">
        <f t="shared" si="1"/>
        <v>0.3085714286</v>
      </c>
      <c r="G3" s="17">
        <v>0.630136986301369</v>
      </c>
      <c r="H3" s="18">
        <v>0.0444001182033097</v>
      </c>
    </row>
    <row r="4">
      <c r="A4" s="6">
        <v>3.0</v>
      </c>
      <c r="B4" s="7" t="s">
        <v>272</v>
      </c>
      <c r="C4" s="7" t="s">
        <v>12</v>
      </c>
      <c r="D4" s="7">
        <v>18.0</v>
      </c>
      <c r="E4" s="7">
        <v>126.0</v>
      </c>
      <c r="F4" s="8">
        <f t="shared" si="1"/>
        <v>0.7142857143</v>
      </c>
      <c r="G4" s="8">
        <v>0.597402597402597</v>
      </c>
      <c r="H4" s="9">
        <v>0.0177304964539007</v>
      </c>
    </row>
    <row r="5">
      <c r="A5" s="6">
        <v>4.0</v>
      </c>
      <c r="B5" s="7" t="s">
        <v>273</v>
      </c>
      <c r="C5" s="7" t="s">
        <v>12</v>
      </c>
      <c r="D5" s="7">
        <v>14.0</v>
      </c>
      <c r="E5" s="7">
        <v>127.0</v>
      </c>
      <c r="F5" s="7">
        <f t="shared" si="1"/>
        <v>0.72</v>
      </c>
      <c r="G5" s="8">
        <v>0.567901234567901</v>
      </c>
      <c r="H5" s="10">
        <v>0.0</v>
      </c>
    </row>
    <row r="6">
      <c r="A6" s="6">
        <v>5.0</v>
      </c>
      <c r="B6" s="7" t="s">
        <v>274</v>
      </c>
      <c r="C6" s="7" t="s">
        <v>12</v>
      </c>
      <c r="D6" s="7">
        <v>14.0</v>
      </c>
      <c r="E6" s="7">
        <v>128.0</v>
      </c>
      <c r="F6" s="8">
        <f t="shared" si="1"/>
        <v>0.7257142857</v>
      </c>
      <c r="G6" s="8">
        <v>0.567901234567901</v>
      </c>
      <c r="H6" s="10">
        <v>0.0</v>
      </c>
    </row>
    <row r="7">
      <c r="A7" s="11">
        <v>6.0</v>
      </c>
      <c r="B7" s="12" t="s">
        <v>275</v>
      </c>
      <c r="C7" s="12" t="s">
        <v>12</v>
      </c>
      <c r="D7" s="12">
        <v>14.0</v>
      </c>
      <c r="E7" s="12">
        <v>54.0</v>
      </c>
      <c r="F7" s="13">
        <f t="shared" si="1"/>
        <v>0.3028571429</v>
      </c>
      <c r="G7" s="13">
        <v>0.582278481012658</v>
      </c>
      <c r="H7" s="14">
        <v>0.0347222222222222</v>
      </c>
    </row>
    <row r="8">
      <c r="A8" s="6">
        <v>7.0</v>
      </c>
      <c r="B8" s="7" t="s">
        <v>276</v>
      </c>
      <c r="C8" s="7" t="s">
        <v>12</v>
      </c>
      <c r="D8" s="7">
        <v>14.0</v>
      </c>
      <c r="E8" s="7">
        <v>125.0</v>
      </c>
      <c r="F8" s="8">
        <f t="shared" si="1"/>
        <v>0.7085714286</v>
      </c>
      <c r="G8" s="8">
        <v>0.567901234567901</v>
      </c>
      <c r="H8" s="10">
        <v>0.0</v>
      </c>
    </row>
    <row r="9">
      <c r="A9" s="6">
        <v>8.0</v>
      </c>
      <c r="B9" s="7" t="s">
        <v>277</v>
      </c>
      <c r="C9" s="7" t="s">
        <v>12</v>
      </c>
      <c r="D9" s="7">
        <v>14.0</v>
      </c>
      <c r="E9" s="7">
        <v>125.0</v>
      </c>
      <c r="F9" s="8">
        <f t="shared" si="1"/>
        <v>0.7085714286</v>
      </c>
      <c r="G9" s="8">
        <v>0.567901234567901</v>
      </c>
      <c r="H9" s="10">
        <v>0.0</v>
      </c>
    </row>
    <row r="10">
      <c r="A10" s="6">
        <v>9.0</v>
      </c>
      <c r="B10" s="7" t="s">
        <v>278</v>
      </c>
      <c r="C10" s="7" t="s">
        <v>12</v>
      </c>
      <c r="D10" s="7">
        <v>14.0</v>
      </c>
      <c r="E10" s="7">
        <v>125.0</v>
      </c>
      <c r="F10" s="8">
        <f t="shared" si="1"/>
        <v>0.7085714286</v>
      </c>
      <c r="G10" s="8">
        <v>0.567901234567901</v>
      </c>
      <c r="H10" s="10">
        <v>0.0</v>
      </c>
    </row>
    <row r="11">
      <c r="A11" s="6">
        <v>10.0</v>
      </c>
      <c r="B11" s="7" t="s">
        <v>279</v>
      </c>
      <c r="C11" s="7" t="s">
        <v>12</v>
      </c>
      <c r="D11" s="7">
        <v>14.0</v>
      </c>
      <c r="E11" s="7">
        <v>125.0</v>
      </c>
      <c r="F11" s="8">
        <f t="shared" si="1"/>
        <v>0.7085714286</v>
      </c>
      <c r="G11" s="8">
        <v>0.567901234567901</v>
      </c>
      <c r="H11" s="10">
        <v>0.0</v>
      </c>
    </row>
    <row r="12">
      <c r="A12" s="6">
        <v>11.0</v>
      </c>
      <c r="B12" s="7" t="s">
        <v>280</v>
      </c>
      <c r="C12" s="7" t="s">
        <v>12</v>
      </c>
      <c r="D12" s="7">
        <v>14.0</v>
      </c>
      <c r="E12" s="7">
        <v>125.0</v>
      </c>
      <c r="F12" s="8">
        <f t="shared" si="1"/>
        <v>0.7085714286</v>
      </c>
      <c r="G12" s="8">
        <v>0.567901234567901</v>
      </c>
      <c r="H12" s="10">
        <v>0.0</v>
      </c>
    </row>
    <row r="13">
      <c r="A13" s="6">
        <v>12.0</v>
      </c>
      <c r="B13" s="7" t="s">
        <v>281</v>
      </c>
      <c r="C13" s="7" t="s">
        <v>12</v>
      </c>
      <c r="D13" s="7">
        <v>14.0</v>
      </c>
      <c r="E13" s="7">
        <v>125.0</v>
      </c>
      <c r="F13" s="8">
        <f t="shared" si="1"/>
        <v>0.7085714286</v>
      </c>
      <c r="G13" s="8">
        <v>0.567901234567901</v>
      </c>
      <c r="H13" s="10">
        <v>0.0</v>
      </c>
    </row>
    <row r="14">
      <c r="A14" s="6">
        <v>13.0</v>
      </c>
      <c r="B14" s="7" t="s">
        <v>282</v>
      </c>
      <c r="C14" s="7" t="s">
        <v>12</v>
      </c>
      <c r="D14" s="7">
        <v>14.0</v>
      </c>
      <c r="E14" s="7">
        <v>125.0</v>
      </c>
      <c r="F14" s="8">
        <f t="shared" si="1"/>
        <v>0.7085714286</v>
      </c>
      <c r="G14" s="8">
        <v>0.567901234567901</v>
      </c>
      <c r="H14" s="10">
        <v>0.0</v>
      </c>
    </row>
    <row r="15">
      <c r="A15" s="6">
        <v>14.0</v>
      </c>
      <c r="B15" s="7" t="s">
        <v>283</v>
      </c>
      <c r="C15" s="7" t="s">
        <v>12</v>
      </c>
      <c r="D15" s="7">
        <v>14.0</v>
      </c>
      <c r="E15" s="7">
        <v>125.0</v>
      </c>
      <c r="F15" s="8">
        <f t="shared" si="1"/>
        <v>0.7085714286</v>
      </c>
      <c r="G15" s="8">
        <v>0.567901234567901</v>
      </c>
      <c r="H15" s="10">
        <v>0.0</v>
      </c>
    </row>
    <row r="16">
      <c r="A16" s="6">
        <v>15.0</v>
      </c>
      <c r="B16" s="7" t="s">
        <v>284</v>
      </c>
      <c r="C16" s="7" t="s">
        <v>12</v>
      </c>
      <c r="D16" s="7">
        <v>14.0</v>
      </c>
      <c r="E16" s="7">
        <v>125.0</v>
      </c>
      <c r="F16" s="8">
        <f t="shared" si="1"/>
        <v>0.7085714286</v>
      </c>
      <c r="G16" s="8">
        <v>0.567901234567901</v>
      </c>
      <c r="H16" s="10">
        <v>0.0</v>
      </c>
    </row>
    <row r="17">
      <c r="A17" s="6">
        <v>16.0</v>
      </c>
      <c r="B17" s="7" t="s">
        <v>285</v>
      </c>
      <c r="C17" s="7" t="s">
        <v>12</v>
      </c>
      <c r="D17" s="7">
        <v>14.0</v>
      </c>
      <c r="E17" s="7">
        <v>125.0</v>
      </c>
      <c r="F17" s="8">
        <f t="shared" si="1"/>
        <v>0.7085714286</v>
      </c>
      <c r="G17" s="8">
        <v>0.567901234567901</v>
      </c>
      <c r="H17" s="10">
        <v>0.0</v>
      </c>
    </row>
    <row r="18">
      <c r="A18" s="6">
        <v>17.0</v>
      </c>
      <c r="B18" s="7" t="s">
        <v>286</v>
      </c>
      <c r="C18" s="7" t="s">
        <v>9</v>
      </c>
      <c r="D18" s="7">
        <v>11.0</v>
      </c>
      <c r="E18" s="7">
        <v>43.0</v>
      </c>
      <c r="F18" s="7">
        <f t="shared" si="1"/>
        <v>0.24</v>
      </c>
      <c r="G18" s="8">
        <v>0.567901234567901</v>
      </c>
      <c r="H18" s="9">
        <v>0.0896867612293144</v>
      </c>
    </row>
    <row r="19">
      <c r="A19" s="6">
        <v>18.0</v>
      </c>
      <c r="B19" s="7" t="s">
        <v>287</v>
      </c>
      <c r="C19" s="7" t="s">
        <v>9</v>
      </c>
      <c r="D19" s="7">
        <v>7.0</v>
      </c>
      <c r="E19" s="7">
        <v>23.0</v>
      </c>
      <c r="F19" s="8">
        <f t="shared" si="1"/>
        <v>0.1257142857</v>
      </c>
      <c r="G19" s="8">
        <v>0.522727272727272</v>
      </c>
      <c r="H19" s="9">
        <v>0.00206855791962174</v>
      </c>
    </row>
    <row r="20">
      <c r="A20" s="6">
        <v>19.0</v>
      </c>
      <c r="B20" s="7" t="s">
        <v>288</v>
      </c>
      <c r="C20" s="7" t="s">
        <v>0</v>
      </c>
      <c r="D20" s="7">
        <v>6.0</v>
      </c>
      <c r="E20" s="7">
        <v>17.0</v>
      </c>
      <c r="F20" s="8">
        <f t="shared" si="1"/>
        <v>0.09142857143</v>
      </c>
      <c r="G20" s="8">
        <v>0.516853932584269</v>
      </c>
      <c r="H20" s="9">
        <v>0.00147754137115839</v>
      </c>
    </row>
    <row r="21">
      <c r="A21" s="6">
        <v>20.0</v>
      </c>
      <c r="B21" s="7" t="s">
        <v>289</v>
      </c>
      <c r="C21" s="7" t="s">
        <v>9</v>
      </c>
      <c r="D21" s="7">
        <v>6.0</v>
      </c>
      <c r="E21" s="7">
        <v>13.0</v>
      </c>
      <c r="F21" s="8">
        <f t="shared" si="1"/>
        <v>0.06857142857</v>
      </c>
      <c r="G21" s="8">
        <v>0.528735632183908</v>
      </c>
      <c r="H21" s="9">
        <v>0.00162529550827423</v>
      </c>
    </row>
    <row r="22">
      <c r="A22" s="6">
        <v>21.0</v>
      </c>
      <c r="B22" s="7" t="s">
        <v>33</v>
      </c>
      <c r="C22" s="7" t="s">
        <v>9</v>
      </c>
      <c r="D22" s="7">
        <v>6.0</v>
      </c>
      <c r="E22" s="7">
        <v>15.0</v>
      </c>
      <c r="F22" s="7">
        <f t="shared" si="1"/>
        <v>0.08</v>
      </c>
      <c r="G22" s="8">
        <v>0.534883720930232</v>
      </c>
      <c r="H22" s="9">
        <v>0.0443262411347517</v>
      </c>
    </row>
    <row r="23">
      <c r="A23" s="6">
        <v>22.0</v>
      </c>
      <c r="B23" s="7" t="s">
        <v>290</v>
      </c>
      <c r="C23" s="7" t="s">
        <v>9</v>
      </c>
      <c r="D23" s="7">
        <v>6.0</v>
      </c>
      <c r="E23" s="7">
        <v>17.0</v>
      </c>
      <c r="F23" s="8">
        <f t="shared" si="1"/>
        <v>0.09142857143</v>
      </c>
      <c r="G23" s="8">
        <v>0.528735632183908</v>
      </c>
      <c r="H23" s="9">
        <v>0.00162529550827423</v>
      </c>
    </row>
    <row r="24">
      <c r="A24" s="6">
        <v>23.0</v>
      </c>
      <c r="B24" s="7" t="s">
        <v>117</v>
      </c>
      <c r="C24" s="7" t="s">
        <v>9</v>
      </c>
      <c r="D24" s="7">
        <v>5.0</v>
      </c>
      <c r="E24" s="7">
        <v>12.0</v>
      </c>
      <c r="F24" s="8">
        <f t="shared" si="1"/>
        <v>0.06285714286</v>
      </c>
      <c r="G24" s="8">
        <v>0.522727272727272</v>
      </c>
      <c r="H24" s="19">
        <v>6.64893617021276E-4</v>
      </c>
    </row>
    <row r="25">
      <c r="A25" s="6">
        <v>24.0</v>
      </c>
      <c r="B25" s="7" t="s">
        <v>291</v>
      </c>
      <c r="C25" s="7" t="s">
        <v>12</v>
      </c>
      <c r="D25" s="7">
        <v>4.0</v>
      </c>
      <c r="E25" s="7">
        <v>12.0</v>
      </c>
      <c r="F25" s="8">
        <f t="shared" si="1"/>
        <v>0.06285714286</v>
      </c>
      <c r="G25" s="8">
        <v>0.516853932584269</v>
      </c>
      <c r="H25" s="19">
        <v>2.21631205673758E-4</v>
      </c>
    </row>
    <row r="26">
      <c r="A26" s="6">
        <v>25.0</v>
      </c>
      <c r="B26" s="7" t="s">
        <v>80</v>
      </c>
      <c r="C26" s="7" t="s">
        <v>9</v>
      </c>
      <c r="D26" s="7">
        <v>4.0</v>
      </c>
      <c r="E26" s="7">
        <v>7.0</v>
      </c>
      <c r="F26" s="8">
        <f t="shared" si="1"/>
        <v>0.03428571429</v>
      </c>
      <c r="G26" s="8">
        <v>0.511111111111111</v>
      </c>
      <c r="H26" s="9">
        <v>0.00103427895981087</v>
      </c>
    </row>
    <row r="27">
      <c r="A27" s="6">
        <v>26.0</v>
      </c>
      <c r="B27" s="7" t="s">
        <v>292</v>
      </c>
      <c r="C27" s="7" t="s">
        <v>9</v>
      </c>
      <c r="D27" s="7">
        <v>4.0</v>
      </c>
      <c r="E27" s="7">
        <v>4.0</v>
      </c>
      <c r="F27" s="8">
        <f t="shared" si="1"/>
        <v>0.01714285714</v>
      </c>
      <c r="G27" s="8">
        <v>0.505494505494505</v>
      </c>
      <c r="H27" s="10">
        <v>0.0</v>
      </c>
    </row>
    <row r="28">
      <c r="A28" s="6">
        <v>27.0</v>
      </c>
      <c r="B28" s="7" t="s">
        <v>293</v>
      </c>
      <c r="C28" s="7" t="s">
        <v>12</v>
      </c>
      <c r="D28" s="7">
        <v>4.0</v>
      </c>
      <c r="E28" s="7">
        <v>4.0</v>
      </c>
      <c r="F28" s="8">
        <f t="shared" si="1"/>
        <v>0.01714285714</v>
      </c>
      <c r="G28" s="8">
        <v>0.505494505494505</v>
      </c>
      <c r="H28" s="10">
        <v>0.0</v>
      </c>
    </row>
    <row r="29">
      <c r="A29" s="6">
        <v>28.0</v>
      </c>
      <c r="B29" s="7" t="s">
        <v>294</v>
      </c>
      <c r="C29" s="7" t="s">
        <v>9</v>
      </c>
      <c r="D29" s="7">
        <v>4.0</v>
      </c>
      <c r="E29" s="7">
        <v>4.0</v>
      </c>
      <c r="F29" s="8">
        <f t="shared" si="1"/>
        <v>0.01714285714</v>
      </c>
      <c r="G29" s="8">
        <v>0.505494505494505</v>
      </c>
      <c r="H29" s="10">
        <v>0.0</v>
      </c>
    </row>
    <row r="30">
      <c r="A30" s="6">
        <v>29.0</v>
      </c>
      <c r="B30" s="7" t="s">
        <v>41</v>
      </c>
      <c r="C30" s="7" t="s">
        <v>9</v>
      </c>
      <c r="D30" s="7">
        <v>4.0</v>
      </c>
      <c r="E30" s="7">
        <v>4.0</v>
      </c>
      <c r="F30" s="8">
        <f t="shared" si="1"/>
        <v>0.01714285714</v>
      </c>
      <c r="G30" s="8">
        <v>0.505494505494505</v>
      </c>
      <c r="H30" s="10">
        <v>0.0</v>
      </c>
    </row>
    <row r="31">
      <c r="A31" s="6">
        <v>30.0</v>
      </c>
      <c r="B31" s="7" t="s">
        <v>295</v>
      </c>
      <c r="C31" s="7" t="s">
        <v>9</v>
      </c>
      <c r="D31" s="7">
        <v>3.0</v>
      </c>
      <c r="E31" s="7">
        <v>4.0</v>
      </c>
      <c r="F31" s="8">
        <f t="shared" si="1"/>
        <v>0.01714285714</v>
      </c>
      <c r="G31" s="7">
        <v>0.5</v>
      </c>
      <c r="H31" s="10">
        <v>0.0</v>
      </c>
    </row>
    <row r="32">
      <c r="A32" s="6">
        <v>31.0</v>
      </c>
      <c r="B32" s="7" t="s">
        <v>296</v>
      </c>
      <c r="C32" s="7" t="s">
        <v>9</v>
      </c>
      <c r="D32" s="7">
        <v>3.0</v>
      </c>
      <c r="E32" s="7">
        <v>5.0</v>
      </c>
      <c r="F32" s="8">
        <f t="shared" si="1"/>
        <v>0.02285714286</v>
      </c>
      <c r="G32" s="7">
        <v>0.5</v>
      </c>
      <c r="H32" s="10">
        <v>0.0</v>
      </c>
    </row>
    <row r="33">
      <c r="A33" s="6">
        <v>32.0</v>
      </c>
      <c r="B33" s="7" t="s">
        <v>297</v>
      </c>
      <c r="C33" s="7" t="s">
        <v>0</v>
      </c>
      <c r="D33" s="7">
        <v>3.0</v>
      </c>
      <c r="E33" s="7">
        <v>6.0</v>
      </c>
      <c r="F33" s="8">
        <f t="shared" si="1"/>
        <v>0.02857142857</v>
      </c>
      <c r="G33" s="8">
        <v>0.511111111111111</v>
      </c>
      <c r="H33" s="19">
        <v>6.64893617021276E-4</v>
      </c>
    </row>
    <row r="34">
      <c r="A34" s="6">
        <v>33.0</v>
      </c>
      <c r="B34" s="7" t="s">
        <v>35</v>
      </c>
      <c r="C34" s="7" t="s">
        <v>12</v>
      </c>
      <c r="D34" s="7">
        <v>3.0</v>
      </c>
      <c r="E34" s="7">
        <v>12.0</v>
      </c>
      <c r="F34" s="8">
        <f t="shared" si="1"/>
        <v>0.06285714286</v>
      </c>
      <c r="G34" s="8">
        <v>0.505494505494505</v>
      </c>
      <c r="H34" s="10">
        <v>0.0</v>
      </c>
    </row>
    <row r="35">
      <c r="A35" s="6">
        <v>34.0</v>
      </c>
      <c r="B35" s="7" t="s">
        <v>298</v>
      </c>
      <c r="C35" s="7" t="s">
        <v>9</v>
      </c>
      <c r="D35" s="7">
        <v>3.0</v>
      </c>
      <c r="E35" s="7">
        <v>3.0</v>
      </c>
      <c r="F35" s="8">
        <f t="shared" si="1"/>
        <v>0.01142857143</v>
      </c>
      <c r="G35" s="7">
        <v>0.5</v>
      </c>
      <c r="H35" s="19">
        <v>4.43262411347517E-4</v>
      </c>
    </row>
    <row r="36">
      <c r="A36" s="6">
        <v>35.0</v>
      </c>
      <c r="B36" s="7" t="s">
        <v>299</v>
      </c>
      <c r="C36" s="7" t="s">
        <v>9</v>
      </c>
      <c r="D36" s="7">
        <v>2.0</v>
      </c>
      <c r="E36" s="7">
        <v>3.0</v>
      </c>
      <c r="F36" s="8">
        <f t="shared" si="1"/>
        <v>0.01142857143</v>
      </c>
      <c r="G36" s="8">
        <v>0.494623655913978</v>
      </c>
      <c r="H36" s="10">
        <v>0.0</v>
      </c>
    </row>
    <row r="37">
      <c r="A37" s="6">
        <v>36.0</v>
      </c>
      <c r="B37" s="7" t="s">
        <v>300</v>
      </c>
      <c r="C37" s="7" t="s">
        <v>9</v>
      </c>
      <c r="D37" s="7">
        <v>2.0</v>
      </c>
      <c r="E37" s="7">
        <v>2.0</v>
      </c>
      <c r="F37" s="8">
        <f t="shared" si="1"/>
        <v>0.005714285714</v>
      </c>
      <c r="G37" s="8">
        <v>0.494623655913978</v>
      </c>
      <c r="H37" s="10">
        <v>0.0</v>
      </c>
    </row>
    <row r="38">
      <c r="A38" s="6">
        <v>37.0</v>
      </c>
      <c r="B38" s="7" t="s">
        <v>301</v>
      </c>
      <c r="C38" s="7" t="s">
        <v>9</v>
      </c>
      <c r="D38" s="7">
        <v>2.0</v>
      </c>
      <c r="E38" s="7">
        <v>2.0</v>
      </c>
      <c r="F38" s="8">
        <f t="shared" si="1"/>
        <v>0.005714285714</v>
      </c>
      <c r="G38" s="7">
        <v>0.5</v>
      </c>
      <c r="H38" s="10">
        <v>0.0</v>
      </c>
    </row>
    <row r="39">
      <c r="A39" s="6">
        <v>38.0</v>
      </c>
      <c r="B39" s="7" t="s">
        <v>105</v>
      </c>
      <c r="C39" s="7" t="s">
        <v>9</v>
      </c>
      <c r="D39" s="7">
        <v>2.0</v>
      </c>
      <c r="E39" s="7">
        <v>3.0</v>
      </c>
      <c r="F39" s="8">
        <f t="shared" si="1"/>
        <v>0.01142857143</v>
      </c>
      <c r="G39" s="8">
        <v>0.494623655913978</v>
      </c>
      <c r="H39" s="10">
        <v>0.0</v>
      </c>
    </row>
    <row r="40">
      <c r="A40" s="6">
        <v>39.0</v>
      </c>
      <c r="B40" s="7" t="s">
        <v>302</v>
      </c>
      <c r="C40" s="7" t="s">
        <v>9</v>
      </c>
      <c r="D40" s="7">
        <v>2.0</v>
      </c>
      <c r="E40" s="7">
        <v>3.0</v>
      </c>
      <c r="F40" s="8">
        <f t="shared" si="1"/>
        <v>0.01142857143</v>
      </c>
      <c r="G40" s="8">
        <v>0.494623655913978</v>
      </c>
      <c r="H40" s="10">
        <v>0.0</v>
      </c>
    </row>
    <row r="41">
      <c r="A41" s="6">
        <v>40.0</v>
      </c>
      <c r="B41" s="7" t="s">
        <v>56</v>
      </c>
      <c r="C41" s="7" t="s">
        <v>9</v>
      </c>
      <c r="D41" s="7">
        <v>2.0</v>
      </c>
      <c r="E41" s="7">
        <v>3.0</v>
      </c>
      <c r="F41" s="8">
        <f t="shared" si="1"/>
        <v>0.01142857143</v>
      </c>
      <c r="G41" s="8">
        <v>0.494623655913978</v>
      </c>
      <c r="H41" s="10">
        <v>0.0</v>
      </c>
    </row>
    <row r="42">
      <c r="A42" s="6">
        <v>41.0</v>
      </c>
      <c r="B42" s="7" t="s">
        <v>232</v>
      </c>
      <c r="C42" s="7" t="s">
        <v>9</v>
      </c>
      <c r="D42" s="7">
        <v>1.0</v>
      </c>
      <c r="E42" s="7">
        <v>1.0</v>
      </c>
      <c r="F42" s="7">
        <f t="shared" si="1"/>
        <v>0</v>
      </c>
      <c r="G42" s="8">
        <v>0.365079365079365</v>
      </c>
      <c r="H42" s="10">
        <v>0.0</v>
      </c>
    </row>
    <row r="43">
      <c r="A43" s="6">
        <v>42.0</v>
      </c>
      <c r="B43" s="7" t="s">
        <v>225</v>
      </c>
      <c r="C43" s="7" t="s">
        <v>9</v>
      </c>
      <c r="D43" s="7">
        <v>1.0</v>
      </c>
      <c r="E43" s="7">
        <v>1.0</v>
      </c>
      <c r="F43" s="7">
        <f t="shared" si="1"/>
        <v>0</v>
      </c>
      <c r="G43" s="8">
        <v>0.365079365079365</v>
      </c>
      <c r="H43" s="10">
        <v>0.0</v>
      </c>
    </row>
    <row r="44">
      <c r="A44" s="6">
        <v>43.0</v>
      </c>
      <c r="B44" s="7" t="s">
        <v>303</v>
      </c>
      <c r="C44" s="7" t="s">
        <v>9</v>
      </c>
      <c r="D44" s="7">
        <v>1.0</v>
      </c>
      <c r="E44" s="7">
        <v>1.0</v>
      </c>
      <c r="F44" s="7">
        <f t="shared" si="1"/>
        <v>0</v>
      </c>
      <c r="G44" s="7">
        <v>1.0</v>
      </c>
      <c r="H44" s="10">
        <v>0.0</v>
      </c>
    </row>
    <row r="45">
      <c r="A45" s="6">
        <v>44.0</v>
      </c>
      <c r="B45" s="7" t="s">
        <v>90</v>
      </c>
      <c r="C45" s="7" t="s">
        <v>9</v>
      </c>
      <c r="D45" s="7">
        <v>1.0</v>
      </c>
      <c r="E45" s="7">
        <v>1.0</v>
      </c>
      <c r="F45" s="7">
        <f t="shared" si="1"/>
        <v>0</v>
      </c>
      <c r="G45" s="7">
        <v>1.0</v>
      </c>
      <c r="H45" s="10">
        <v>0.0</v>
      </c>
    </row>
    <row r="46">
      <c r="A46" s="6">
        <v>45.0</v>
      </c>
      <c r="B46" s="7" t="s">
        <v>304</v>
      </c>
      <c r="C46" s="7" t="s">
        <v>9</v>
      </c>
      <c r="D46" s="7">
        <v>1.0</v>
      </c>
      <c r="E46" s="7">
        <v>1.0</v>
      </c>
      <c r="F46" s="7">
        <f t="shared" si="1"/>
        <v>0</v>
      </c>
      <c r="G46" s="8">
        <v>0.489361702127659</v>
      </c>
      <c r="H46" s="10">
        <v>0.0</v>
      </c>
    </row>
    <row r="47">
      <c r="A47" s="6">
        <v>46.0</v>
      </c>
      <c r="B47" s="7" t="s">
        <v>305</v>
      </c>
      <c r="C47" s="7" t="s">
        <v>9</v>
      </c>
      <c r="D47" s="7">
        <v>1.0</v>
      </c>
      <c r="E47" s="7">
        <v>1.0</v>
      </c>
      <c r="F47" s="7">
        <f t="shared" si="1"/>
        <v>0</v>
      </c>
      <c r="G47" s="8">
        <v>0.489361702127659</v>
      </c>
      <c r="H47" s="10">
        <v>0.0</v>
      </c>
    </row>
    <row r="48">
      <c r="A48" s="6">
        <v>47.0</v>
      </c>
      <c r="B48" s="7" t="s">
        <v>106</v>
      </c>
      <c r="C48" s="7" t="s">
        <v>9</v>
      </c>
      <c r="D48" s="7">
        <v>1.0</v>
      </c>
      <c r="E48" s="7">
        <v>1.0</v>
      </c>
      <c r="F48" s="7">
        <f t="shared" si="1"/>
        <v>0</v>
      </c>
      <c r="G48" s="8">
        <v>0.489361702127659</v>
      </c>
      <c r="H48" s="10">
        <v>0.0</v>
      </c>
    </row>
    <row r="49">
      <c r="A49" s="6">
        <v>48.0</v>
      </c>
      <c r="B49" s="7" t="s">
        <v>92</v>
      </c>
      <c r="C49" s="7" t="s">
        <v>9</v>
      </c>
      <c r="D49" s="7">
        <v>1.0</v>
      </c>
      <c r="E49" s="7">
        <v>1.0</v>
      </c>
      <c r="F49" s="7">
        <f t="shared" si="1"/>
        <v>0</v>
      </c>
      <c r="G49" s="8">
        <v>0.489361702127659</v>
      </c>
      <c r="H49" s="10">
        <v>0.0</v>
      </c>
    </row>
    <row r="50">
      <c r="A50" s="20">
        <v>49.0</v>
      </c>
      <c r="B50" s="21" t="s">
        <v>183</v>
      </c>
      <c r="C50" s="21" t="s">
        <v>9</v>
      </c>
      <c r="D50" s="21">
        <v>1.0</v>
      </c>
      <c r="E50" s="21">
        <v>1.0</v>
      </c>
      <c r="F50" s="21">
        <f t="shared" si="1"/>
        <v>0</v>
      </c>
      <c r="G50" s="22">
        <v>0.351145038167938</v>
      </c>
      <c r="H50" s="23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" t="s">
        <v>7</v>
      </c>
    </row>
    <row r="2">
      <c r="A2" s="6">
        <v>1.0</v>
      </c>
      <c r="B2" s="7" t="s">
        <v>8</v>
      </c>
      <c r="C2" s="7" t="s">
        <v>9</v>
      </c>
      <c r="D2" s="7">
        <v>40.0</v>
      </c>
      <c r="E2" s="7">
        <v>102.0</v>
      </c>
      <c r="F2" s="7">
        <f t="shared" ref="F2:F74" si="1">(E2-1)/(102-1)</f>
        <v>1</v>
      </c>
      <c r="G2" s="8">
        <v>0.666666666666666</v>
      </c>
      <c r="H2" s="9">
        <v>0.686276610278957</v>
      </c>
    </row>
    <row r="3">
      <c r="A3" s="15">
        <v>2.0</v>
      </c>
      <c r="B3" s="16" t="s">
        <v>70</v>
      </c>
      <c r="C3" s="16" t="s">
        <v>9</v>
      </c>
      <c r="D3" s="16">
        <v>16.0</v>
      </c>
      <c r="E3" s="16">
        <v>38.0</v>
      </c>
      <c r="F3" s="17">
        <f t="shared" si="1"/>
        <v>0.3663366337</v>
      </c>
      <c r="G3" s="17">
        <v>0.489795918367346</v>
      </c>
      <c r="H3" s="18">
        <v>0.104445189656457</v>
      </c>
    </row>
    <row r="4">
      <c r="A4" s="11">
        <v>3.0</v>
      </c>
      <c r="B4" s="12" t="s">
        <v>306</v>
      </c>
      <c r="C4" s="12" t="s">
        <v>12</v>
      </c>
      <c r="D4" s="12">
        <v>17.0</v>
      </c>
      <c r="E4" s="12">
        <v>38.0</v>
      </c>
      <c r="F4" s="13">
        <f t="shared" si="1"/>
        <v>0.3663366337</v>
      </c>
      <c r="G4" s="13">
        <v>0.517985611510791</v>
      </c>
      <c r="H4" s="14">
        <v>0.193914101895322</v>
      </c>
    </row>
    <row r="5">
      <c r="A5" s="6">
        <v>4.0</v>
      </c>
      <c r="B5" s="7" t="s">
        <v>120</v>
      </c>
      <c r="C5" s="7" t="s">
        <v>9</v>
      </c>
      <c r="D5" s="7">
        <v>13.0</v>
      </c>
      <c r="E5" s="7">
        <v>29.0</v>
      </c>
      <c r="F5" s="8">
        <f t="shared" si="1"/>
        <v>0.2772277228</v>
      </c>
      <c r="G5" s="8">
        <v>0.473684210526315</v>
      </c>
      <c r="H5" s="9">
        <v>0.113112936880542</v>
      </c>
    </row>
    <row r="6">
      <c r="A6" s="6">
        <v>5.0</v>
      </c>
      <c r="B6" s="7" t="s">
        <v>307</v>
      </c>
      <c r="C6" s="7" t="s">
        <v>9</v>
      </c>
      <c r="D6" s="7">
        <v>8.0</v>
      </c>
      <c r="E6" s="7">
        <v>22.0</v>
      </c>
      <c r="F6" s="8">
        <f t="shared" si="1"/>
        <v>0.2079207921</v>
      </c>
      <c r="G6" s="8">
        <v>0.461538461538461</v>
      </c>
      <c r="H6" s="9">
        <v>0.0633414685644732</v>
      </c>
    </row>
    <row r="7">
      <c r="A7" s="6">
        <v>6.0</v>
      </c>
      <c r="B7" s="7" t="s">
        <v>308</v>
      </c>
      <c r="C7" s="7" t="s">
        <v>9</v>
      </c>
      <c r="D7" s="7">
        <v>8.0</v>
      </c>
      <c r="E7" s="7">
        <v>22.0</v>
      </c>
      <c r="F7" s="8">
        <f t="shared" si="1"/>
        <v>0.2079207921</v>
      </c>
      <c r="G7" s="8">
        <v>0.461538461538461</v>
      </c>
      <c r="H7" s="9">
        <v>0.0633414685644732</v>
      </c>
    </row>
    <row r="8">
      <c r="A8" s="6">
        <v>7.0</v>
      </c>
      <c r="B8" s="7" t="s">
        <v>309</v>
      </c>
      <c r="C8" s="7" t="s">
        <v>9</v>
      </c>
      <c r="D8" s="7">
        <v>10.0</v>
      </c>
      <c r="E8" s="7">
        <v>21.0</v>
      </c>
      <c r="F8" s="8">
        <f t="shared" si="1"/>
        <v>0.198019802</v>
      </c>
      <c r="G8" s="7">
        <v>0.48</v>
      </c>
      <c r="H8" s="9">
        <v>0.0709184117047967</v>
      </c>
    </row>
    <row r="9">
      <c r="A9" s="6">
        <v>8.0</v>
      </c>
      <c r="B9" s="7" t="s">
        <v>310</v>
      </c>
      <c r="C9" s="7" t="s">
        <v>9</v>
      </c>
      <c r="D9" s="7">
        <v>8.0</v>
      </c>
      <c r="E9" s="7">
        <v>14.0</v>
      </c>
      <c r="F9" s="8">
        <f t="shared" si="1"/>
        <v>0.1287128713</v>
      </c>
      <c r="G9" s="8">
        <v>0.452830188679245</v>
      </c>
      <c r="H9" s="9">
        <v>0.0400042228680726</v>
      </c>
    </row>
    <row r="10">
      <c r="A10" s="6">
        <v>9.0</v>
      </c>
      <c r="B10" s="7" t="s">
        <v>311</v>
      </c>
      <c r="C10" s="7" t="s">
        <v>9</v>
      </c>
      <c r="D10" s="7">
        <v>10.0</v>
      </c>
      <c r="E10" s="7">
        <v>10.0</v>
      </c>
      <c r="F10" s="8">
        <f t="shared" si="1"/>
        <v>0.08910891089</v>
      </c>
      <c r="G10" s="8">
        <v>0.461538461538461</v>
      </c>
      <c r="H10" s="9">
        <v>0.0493609806990088</v>
      </c>
    </row>
    <row r="11">
      <c r="A11" s="6">
        <v>10.0</v>
      </c>
      <c r="B11" s="7" t="s">
        <v>33</v>
      </c>
      <c r="C11" s="7" t="s">
        <v>9</v>
      </c>
      <c r="D11" s="7">
        <v>4.0</v>
      </c>
      <c r="E11" s="7">
        <v>8.0</v>
      </c>
      <c r="F11" s="8">
        <f t="shared" si="1"/>
        <v>0.06930693069</v>
      </c>
      <c r="G11" s="8">
        <v>0.411428571428571</v>
      </c>
      <c r="H11" s="19">
        <v>9.78090766823161E-4</v>
      </c>
    </row>
    <row r="12">
      <c r="A12" s="6">
        <v>11.0</v>
      </c>
      <c r="B12" s="7" t="s">
        <v>312</v>
      </c>
      <c r="C12" s="7" t="s">
        <v>9</v>
      </c>
      <c r="D12" s="7">
        <v>6.0</v>
      </c>
      <c r="E12" s="7">
        <v>7.0</v>
      </c>
      <c r="F12" s="8">
        <f t="shared" si="1"/>
        <v>0.05940594059</v>
      </c>
      <c r="G12" s="8">
        <v>0.441717791411042</v>
      </c>
      <c r="H12" s="9">
        <v>0.0047470005216484</v>
      </c>
    </row>
    <row r="13">
      <c r="A13" s="6">
        <v>12.0</v>
      </c>
      <c r="B13" s="7" t="s">
        <v>313</v>
      </c>
      <c r="C13" s="7" t="s">
        <v>9</v>
      </c>
      <c r="D13" s="7">
        <v>6.0</v>
      </c>
      <c r="E13" s="7">
        <v>7.0</v>
      </c>
      <c r="F13" s="8">
        <f t="shared" si="1"/>
        <v>0.05940594059</v>
      </c>
      <c r="G13" s="8">
        <v>0.433734939759036</v>
      </c>
      <c r="H13" s="9">
        <v>0.0274104503564597</v>
      </c>
    </row>
    <row r="14">
      <c r="A14" s="6">
        <v>13.0</v>
      </c>
      <c r="B14" s="7" t="s">
        <v>314</v>
      </c>
      <c r="C14" s="7" t="s">
        <v>9</v>
      </c>
      <c r="D14" s="7">
        <v>3.0</v>
      </c>
      <c r="E14" s="7">
        <v>6.0</v>
      </c>
      <c r="F14" s="8">
        <f t="shared" si="1"/>
        <v>0.0495049505</v>
      </c>
      <c r="G14" s="8">
        <v>0.406779661016949</v>
      </c>
      <c r="H14" s="10">
        <v>0.0</v>
      </c>
    </row>
    <row r="15">
      <c r="A15" s="6">
        <v>14.0</v>
      </c>
      <c r="B15" s="7" t="s">
        <v>315</v>
      </c>
      <c r="C15" s="7" t="s">
        <v>9</v>
      </c>
      <c r="D15" s="7">
        <v>3.0</v>
      </c>
      <c r="E15" s="7">
        <v>6.0</v>
      </c>
      <c r="F15" s="8">
        <f t="shared" si="1"/>
        <v>0.0495049505</v>
      </c>
      <c r="G15" s="8">
        <v>0.423529411764705</v>
      </c>
      <c r="H15" s="10">
        <v>0.0</v>
      </c>
    </row>
    <row r="16">
      <c r="A16" s="6">
        <v>15.0</v>
      </c>
      <c r="B16" s="7" t="s">
        <v>316</v>
      </c>
      <c r="C16" s="7" t="s">
        <v>9</v>
      </c>
      <c r="D16" s="7">
        <v>3.0</v>
      </c>
      <c r="E16" s="7">
        <v>5.0</v>
      </c>
      <c r="F16" s="8">
        <f t="shared" si="1"/>
        <v>0.0396039604</v>
      </c>
      <c r="G16" s="8">
        <v>0.416184971098265</v>
      </c>
      <c r="H16" s="9">
        <v>0.0277777777777777</v>
      </c>
    </row>
    <row r="17">
      <c r="A17" s="6">
        <v>16.0</v>
      </c>
      <c r="B17" s="7" t="s">
        <v>317</v>
      </c>
      <c r="C17" s="7" t="s">
        <v>9</v>
      </c>
      <c r="D17" s="7">
        <v>3.0</v>
      </c>
      <c r="E17" s="7">
        <v>5.0</v>
      </c>
      <c r="F17" s="8">
        <f t="shared" si="1"/>
        <v>0.0396039604</v>
      </c>
      <c r="G17" s="8">
        <v>0.336448598130841</v>
      </c>
      <c r="H17" s="19">
        <v>3.91236306729264E-4</v>
      </c>
    </row>
    <row r="18">
      <c r="A18" s="6">
        <v>17.0</v>
      </c>
      <c r="B18" s="7" t="s">
        <v>80</v>
      </c>
      <c r="C18" s="7" t="s">
        <v>9</v>
      </c>
      <c r="D18" s="7">
        <v>4.0</v>
      </c>
      <c r="E18" s="7">
        <v>5.0</v>
      </c>
      <c r="F18" s="8">
        <f t="shared" si="1"/>
        <v>0.0396039604</v>
      </c>
      <c r="G18" s="8">
        <v>0.441717791411042</v>
      </c>
      <c r="H18" s="9">
        <v>0.00241262389149713</v>
      </c>
    </row>
    <row r="19">
      <c r="A19" s="6">
        <v>18.0</v>
      </c>
      <c r="B19" s="7" t="s">
        <v>318</v>
      </c>
      <c r="C19" s="7" t="s">
        <v>12</v>
      </c>
      <c r="D19" s="7">
        <v>4.0</v>
      </c>
      <c r="E19" s="7">
        <v>5.0</v>
      </c>
      <c r="F19" s="8">
        <f t="shared" si="1"/>
        <v>0.0396039604</v>
      </c>
      <c r="G19" s="8">
        <v>0.411428571428571</v>
      </c>
      <c r="H19" s="9">
        <v>0.0279733959311424</v>
      </c>
    </row>
    <row r="20">
      <c r="A20" s="6">
        <v>19.0</v>
      </c>
      <c r="B20" s="7" t="s">
        <v>319</v>
      </c>
      <c r="C20" s="7" t="s">
        <v>9</v>
      </c>
      <c r="D20" s="7">
        <v>2.0</v>
      </c>
      <c r="E20" s="7">
        <v>4.0</v>
      </c>
      <c r="F20" s="8">
        <f t="shared" si="1"/>
        <v>0.0297029703</v>
      </c>
      <c r="G20" s="8">
        <v>0.404494382022471</v>
      </c>
      <c r="H20" s="10">
        <v>0.0</v>
      </c>
    </row>
    <row r="21">
      <c r="A21" s="6">
        <v>20.0</v>
      </c>
      <c r="B21" s="7" t="s">
        <v>232</v>
      </c>
      <c r="C21" s="7" t="s">
        <v>9</v>
      </c>
      <c r="D21" s="7">
        <v>2.0</v>
      </c>
      <c r="E21" s="7">
        <v>4.0</v>
      </c>
      <c r="F21" s="8">
        <f t="shared" si="1"/>
        <v>0.0297029703</v>
      </c>
      <c r="G21" s="8">
        <v>0.328767123287671</v>
      </c>
      <c r="H21" s="9">
        <v>0.0277777777777777</v>
      </c>
    </row>
    <row r="22">
      <c r="A22" s="6">
        <v>21.0</v>
      </c>
      <c r="B22" s="7" t="s">
        <v>320</v>
      </c>
      <c r="C22" s="7" t="s">
        <v>9</v>
      </c>
      <c r="D22" s="7">
        <v>3.0</v>
      </c>
      <c r="E22" s="7">
        <v>4.0</v>
      </c>
      <c r="F22" s="8">
        <f t="shared" si="1"/>
        <v>0.0297029703</v>
      </c>
      <c r="G22" s="8">
        <v>0.413793103448275</v>
      </c>
      <c r="H22" s="10">
        <v>0.0</v>
      </c>
    </row>
    <row r="23">
      <c r="A23" s="6">
        <v>22.0</v>
      </c>
      <c r="B23" s="7" t="s">
        <v>270</v>
      </c>
      <c r="C23" s="7" t="s">
        <v>9</v>
      </c>
      <c r="D23" s="7">
        <v>3.0</v>
      </c>
      <c r="E23" s="7">
        <v>4.0</v>
      </c>
      <c r="F23" s="8">
        <f t="shared" si="1"/>
        <v>0.0297029703</v>
      </c>
      <c r="G23" s="8">
        <v>0.426035502958579</v>
      </c>
      <c r="H23" s="10">
        <v>0.0</v>
      </c>
    </row>
    <row r="24">
      <c r="A24" s="6">
        <v>23.0</v>
      </c>
      <c r="B24" s="7" t="s">
        <v>321</v>
      </c>
      <c r="C24" s="7" t="s">
        <v>9</v>
      </c>
      <c r="D24" s="7">
        <v>3.0</v>
      </c>
      <c r="E24" s="7">
        <v>4.0</v>
      </c>
      <c r="F24" s="8">
        <f t="shared" si="1"/>
        <v>0.0297029703</v>
      </c>
      <c r="G24" s="8">
        <v>0.426035502958579</v>
      </c>
      <c r="H24" s="10">
        <v>0.0</v>
      </c>
    </row>
    <row r="25">
      <c r="A25" s="6">
        <v>24.0</v>
      </c>
      <c r="B25" s="7" t="s">
        <v>322</v>
      </c>
      <c r="C25" s="7" t="s">
        <v>0</v>
      </c>
      <c r="D25" s="7">
        <v>3.0</v>
      </c>
      <c r="E25" s="7">
        <v>4.0</v>
      </c>
      <c r="F25" s="8">
        <f t="shared" si="1"/>
        <v>0.0297029703</v>
      </c>
      <c r="G25" s="8">
        <v>0.416184971098265</v>
      </c>
      <c r="H25" s="10">
        <v>0.0</v>
      </c>
    </row>
    <row r="26">
      <c r="A26" s="6">
        <v>25.0</v>
      </c>
      <c r="B26" s="7" t="s">
        <v>323</v>
      </c>
      <c r="C26" s="7" t="s">
        <v>0</v>
      </c>
      <c r="D26" s="7">
        <v>3.0</v>
      </c>
      <c r="E26" s="7">
        <v>4.0</v>
      </c>
      <c r="F26" s="8">
        <f t="shared" si="1"/>
        <v>0.0297029703</v>
      </c>
      <c r="G26" s="8">
        <v>0.421052631578947</v>
      </c>
      <c r="H26" s="9">
        <v>0.00195618153364632</v>
      </c>
    </row>
    <row r="27">
      <c r="A27" s="6">
        <v>26.0</v>
      </c>
      <c r="B27" s="7" t="s">
        <v>324</v>
      </c>
      <c r="C27" s="7" t="s">
        <v>9</v>
      </c>
      <c r="D27" s="7">
        <v>4.0</v>
      </c>
      <c r="E27" s="7">
        <v>4.0</v>
      </c>
      <c r="F27" s="8">
        <f t="shared" si="1"/>
        <v>0.0297029703</v>
      </c>
      <c r="G27" s="8">
        <v>0.325791855203619</v>
      </c>
      <c r="H27" s="9">
        <v>0.0551643192488262</v>
      </c>
    </row>
    <row r="28">
      <c r="A28" s="6">
        <v>27.0</v>
      </c>
      <c r="B28" s="7" t="s">
        <v>325</v>
      </c>
      <c r="C28" s="7" t="s">
        <v>12</v>
      </c>
      <c r="D28" s="7">
        <v>4.0</v>
      </c>
      <c r="E28" s="7">
        <v>4.0</v>
      </c>
      <c r="F28" s="8">
        <f t="shared" si="1"/>
        <v>0.0297029703</v>
      </c>
      <c r="G28" s="8">
        <v>0.36180904522613</v>
      </c>
      <c r="H28" s="9">
        <v>0.0277777777777777</v>
      </c>
    </row>
    <row r="29">
      <c r="A29" s="6">
        <v>28.0</v>
      </c>
      <c r="B29" s="7" t="s">
        <v>326</v>
      </c>
      <c r="C29" s="7" t="s">
        <v>12</v>
      </c>
      <c r="D29" s="7">
        <v>4.0</v>
      </c>
      <c r="E29" s="7">
        <v>4.0</v>
      </c>
      <c r="F29" s="8">
        <f t="shared" si="1"/>
        <v>0.0297029703</v>
      </c>
      <c r="G29" s="8">
        <v>0.426035502958579</v>
      </c>
      <c r="H29" s="19">
        <v>6.45539906103286E-4</v>
      </c>
    </row>
    <row r="30">
      <c r="A30" s="6">
        <v>29.0</v>
      </c>
      <c r="B30" s="7" t="s">
        <v>199</v>
      </c>
      <c r="C30" s="7" t="s">
        <v>9</v>
      </c>
      <c r="D30" s="7">
        <v>2.0</v>
      </c>
      <c r="E30" s="7">
        <v>3.0</v>
      </c>
      <c r="F30" s="8">
        <f t="shared" si="1"/>
        <v>0.0198019802</v>
      </c>
      <c r="G30" s="8">
        <v>0.406779661016949</v>
      </c>
      <c r="H30" s="9">
        <v>0.00815075639019301</v>
      </c>
    </row>
    <row r="31">
      <c r="A31" s="6">
        <v>30.0</v>
      </c>
      <c r="B31" s="7" t="s">
        <v>327</v>
      </c>
      <c r="C31" s="7" t="s">
        <v>9</v>
      </c>
      <c r="D31" s="7">
        <v>2.0</v>
      </c>
      <c r="E31" s="7">
        <v>3.0</v>
      </c>
      <c r="F31" s="8">
        <f t="shared" si="1"/>
        <v>0.0198019802</v>
      </c>
      <c r="G31" s="8">
        <v>0.404494382022471</v>
      </c>
      <c r="H31" s="10">
        <v>0.0</v>
      </c>
    </row>
    <row r="32">
      <c r="A32" s="6">
        <v>31.0</v>
      </c>
      <c r="B32" s="7" t="s">
        <v>328</v>
      </c>
      <c r="C32" s="7" t="s">
        <v>9</v>
      </c>
      <c r="D32" s="7">
        <v>2.0</v>
      </c>
      <c r="E32" s="7">
        <v>3.0</v>
      </c>
      <c r="F32" s="8">
        <f t="shared" si="1"/>
        <v>0.0198019802</v>
      </c>
      <c r="G32" s="8">
        <v>0.404494382022471</v>
      </c>
      <c r="H32" s="10">
        <v>0.0</v>
      </c>
    </row>
    <row r="33">
      <c r="A33" s="6">
        <v>32.0</v>
      </c>
      <c r="B33" s="7" t="s">
        <v>329</v>
      </c>
      <c r="C33" s="7" t="s">
        <v>9</v>
      </c>
      <c r="D33" s="7">
        <v>2.0</v>
      </c>
      <c r="E33" s="7">
        <v>3.0</v>
      </c>
      <c r="F33" s="8">
        <f t="shared" si="1"/>
        <v>0.0198019802</v>
      </c>
      <c r="G33" s="8">
        <v>0.344497607655502</v>
      </c>
      <c r="H33" s="10">
        <v>0.0</v>
      </c>
    </row>
    <row r="34">
      <c r="A34" s="6">
        <v>33.0</v>
      </c>
      <c r="B34" s="7" t="s">
        <v>330</v>
      </c>
      <c r="C34" s="7" t="s">
        <v>12</v>
      </c>
      <c r="D34" s="7">
        <v>3.0</v>
      </c>
      <c r="E34" s="7">
        <v>3.0</v>
      </c>
      <c r="F34" s="8">
        <f t="shared" si="1"/>
        <v>0.0198019802</v>
      </c>
      <c r="G34" s="8">
        <v>0.411428571428571</v>
      </c>
      <c r="H34" s="10">
        <v>0.0</v>
      </c>
    </row>
    <row r="35">
      <c r="A35" s="6">
        <v>34.0</v>
      </c>
      <c r="B35" s="7" t="s">
        <v>331</v>
      </c>
      <c r="C35" s="7" t="s">
        <v>9</v>
      </c>
      <c r="D35" s="7">
        <v>3.0</v>
      </c>
      <c r="E35" s="7">
        <v>3.0</v>
      </c>
      <c r="F35" s="8">
        <f t="shared" si="1"/>
        <v>0.0198019802</v>
      </c>
      <c r="G35" s="8">
        <v>0.413793103448275</v>
      </c>
      <c r="H35" s="10">
        <v>0.0</v>
      </c>
    </row>
    <row r="36">
      <c r="A36" s="6">
        <v>35.0</v>
      </c>
      <c r="B36" s="7" t="s">
        <v>332</v>
      </c>
      <c r="C36" s="7" t="s">
        <v>12</v>
      </c>
      <c r="D36" s="7">
        <v>3.0</v>
      </c>
      <c r="E36" s="7">
        <v>3.0</v>
      </c>
      <c r="F36" s="8">
        <f t="shared" si="1"/>
        <v>0.0198019802</v>
      </c>
      <c r="G36" s="8">
        <v>0.416184971098265</v>
      </c>
      <c r="H36" s="9">
        <v>0.0277777777777777</v>
      </c>
    </row>
    <row r="37">
      <c r="A37" s="6">
        <v>36.0</v>
      </c>
      <c r="B37" s="7" t="s">
        <v>333</v>
      </c>
      <c r="C37" s="7" t="s">
        <v>9</v>
      </c>
      <c r="D37" s="7">
        <v>3.0</v>
      </c>
      <c r="E37" s="7">
        <v>3.0</v>
      </c>
      <c r="F37" s="8">
        <f t="shared" si="1"/>
        <v>0.0198019802</v>
      </c>
      <c r="G37" s="8">
        <v>0.406779661016949</v>
      </c>
      <c r="H37" s="10">
        <v>0.0</v>
      </c>
    </row>
    <row r="38">
      <c r="A38" s="6">
        <v>37.0</v>
      </c>
      <c r="B38" s="7" t="s">
        <v>334</v>
      </c>
      <c r="C38" s="7" t="s">
        <v>9</v>
      </c>
      <c r="D38" s="7">
        <v>3.0</v>
      </c>
      <c r="E38" s="7">
        <v>3.0</v>
      </c>
      <c r="F38" s="8">
        <f t="shared" si="1"/>
        <v>0.0198019802</v>
      </c>
      <c r="G38" s="8">
        <v>0.32286995515695</v>
      </c>
      <c r="H38" s="10">
        <v>0.0</v>
      </c>
    </row>
    <row r="39">
      <c r="A39" s="6">
        <v>38.0</v>
      </c>
      <c r="B39" s="7" t="s">
        <v>335</v>
      </c>
      <c r="C39" s="7" t="s">
        <v>9</v>
      </c>
      <c r="D39" s="7">
        <v>3.0</v>
      </c>
      <c r="E39" s="7">
        <v>3.0</v>
      </c>
      <c r="F39" s="8">
        <f t="shared" si="1"/>
        <v>0.0198019802</v>
      </c>
      <c r="G39" s="8">
        <v>0.413793103448275</v>
      </c>
      <c r="H39" s="19">
        <v>6.84663536776212E-4</v>
      </c>
    </row>
    <row r="40">
      <c r="A40" s="6">
        <v>39.0</v>
      </c>
      <c r="B40" s="7" t="s">
        <v>336</v>
      </c>
      <c r="C40" s="7" t="s">
        <v>9</v>
      </c>
      <c r="D40" s="7">
        <v>3.0</v>
      </c>
      <c r="E40" s="7">
        <v>3.0</v>
      </c>
      <c r="F40" s="8">
        <f t="shared" si="1"/>
        <v>0.0198019802</v>
      </c>
      <c r="G40" s="8">
        <v>0.411428571428571</v>
      </c>
      <c r="H40" s="9">
        <v>0.00424056685793774</v>
      </c>
    </row>
    <row r="41">
      <c r="A41" s="6">
        <v>40.0</v>
      </c>
      <c r="B41" s="7" t="s">
        <v>337</v>
      </c>
      <c r="C41" s="7" t="s">
        <v>9</v>
      </c>
      <c r="D41" s="7">
        <v>3.0</v>
      </c>
      <c r="E41" s="7">
        <v>3.0</v>
      </c>
      <c r="F41" s="8">
        <f t="shared" si="1"/>
        <v>0.0198019802</v>
      </c>
      <c r="G41" s="8">
        <v>0.413793103448275</v>
      </c>
      <c r="H41" s="9">
        <v>0.0010432968179447</v>
      </c>
    </row>
    <row r="42">
      <c r="A42" s="6">
        <v>41.0</v>
      </c>
      <c r="B42" s="7" t="s">
        <v>225</v>
      </c>
      <c r="C42" s="7" t="s">
        <v>9</v>
      </c>
      <c r="D42" s="7">
        <v>1.0</v>
      </c>
      <c r="E42" s="7">
        <v>2.0</v>
      </c>
      <c r="F42" s="8">
        <f t="shared" si="1"/>
        <v>0.009900990099</v>
      </c>
      <c r="G42" s="8">
        <v>0.248275862068965</v>
      </c>
      <c r="H42" s="10">
        <v>0.0</v>
      </c>
    </row>
    <row r="43">
      <c r="A43" s="6">
        <v>42.0</v>
      </c>
      <c r="B43" s="7" t="s">
        <v>338</v>
      </c>
      <c r="C43" s="7" t="s">
        <v>9</v>
      </c>
      <c r="D43" s="7">
        <v>2.0</v>
      </c>
      <c r="E43" s="7">
        <v>2.0</v>
      </c>
      <c r="F43" s="8">
        <f t="shared" si="1"/>
        <v>0.009900990099</v>
      </c>
      <c r="G43" s="8">
        <v>0.411428571428571</v>
      </c>
      <c r="H43" s="10">
        <v>0.0</v>
      </c>
    </row>
    <row r="44">
      <c r="A44" s="6">
        <v>43.0</v>
      </c>
      <c r="B44" s="7" t="s">
        <v>339</v>
      </c>
      <c r="C44" s="7" t="s">
        <v>9</v>
      </c>
      <c r="D44" s="7">
        <v>2.0</v>
      </c>
      <c r="E44" s="7">
        <v>2.0</v>
      </c>
      <c r="F44" s="8">
        <f t="shared" si="1"/>
        <v>0.009900990099</v>
      </c>
      <c r="G44" s="8">
        <v>0.404494382022471</v>
      </c>
      <c r="H44" s="10">
        <v>0.0</v>
      </c>
    </row>
    <row r="45">
      <c r="A45" s="6">
        <v>44.0</v>
      </c>
      <c r="B45" s="7" t="s">
        <v>340</v>
      </c>
      <c r="C45" s="7" t="s">
        <v>0</v>
      </c>
      <c r="D45" s="7">
        <v>2.0</v>
      </c>
      <c r="E45" s="7">
        <v>2.0</v>
      </c>
      <c r="F45" s="8">
        <f t="shared" si="1"/>
        <v>0.009900990099</v>
      </c>
      <c r="G45" s="8">
        <v>0.416184971098265</v>
      </c>
      <c r="H45" s="9">
        <v>0.0817683881064162</v>
      </c>
    </row>
    <row r="46">
      <c r="A46" s="6">
        <v>45.0</v>
      </c>
      <c r="B46" s="7" t="s">
        <v>341</v>
      </c>
      <c r="C46" s="7" t="s">
        <v>9</v>
      </c>
      <c r="D46" s="7">
        <v>2.0</v>
      </c>
      <c r="E46" s="7">
        <v>2.0</v>
      </c>
      <c r="F46" s="8">
        <f t="shared" si="1"/>
        <v>0.009900990099</v>
      </c>
      <c r="G46" s="8">
        <v>0.349514563106796</v>
      </c>
      <c r="H46" s="19">
        <v>6.84663536776212E-4</v>
      </c>
    </row>
    <row r="47">
      <c r="A47" s="6">
        <v>46.0</v>
      </c>
      <c r="B47" s="7" t="s">
        <v>342</v>
      </c>
      <c r="C47" s="7" t="s">
        <v>9</v>
      </c>
      <c r="D47" s="7">
        <v>2.0</v>
      </c>
      <c r="E47" s="7">
        <v>2.0</v>
      </c>
      <c r="F47" s="8">
        <f t="shared" si="1"/>
        <v>0.009900990099</v>
      </c>
      <c r="G47" s="8">
        <v>0.325791855203619</v>
      </c>
      <c r="H47" s="19">
        <v>8.47678664580073E-4</v>
      </c>
    </row>
    <row r="48">
      <c r="A48" s="6">
        <v>47.0</v>
      </c>
      <c r="B48" s="7" t="s">
        <v>343</v>
      </c>
      <c r="C48" s="7" t="s">
        <v>9</v>
      </c>
      <c r="D48" s="7">
        <v>2.0</v>
      </c>
      <c r="E48" s="7">
        <v>2.0</v>
      </c>
      <c r="F48" s="8">
        <f t="shared" si="1"/>
        <v>0.009900990099</v>
      </c>
      <c r="G48" s="8">
        <v>0.325791855203619</v>
      </c>
      <c r="H48" s="10">
        <v>0.0</v>
      </c>
    </row>
    <row r="49">
      <c r="A49" s="6">
        <v>48.0</v>
      </c>
      <c r="B49" s="7" t="s">
        <v>344</v>
      </c>
      <c r="C49" s="7" t="s">
        <v>0</v>
      </c>
      <c r="D49" s="7">
        <v>2.0</v>
      </c>
      <c r="E49" s="7">
        <v>2.0</v>
      </c>
      <c r="F49" s="8">
        <f t="shared" si="1"/>
        <v>0.009900990099</v>
      </c>
      <c r="G49" s="8">
        <v>0.325791855203619</v>
      </c>
      <c r="H49" s="10">
        <v>0.0</v>
      </c>
    </row>
    <row r="50">
      <c r="A50" s="6">
        <v>49.0</v>
      </c>
      <c r="B50" s="7" t="s">
        <v>345</v>
      </c>
      <c r="C50" s="7" t="s">
        <v>9</v>
      </c>
      <c r="D50" s="7">
        <v>2.0</v>
      </c>
      <c r="E50" s="7">
        <v>2.0</v>
      </c>
      <c r="F50" s="8">
        <f t="shared" si="1"/>
        <v>0.009900990099</v>
      </c>
      <c r="G50" s="8">
        <v>0.406779661016949</v>
      </c>
      <c r="H50" s="9">
        <v>0.0277777777777777</v>
      </c>
    </row>
    <row r="51">
      <c r="A51" s="6">
        <v>50.0</v>
      </c>
      <c r="B51" s="7" t="s">
        <v>346</v>
      </c>
      <c r="C51" s="7" t="s">
        <v>9</v>
      </c>
      <c r="D51" s="7">
        <v>2.0</v>
      </c>
      <c r="E51" s="7">
        <v>2.0</v>
      </c>
      <c r="F51" s="8">
        <f t="shared" si="1"/>
        <v>0.009900990099</v>
      </c>
      <c r="G51" s="8">
        <v>0.406779661016949</v>
      </c>
      <c r="H51" s="9">
        <v>0.0277777777777777</v>
      </c>
    </row>
    <row r="52">
      <c r="A52" s="6">
        <v>51.0</v>
      </c>
      <c r="B52" s="7" t="s">
        <v>347</v>
      </c>
      <c r="C52" s="7" t="s">
        <v>9</v>
      </c>
      <c r="D52" s="7">
        <v>2.0</v>
      </c>
      <c r="E52" s="7">
        <v>2.0</v>
      </c>
      <c r="F52" s="8">
        <f t="shared" si="1"/>
        <v>0.009900990099</v>
      </c>
      <c r="G52" s="8">
        <v>0.352941176470588</v>
      </c>
      <c r="H52" s="19">
        <v>6.45850411108627E-4</v>
      </c>
    </row>
    <row r="53">
      <c r="A53" s="6">
        <v>52.0</v>
      </c>
      <c r="B53" s="7" t="s">
        <v>348</v>
      </c>
      <c r="C53" s="7" t="s">
        <v>9</v>
      </c>
      <c r="D53" s="7">
        <v>2.0</v>
      </c>
      <c r="E53" s="7">
        <v>2.0</v>
      </c>
      <c r="F53" s="8">
        <f t="shared" si="1"/>
        <v>0.009900990099</v>
      </c>
      <c r="G53" s="8">
        <v>0.344497607655502</v>
      </c>
      <c r="H53" s="10">
        <v>0.0</v>
      </c>
    </row>
    <row r="54">
      <c r="A54" s="6">
        <v>53.0</v>
      </c>
      <c r="B54" s="7" t="s">
        <v>349</v>
      </c>
      <c r="C54" s="7" t="s">
        <v>9</v>
      </c>
      <c r="D54" s="7">
        <v>1.0</v>
      </c>
      <c r="E54" s="7">
        <v>1.0</v>
      </c>
      <c r="F54" s="7">
        <f t="shared" si="1"/>
        <v>0</v>
      </c>
      <c r="G54" s="8">
        <v>0.295081967213114</v>
      </c>
      <c r="H54" s="10">
        <v>0.0</v>
      </c>
    </row>
    <row r="55">
      <c r="A55" s="6">
        <v>54.0</v>
      </c>
      <c r="B55" s="7" t="s">
        <v>350</v>
      </c>
      <c r="C55" s="7" t="s">
        <v>0</v>
      </c>
      <c r="D55" s="7">
        <v>1.0</v>
      </c>
      <c r="E55" s="7">
        <v>1.0</v>
      </c>
      <c r="F55" s="7">
        <f t="shared" si="1"/>
        <v>0</v>
      </c>
      <c r="G55" s="8">
        <v>0.330275229357798</v>
      </c>
      <c r="H55" s="10">
        <v>0.0</v>
      </c>
    </row>
    <row r="56">
      <c r="A56" s="6">
        <v>55.0</v>
      </c>
      <c r="B56" s="7" t="s">
        <v>351</v>
      </c>
      <c r="C56" s="7" t="s">
        <v>9</v>
      </c>
      <c r="D56" s="7">
        <v>1.0</v>
      </c>
      <c r="E56" s="7">
        <v>1.0</v>
      </c>
      <c r="F56" s="7">
        <f t="shared" si="1"/>
        <v>0</v>
      </c>
      <c r="G56" s="8">
        <v>0.32286995515695</v>
      </c>
      <c r="H56" s="10">
        <v>0.0</v>
      </c>
    </row>
    <row r="57">
      <c r="A57" s="6">
        <v>56.0</v>
      </c>
      <c r="B57" s="7" t="s">
        <v>352</v>
      </c>
      <c r="C57" s="7" t="s">
        <v>9</v>
      </c>
      <c r="D57" s="7">
        <v>1.0</v>
      </c>
      <c r="E57" s="7">
        <v>1.0</v>
      </c>
      <c r="F57" s="7">
        <f t="shared" si="1"/>
        <v>0</v>
      </c>
      <c r="G57" s="8">
        <v>0.246575342465753</v>
      </c>
      <c r="H57" s="10">
        <v>0.0</v>
      </c>
    </row>
    <row r="58">
      <c r="A58" s="6">
        <v>57.0</v>
      </c>
      <c r="B58" s="7" t="s">
        <v>353</v>
      </c>
      <c r="C58" s="7" t="s">
        <v>9</v>
      </c>
      <c r="D58" s="7">
        <v>1.0</v>
      </c>
      <c r="E58" s="7">
        <v>1.0</v>
      </c>
      <c r="F58" s="7">
        <f t="shared" si="1"/>
        <v>0</v>
      </c>
      <c r="G58" s="8">
        <v>0.295081967213114</v>
      </c>
      <c r="H58" s="10">
        <v>0.0</v>
      </c>
    </row>
    <row r="59">
      <c r="A59" s="6">
        <v>58.0</v>
      </c>
      <c r="B59" s="7" t="s">
        <v>354</v>
      </c>
      <c r="C59" s="7" t="s">
        <v>9</v>
      </c>
      <c r="D59" s="7">
        <v>1.0</v>
      </c>
      <c r="E59" s="7">
        <v>1.0</v>
      </c>
      <c r="F59" s="7">
        <f t="shared" si="1"/>
        <v>0</v>
      </c>
      <c r="G59" s="8">
        <v>0.330275229357798</v>
      </c>
      <c r="H59" s="10">
        <v>0.0</v>
      </c>
    </row>
    <row r="60">
      <c r="A60" s="6">
        <v>59.0</v>
      </c>
      <c r="B60" s="7" t="s">
        <v>355</v>
      </c>
      <c r="C60" s="7" t="s">
        <v>9</v>
      </c>
      <c r="D60" s="7">
        <v>1.0</v>
      </c>
      <c r="E60" s="7">
        <v>1.0</v>
      </c>
      <c r="F60" s="7">
        <f t="shared" si="1"/>
        <v>0</v>
      </c>
      <c r="G60" s="8">
        <v>0.32286995515695</v>
      </c>
      <c r="H60" s="10">
        <v>0.0</v>
      </c>
    </row>
    <row r="61">
      <c r="A61" s="6">
        <v>60.0</v>
      </c>
      <c r="B61" s="7" t="s">
        <v>356</v>
      </c>
      <c r="C61" s="7" t="s">
        <v>9</v>
      </c>
      <c r="D61" s="7">
        <v>1.0</v>
      </c>
      <c r="E61" s="7">
        <v>1.0</v>
      </c>
      <c r="F61" s="7">
        <f t="shared" si="1"/>
        <v>0</v>
      </c>
      <c r="G61" s="8">
        <v>0.290322580645161</v>
      </c>
      <c r="H61" s="10">
        <v>0.0</v>
      </c>
    </row>
    <row r="62">
      <c r="A62" s="6">
        <v>61.0</v>
      </c>
      <c r="B62" s="7" t="s">
        <v>35</v>
      </c>
      <c r="C62" s="7" t="s">
        <v>12</v>
      </c>
      <c r="D62" s="7">
        <v>1.0</v>
      </c>
      <c r="E62" s="7">
        <v>1.0</v>
      </c>
      <c r="F62" s="7">
        <f t="shared" si="1"/>
        <v>0</v>
      </c>
      <c r="G62" s="8">
        <v>0.404494382022471</v>
      </c>
      <c r="H62" s="10">
        <v>0.0</v>
      </c>
    </row>
    <row r="63">
      <c r="A63" s="6">
        <v>62.0</v>
      </c>
      <c r="B63" s="7" t="s">
        <v>357</v>
      </c>
      <c r="C63" s="7" t="s">
        <v>9</v>
      </c>
      <c r="D63" s="7">
        <v>1.0</v>
      </c>
      <c r="E63" s="7">
        <v>1.0</v>
      </c>
      <c r="F63" s="7">
        <f t="shared" si="1"/>
        <v>0</v>
      </c>
      <c r="G63" s="8">
        <v>0.402234636871508</v>
      </c>
      <c r="H63" s="10">
        <v>0.0</v>
      </c>
    </row>
    <row r="64">
      <c r="A64" s="6">
        <v>63.0</v>
      </c>
      <c r="B64" s="7" t="s">
        <v>49</v>
      </c>
      <c r="C64" s="7" t="s">
        <v>9</v>
      </c>
      <c r="D64" s="7">
        <v>1.0</v>
      </c>
      <c r="E64" s="7">
        <v>1.0</v>
      </c>
      <c r="F64" s="7">
        <f t="shared" si="1"/>
        <v>0</v>
      </c>
      <c r="G64" s="8">
        <v>0.313043478260869</v>
      </c>
      <c r="H64" s="10">
        <v>0.0</v>
      </c>
    </row>
    <row r="65">
      <c r="A65" s="6">
        <v>64.0</v>
      </c>
      <c r="B65" s="7" t="s">
        <v>358</v>
      </c>
      <c r="C65" s="7" t="s">
        <v>0</v>
      </c>
      <c r="D65" s="7">
        <v>1.0</v>
      </c>
      <c r="E65" s="7">
        <v>1.0</v>
      </c>
      <c r="F65" s="7">
        <f t="shared" si="1"/>
        <v>0</v>
      </c>
      <c r="G65" s="8">
        <v>0.266666666666666</v>
      </c>
      <c r="H65" s="10">
        <v>0.0</v>
      </c>
    </row>
    <row r="66">
      <c r="A66" s="6">
        <v>65.0</v>
      </c>
      <c r="B66" s="7" t="s">
        <v>359</v>
      </c>
      <c r="C66" s="7" t="s">
        <v>9</v>
      </c>
      <c r="D66" s="7">
        <v>1.0</v>
      </c>
      <c r="E66" s="7">
        <v>1.0</v>
      </c>
      <c r="F66" s="7">
        <f t="shared" si="1"/>
        <v>0</v>
      </c>
      <c r="G66" s="8">
        <v>0.292682926829268</v>
      </c>
      <c r="H66" s="10">
        <v>0.0</v>
      </c>
    </row>
    <row r="67">
      <c r="A67" s="6">
        <v>66.0</v>
      </c>
      <c r="B67" s="7" t="s">
        <v>92</v>
      </c>
      <c r="C67" s="7" t="s">
        <v>9</v>
      </c>
      <c r="D67" s="7">
        <v>1.0</v>
      </c>
      <c r="E67" s="7">
        <v>1.0</v>
      </c>
      <c r="F67" s="7">
        <f t="shared" si="1"/>
        <v>0</v>
      </c>
      <c r="G67" s="8">
        <v>0.317180616740088</v>
      </c>
      <c r="H67" s="10">
        <v>0.0</v>
      </c>
    </row>
    <row r="68">
      <c r="A68" s="6">
        <v>67.0</v>
      </c>
      <c r="B68" s="7" t="s">
        <v>360</v>
      </c>
      <c r="C68" s="7" t="s">
        <v>9</v>
      </c>
      <c r="D68" s="7">
        <v>1.0</v>
      </c>
      <c r="E68" s="7">
        <v>1.0</v>
      </c>
      <c r="F68" s="7">
        <f t="shared" si="1"/>
        <v>0</v>
      </c>
      <c r="G68" s="8">
        <v>0.342857142857142</v>
      </c>
      <c r="H68" s="10">
        <v>0.0</v>
      </c>
    </row>
    <row r="69">
      <c r="A69" s="6">
        <v>68.0</v>
      </c>
      <c r="B69" s="7" t="s">
        <v>134</v>
      </c>
      <c r="C69" s="7" t="s">
        <v>9</v>
      </c>
      <c r="D69" s="7">
        <v>1.0</v>
      </c>
      <c r="E69" s="7">
        <v>1.0</v>
      </c>
      <c r="F69" s="7">
        <f t="shared" si="1"/>
        <v>0</v>
      </c>
      <c r="G69" s="8">
        <v>0.342857142857142</v>
      </c>
      <c r="H69" s="10">
        <v>0.0</v>
      </c>
    </row>
    <row r="70">
      <c r="A70" s="6">
        <v>69.0</v>
      </c>
      <c r="B70" s="7" t="s">
        <v>361</v>
      </c>
      <c r="C70" s="7" t="s">
        <v>9</v>
      </c>
      <c r="D70" s="7">
        <v>1.0</v>
      </c>
      <c r="E70" s="7">
        <v>1.0</v>
      </c>
      <c r="F70" s="7">
        <f t="shared" si="1"/>
        <v>0</v>
      </c>
      <c r="G70" s="8">
        <v>0.246575342465753</v>
      </c>
      <c r="H70" s="10">
        <v>0.0</v>
      </c>
    </row>
    <row r="71">
      <c r="A71" s="6">
        <v>70.0</v>
      </c>
      <c r="B71" s="7" t="s">
        <v>294</v>
      </c>
      <c r="C71" s="7" t="s">
        <v>9</v>
      </c>
      <c r="D71" s="7">
        <v>1.0</v>
      </c>
      <c r="E71" s="7">
        <v>1.0</v>
      </c>
      <c r="F71" s="7">
        <f t="shared" si="1"/>
        <v>0</v>
      </c>
      <c r="G71" s="8">
        <v>0.290322580645161</v>
      </c>
      <c r="H71" s="10">
        <v>0.0</v>
      </c>
    </row>
    <row r="72">
      <c r="A72" s="6">
        <v>71.0</v>
      </c>
      <c r="B72" s="7" t="s">
        <v>362</v>
      </c>
      <c r="C72" s="7" t="s">
        <v>9</v>
      </c>
      <c r="D72" s="7">
        <v>1.0</v>
      </c>
      <c r="E72" s="7">
        <v>1.0</v>
      </c>
      <c r="F72" s="7">
        <f t="shared" si="1"/>
        <v>0</v>
      </c>
      <c r="G72" s="8">
        <v>0.296296296296296</v>
      </c>
      <c r="H72" s="10">
        <v>0.0</v>
      </c>
    </row>
    <row r="73">
      <c r="A73" s="6">
        <v>72.0</v>
      </c>
      <c r="B73" s="7" t="s">
        <v>363</v>
      </c>
      <c r="C73" s="7" t="s">
        <v>9</v>
      </c>
      <c r="D73" s="7">
        <v>1.0</v>
      </c>
      <c r="E73" s="7">
        <v>1.0</v>
      </c>
      <c r="F73" s="7">
        <f t="shared" si="1"/>
        <v>0</v>
      </c>
      <c r="G73" s="8">
        <v>0.296296296296296</v>
      </c>
      <c r="H73" s="10">
        <v>0.0</v>
      </c>
    </row>
    <row r="74">
      <c r="A74" s="20">
        <v>73.0</v>
      </c>
      <c r="B74" s="21" t="s">
        <v>364</v>
      </c>
      <c r="C74" s="21" t="s">
        <v>9</v>
      </c>
      <c r="D74" s="21">
        <v>1.0</v>
      </c>
      <c r="E74" s="21">
        <v>1.0</v>
      </c>
      <c r="F74" s="21">
        <f t="shared" si="1"/>
        <v>0</v>
      </c>
      <c r="G74" s="22">
        <v>0.295081967213114</v>
      </c>
      <c r="H74" s="23">
        <v>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" t="s">
        <v>7</v>
      </c>
    </row>
    <row r="2">
      <c r="A2" s="6">
        <v>1.0</v>
      </c>
      <c r="B2" s="7" t="s">
        <v>8</v>
      </c>
      <c r="C2" s="7" t="s">
        <v>9</v>
      </c>
      <c r="D2" s="7">
        <v>30.0</v>
      </c>
      <c r="E2" s="7">
        <v>85.0</v>
      </c>
      <c r="F2" s="7">
        <f t="shared" ref="F2:F45" si="1">(E2-1)/(85-1)</f>
        <v>1</v>
      </c>
      <c r="G2" s="8">
        <v>0.745762711864406</v>
      </c>
      <c r="H2" s="9">
        <v>0.671499043592066</v>
      </c>
    </row>
    <row r="3">
      <c r="A3" s="11">
        <v>2.0</v>
      </c>
      <c r="B3" s="12" t="s">
        <v>365</v>
      </c>
      <c r="C3" s="12" t="s">
        <v>12</v>
      </c>
      <c r="D3" s="12">
        <v>13.0</v>
      </c>
      <c r="E3" s="12">
        <v>37.0</v>
      </c>
      <c r="F3" s="13">
        <f t="shared" si="1"/>
        <v>0.4285714286</v>
      </c>
      <c r="G3" s="13">
        <v>0.536585365853658</v>
      </c>
      <c r="H3" s="14">
        <v>0.0457376925400181</v>
      </c>
    </row>
    <row r="4">
      <c r="A4" s="15">
        <v>3.0</v>
      </c>
      <c r="B4" s="16" t="s">
        <v>366</v>
      </c>
      <c r="C4" s="16" t="s">
        <v>9</v>
      </c>
      <c r="D4" s="16">
        <v>10.0</v>
      </c>
      <c r="E4" s="16">
        <v>33.0</v>
      </c>
      <c r="F4" s="17">
        <f t="shared" si="1"/>
        <v>0.380952381</v>
      </c>
      <c r="G4" s="17">
        <v>0.49438202247191</v>
      </c>
      <c r="H4" s="18">
        <v>0.0657920567804288</v>
      </c>
    </row>
    <row r="5">
      <c r="A5" s="6">
        <v>4.0</v>
      </c>
      <c r="B5" s="7" t="s">
        <v>167</v>
      </c>
      <c r="C5" s="7" t="s">
        <v>9</v>
      </c>
      <c r="D5" s="7">
        <v>11.0</v>
      </c>
      <c r="E5" s="7">
        <v>24.0</v>
      </c>
      <c r="F5" s="8">
        <f t="shared" si="1"/>
        <v>0.2738095238</v>
      </c>
      <c r="G5" s="8">
        <v>0.53012048192771</v>
      </c>
      <c r="H5" s="9">
        <v>0.128602889358703</v>
      </c>
    </row>
    <row r="6">
      <c r="A6" s="6">
        <v>5.0</v>
      </c>
      <c r="B6" s="7" t="s">
        <v>367</v>
      </c>
      <c r="C6" s="7" t="s">
        <v>9</v>
      </c>
      <c r="D6" s="7">
        <v>11.0</v>
      </c>
      <c r="E6" s="7">
        <v>22.0</v>
      </c>
      <c r="F6" s="7">
        <f t="shared" si="1"/>
        <v>0.25</v>
      </c>
      <c r="G6" s="8">
        <v>0.505747126436781</v>
      </c>
      <c r="H6" s="9">
        <v>0.0625453035336756</v>
      </c>
    </row>
    <row r="7">
      <c r="A7" s="6">
        <v>6.0</v>
      </c>
      <c r="B7" s="7" t="s">
        <v>368</v>
      </c>
      <c r="C7" s="7" t="s">
        <v>9</v>
      </c>
      <c r="D7" s="7">
        <v>10.0</v>
      </c>
      <c r="E7" s="7">
        <v>13.0</v>
      </c>
      <c r="F7" s="8">
        <f t="shared" si="1"/>
        <v>0.1428571429</v>
      </c>
      <c r="G7" s="7">
        <v>0.5</v>
      </c>
      <c r="H7" s="9">
        <v>0.0480859257022047</v>
      </c>
    </row>
    <row r="8">
      <c r="A8" s="6">
        <v>7.0</v>
      </c>
      <c r="B8" s="7" t="s">
        <v>10</v>
      </c>
      <c r="C8" s="7" t="s">
        <v>9</v>
      </c>
      <c r="D8" s="7">
        <v>4.0</v>
      </c>
      <c r="E8" s="7">
        <v>13.0</v>
      </c>
      <c r="F8" s="8">
        <f t="shared" si="1"/>
        <v>0.1428571429</v>
      </c>
      <c r="G8" s="36">
        <v>0.463157894736842</v>
      </c>
      <c r="H8" s="19">
        <v>5.28541226215644E-4</v>
      </c>
    </row>
    <row r="9">
      <c r="A9" s="6">
        <v>8.0</v>
      </c>
      <c r="B9" s="7" t="s">
        <v>369</v>
      </c>
      <c r="C9" s="7" t="s">
        <v>12</v>
      </c>
      <c r="D9" s="7">
        <v>5.0</v>
      </c>
      <c r="E9" s="7">
        <v>12.0</v>
      </c>
      <c r="F9" s="8">
        <f t="shared" si="1"/>
        <v>0.130952381</v>
      </c>
      <c r="G9" s="36">
        <v>0.478260869565217</v>
      </c>
      <c r="H9" s="9">
        <v>0.0483967582804792</v>
      </c>
    </row>
    <row r="10">
      <c r="A10" s="6">
        <v>9.0</v>
      </c>
      <c r="B10" s="7" t="s">
        <v>370</v>
      </c>
      <c r="C10" s="7" t="s">
        <v>9</v>
      </c>
      <c r="D10" s="7">
        <v>7.0</v>
      </c>
      <c r="E10" s="7">
        <v>11.0</v>
      </c>
      <c r="F10" s="8">
        <f t="shared" si="1"/>
        <v>0.119047619</v>
      </c>
      <c r="G10" s="36">
        <v>0.488888888888888</v>
      </c>
      <c r="H10" s="9">
        <v>0.121346773381657</v>
      </c>
    </row>
    <row r="11">
      <c r="A11" s="6">
        <v>10.0</v>
      </c>
      <c r="B11" s="7" t="s">
        <v>371</v>
      </c>
      <c r="C11" s="7" t="s">
        <v>0</v>
      </c>
      <c r="D11" s="7">
        <v>5.0</v>
      </c>
      <c r="E11" s="7">
        <v>7.0</v>
      </c>
      <c r="F11" s="8">
        <f t="shared" si="1"/>
        <v>0.07142857143</v>
      </c>
      <c r="G11" s="36">
        <v>0.45360824742268</v>
      </c>
      <c r="H11" s="10">
        <v>0.0</v>
      </c>
    </row>
    <row r="12">
      <c r="A12" s="6">
        <v>11.0</v>
      </c>
      <c r="B12" s="7" t="s">
        <v>33</v>
      </c>
      <c r="C12" s="7" t="s">
        <v>9</v>
      </c>
      <c r="D12" s="7">
        <v>5.0</v>
      </c>
      <c r="E12" s="7">
        <v>7.0</v>
      </c>
      <c r="F12" s="8">
        <f t="shared" si="1"/>
        <v>0.07142857143</v>
      </c>
      <c r="G12" s="36">
        <v>0.473118279569892</v>
      </c>
      <c r="H12" s="9">
        <v>0.128259337561663</v>
      </c>
    </row>
    <row r="13">
      <c r="A13" s="6">
        <v>12.0</v>
      </c>
      <c r="B13" s="7" t="s">
        <v>372</v>
      </c>
      <c r="C13" s="7" t="s">
        <v>9</v>
      </c>
      <c r="D13" s="7">
        <v>3.0</v>
      </c>
      <c r="E13" s="7">
        <v>7.0</v>
      </c>
      <c r="F13" s="8">
        <f t="shared" si="1"/>
        <v>0.07142857143</v>
      </c>
      <c r="G13" s="36">
        <v>0.45360824742268</v>
      </c>
      <c r="H13" s="10">
        <v>0.0</v>
      </c>
    </row>
    <row r="14">
      <c r="A14" s="6">
        <v>13.0</v>
      </c>
      <c r="B14" s="7" t="s">
        <v>373</v>
      </c>
      <c r="C14" s="7" t="s">
        <v>12</v>
      </c>
      <c r="D14" s="7">
        <v>5.0</v>
      </c>
      <c r="E14" s="7">
        <v>7.0</v>
      </c>
      <c r="F14" s="8">
        <f t="shared" si="1"/>
        <v>0.07142857143</v>
      </c>
      <c r="G14" s="36">
        <v>0.45360824742268</v>
      </c>
      <c r="H14" s="10">
        <v>0.0</v>
      </c>
    </row>
    <row r="15">
      <c r="A15" s="6">
        <v>14.0</v>
      </c>
      <c r="B15" s="7" t="s">
        <v>374</v>
      </c>
      <c r="C15" s="7" t="s">
        <v>9</v>
      </c>
      <c r="D15" s="7">
        <v>5.0</v>
      </c>
      <c r="E15" s="7">
        <v>7.0</v>
      </c>
      <c r="F15" s="8">
        <f t="shared" si="1"/>
        <v>0.07142857143</v>
      </c>
      <c r="G15" s="36">
        <v>0.45360824742268</v>
      </c>
      <c r="H15" s="10">
        <v>0.0</v>
      </c>
    </row>
    <row r="16">
      <c r="A16" s="6">
        <v>15.0</v>
      </c>
      <c r="B16" s="7" t="s">
        <v>375</v>
      </c>
      <c r="C16" s="7" t="s">
        <v>9</v>
      </c>
      <c r="D16" s="7">
        <v>5.0</v>
      </c>
      <c r="E16" s="7">
        <v>7.0</v>
      </c>
      <c r="F16" s="8">
        <f t="shared" si="1"/>
        <v>0.07142857143</v>
      </c>
      <c r="G16" s="36">
        <v>0.45360824742268</v>
      </c>
      <c r="H16" s="10">
        <v>0.0</v>
      </c>
    </row>
    <row r="17">
      <c r="A17" s="6">
        <v>16.0</v>
      </c>
      <c r="B17" s="7" t="s">
        <v>376</v>
      </c>
      <c r="C17" s="7" t="s">
        <v>9</v>
      </c>
      <c r="D17" s="7">
        <v>5.0</v>
      </c>
      <c r="E17" s="7">
        <v>6.0</v>
      </c>
      <c r="F17" s="8">
        <f t="shared" si="1"/>
        <v>0.05952380952</v>
      </c>
      <c r="G17" s="36">
        <v>0.478260869565217</v>
      </c>
      <c r="H17" s="9">
        <v>0.0458773784355179</v>
      </c>
    </row>
    <row r="18">
      <c r="A18" s="6">
        <v>17.0</v>
      </c>
      <c r="B18" s="7" t="s">
        <v>41</v>
      </c>
      <c r="C18" s="7" t="s">
        <v>9</v>
      </c>
      <c r="D18" s="7">
        <v>4.0</v>
      </c>
      <c r="E18" s="7">
        <v>6.0</v>
      </c>
      <c r="F18" s="8">
        <f t="shared" si="1"/>
        <v>0.05952380952</v>
      </c>
      <c r="G18" s="36">
        <v>0.458333333333333</v>
      </c>
      <c r="H18" s="9">
        <v>0.00118166717003926</v>
      </c>
    </row>
    <row r="19">
      <c r="A19" s="6">
        <v>18.0</v>
      </c>
      <c r="B19" s="7" t="s">
        <v>377</v>
      </c>
      <c r="C19" s="7" t="s">
        <v>9</v>
      </c>
      <c r="D19" s="7">
        <v>4.0</v>
      </c>
      <c r="E19" s="7">
        <v>6.0</v>
      </c>
      <c r="F19" s="8">
        <f t="shared" si="1"/>
        <v>0.05952380952</v>
      </c>
      <c r="G19" s="36">
        <v>0.458333333333333</v>
      </c>
      <c r="H19" s="10">
        <v>0.0</v>
      </c>
    </row>
    <row r="20">
      <c r="A20" s="6">
        <v>19.0</v>
      </c>
      <c r="B20" s="7" t="s">
        <v>35</v>
      </c>
      <c r="C20" s="7" t="s">
        <v>12</v>
      </c>
      <c r="D20" s="7">
        <v>3.0</v>
      </c>
      <c r="E20" s="7">
        <v>5.0</v>
      </c>
      <c r="F20" s="8">
        <f t="shared" si="1"/>
        <v>0.04761904762</v>
      </c>
      <c r="G20" s="36">
        <v>0.45360824742268</v>
      </c>
      <c r="H20" s="9">
        <v>0.00211416490486257</v>
      </c>
    </row>
    <row r="21">
      <c r="A21" s="6">
        <v>20.0</v>
      </c>
      <c r="B21" s="7" t="s">
        <v>378</v>
      </c>
      <c r="C21" s="7" t="s">
        <v>9</v>
      </c>
      <c r="D21" s="7">
        <v>3.0</v>
      </c>
      <c r="E21" s="7">
        <v>4.0</v>
      </c>
      <c r="F21" s="8">
        <f t="shared" si="1"/>
        <v>0.03571428571</v>
      </c>
      <c r="G21" s="36">
        <v>0.458333333333333</v>
      </c>
      <c r="H21" s="9">
        <v>0.0180849189570119</v>
      </c>
    </row>
    <row r="22">
      <c r="A22" s="6">
        <v>21.0</v>
      </c>
      <c r="B22" s="7" t="s">
        <v>379</v>
      </c>
      <c r="C22" s="7" t="s">
        <v>9</v>
      </c>
      <c r="D22" s="7">
        <v>4.0</v>
      </c>
      <c r="E22" s="7">
        <v>4.0</v>
      </c>
      <c r="F22" s="8">
        <f t="shared" si="1"/>
        <v>0.03571428571</v>
      </c>
      <c r="G22" s="36">
        <v>0.458333333333333</v>
      </c>
      <c r="H22" s="10">
        <v>0.0</v>
      </c>
    </row>
    <row r="23">
      <c r="A23" s="6">
        <v>22.0</v>
      </c>
      <c r="B23" s="7" t="s">
        <v>380</v>
      </c>
      <c r="C23" s="7" t="s">
        <v>9</v>
      </c>
      <c r="D23" s="7">
        <v>2.0</v>
      </c>
      <c r="E23" s="7">
        <v>4.0</v>
      </c>
      <c r="F23" s="8">
        <f t="shared" si="1"/>
        <v>0.03571428571</v>
      </c>
      <c r="G23" s="36">
        <v>0.333333333333333</v>
      </c>
      <c r="H23" s="10">
        <v>0.0</v>
      </c>
    </row>
    <row r="24">
      <c r="A24" s="6">
        <v>23.0</v>
      </c>
      <c r="B24" s="7" t="s">
        <v>381</v>
      </c>
      <c r="C24" s="7" t="s">
        <v>9</v>
      </c>
      <c r="D24" s="7">
        <v>2.0</v>
      </c>
      <c r="E24" s="7">
        <v>3.0</v>
      </c>
      <c r="F24" s="8">
        <f t="shared" si="1"/>
        <v>0.02380952381</v>
      </c>
      <c r="G24" s="36">
        <v>0.354838709677419</v>
      </c>
      <c r="H24" s="10">
        <v>0.0</v>
      </c>
    </row>
    <row r="25">
      <c r="A25" s="6">
        <v>24.0</v>
      </c>
      <c r="B25" s="7" t="s">
        <v>195</v>
      </c>
      <c r="C25" s="7" t="s">
        <v>12</v>
      </c>
      <c r="D25" s="7">
        <v>2.0</v>
      </c>
      <c r="E25" s="7">
        <v>3.0</v>
      </c>
      <c r="F25" s="8">
        <f t="shared" si="1"/>
        <v>0.02380952381</v>
      </c>
      <c r="G25" s="36">
        <v>0.435643564356435</v>
      </c>
      <c r="H25" s="10">
        <v>0.0</v>
      </c>
    </row>
    <row r="26">
      <c r="A26" s="6">
        <v>25.0</v>
      </c>
      <c r="B26" s="7" t="s">
        <v>56</v>
      </c>
      <c r="C26" s="7" t="s">
        <v>9</v>
      </c>
      <c r="D26" s="7">
        <v>2.0</v>
      </c>
      <c r="E26" s="7">
        <v>3.0</v>
      </c>
      <c r="F26" s="8">
        <f t="shared" si="1"/>
        <v>0.02380952381</v>
      </c>
      <c r="G26" s="36">
        <v>0.448979591836734</v>
      </c>
      <c r="H26" s="10">
        <v>0.0</v>
      </c>
    </row>
    <row r="27">
      <c r="A27" s="6">
        <v>26.0</v>
      </c>
      <c r="B27" s="7" t="s">
        <v>382</v>
      </c>
      <c r="C27" s="7" t="s">
        <v>9</v>
      </c>
      <c r="D27" s="7">
        <v>2.0</v>
      </c>
      <c r="E27" s="7">
        <v>3.0</v>
      </c>
      <c r="F27" s="8">
        <f t="shared" si="1"/>
        <v>0.02380952381</v>
      </c>
      <c r="G27" s="36">
        <v>0.333333333333333</v>
      </c>
      <c r="H27" s="10">
        <v>0.0</v>
      </c>
    </row>
    <row r="28">
      <c r="A28" s="6">
        <v>27.0</v>
      </c>
      <c r="B28" s="7" t="s">
        <v>199</v>
      </c>
      <c r="C28" s="7" t="s">
        <v>9</v>
      </c>
      <c r="D28" s="7">
        <v>3.0</v>
      </c>
      <c r="E28" s="7">
        <v>3.0</v>
      </c>
      <c r="F28" s="8">
        <f t="shared" si="1"/>
        <v>0.02380952381</v>
      </c>
      <c r="G28" s="36">
        <v>0.444444444444444</v>
      </c>
      <c r="H28" s="10">
        <v>0.0</v>
      </c>
    </row>
    <row r="29">
      <c r="A29" s="6">
        <v>28.0</v>
      </c>
      <c r="B29" s="7" t="s">
        <v>383</v>
      </c>
      <c r="C29" s="7" t="s">
        <v>0</v>
      </c>
      <c r="D29" s="7">
        <v>3.0</v>
      </c>
      <c r="E29" s="7">
        <v>3.0</v>
      </c>
      <c r="F29" s="8">
        <f t="shared" si="1"/>
        <v>0.02380952381</v>
      </c>
      <c r="G29" s="36">
        <v>0.444444444444444</v>
      </c>
      <c r="H29" s="10">
        <v>0.0</v>
      </c>
    </row>
    <row r="30">
      <c r="A30" s="6">
        <v>29.0</v>
      </c>
      <c r="B30" s="7" t="s">
        <v>384</v>
      </c>
      <c r="C30" s="7" t="s">
        <v>9</v>
      </c>
      <c r="D30" s="7">
        <v>3.0</v>
      </c>
      <c r="E30" s="7">
        <v>3.0</v>
      </c>
      <c r="F30" s="8">
        <f t="shared" si="1"/>
        <v>0.02380952381</v>
      </c>
      <c r="G30" s="36">
        <v>0.45360824742268</v>
      </c>
      <c r="H30" s="9">
        <v>0.00211416490486257</v>
      </c>
    </row>
    <row r="31">
      <c r="A31" s="6">
        <v>30.0</v>
      </c>
      <c r="B31" s="7" t="s">
        <v>385</v>
      </c>
      <c r="C31" s="7" t="s">
        <v>9</v>
      </c>
      <c r="D31" s="7">
        <v>3.0</v>
      </c>
      <c r="E31" s="7">
        <v>3.0</v>
      </c>
      <c r="F31" s="8">
        <f t="shared" si="1"/>
        <v>0.02380952381</v>
      </c>
      <c r="G31" s="7">
        <v>0.44</v>
      </c>
      <c r="H31" s="19">
        <v>5.28541226215644E-4</v>
      </c>
    </row>
    <row r="32">
      <c r="A32" s="6">
        <v>31.0</v>
      </c>
      <c r="B32" s="7" t="s">
        <v>386</v>
      </c>
      <c r="C32" s="7" t="s">
        <v>12</v>
      </c>
      <c r="D32" s="7">
        <v>2.0</v>
      </c>
      <c r="E32" s="7">
        <v>2.0</v>
      </c>
      <c r="F32" s="8">
        <f t="shared" si="1"/>
        <v>0.0119047619</v>
      </c>
      <c r="G32" s="7">
        <v>0.44</v>
      </c>
      <c r="H32" s="9">
        <v>0.0118040873854827</v>
      </c>
    </row>
    <row r="33">
      <c r="A33" s="6">
        <v>32.0</v>
      </c>
      <c r="B33" s="7" t="s">
        <v>387</v>
      </c>
      <c r="C33" s="7" t="s">
        <v>9</v>
      </c>
      <c r="D33" s="7">
        <v>2.0</v>
      </c>
      <c r="E33" s="7">
        <v>2.0</v>
      </c>
      <c r="F33" s="8">
        <f t="shared" si="1"/>
        <v>0.0119047619</v>
      </c>
      <c r="G33" s="8">
        <v>0.354838709677419</v>
      </c>
      <c r="H33" s="9">
        <v>0.00140944326990838</v>
      </c>
    </row>
    <row r="34">
      <c r="A34" s="6">
        <v>33.0</v>
      </c>
      <c r="B34" s="7" t="s">
        <v>388</v>
      </c>
      <c r="C34" s="7" t="s">
        <v>9</v>
      </c>
      <c r="D34" s="7">
        <v>2.0</v>
      </c>
      <c r="E34" s="7">
        <v>2.0</v>
      </c>
      <c r="F34" s="8">
        <f t="shared" si="1"/>
        <v>0.0119047619</v>
      </c>
      <c r="G34" s="8">
        <v>0.330827067669172</v>
      </c>
      <c r="H34" s="9">
        <v>0.00422832980972515</v>
      </c>
    </row>
    <row r="35">
      <c r="A35" s="6">
        <v>34.0</v>
      </c>
      <c r="B35" s="7" t="s">
        <v>389</v>
      </c>
      <c r="C35" s="7" t="s">
        <v>9</v>
      </c>
      <c r="D35" s="7">
        <v>2.0</v>
      </c>
      <c r="E35" s="7">
        <v>2.0</v>
      </c>
      <c r="F35" s="8">
        <f t="shared" si="1"/>
        <v>0.0119047619</v>
      </c>
      <c r="G35" s="8">
        <v>0.338461538461538</v>
      </c>
      <c r="H35" s="9">
        <v>0.0044045102184637</v>
      </c>
    </row>
    <row r="36">
      <c r="A36" s="6">
        <v>35.0</v>
      </c>
      <c r="B36" s="7" t="s">
        <v>390</v>
      </c>
      <c r="C36" s="7" t="s">
        <v>12</v>
      </c>
      <c r="D36" s="7">
        <v>2.0</v>
      </c>
      <c r="E36" s="7">
        <v>2.0</v>
      </c>
      <c r="F36" s="8">
        <f t="shared" si="1"/>
        <v>0.0119047619</v>
      </c>
      <c r="G36" s="7">
        <v>0.44</v>
      </c>
      <c r="H36" s="9">
        <v>0.0138150609080841</v>
      </c>
    </row>
    <row r="37">
      <c r="A37" s="6">
        <v>36.0</v>
      </c>
      <c r="B37" s="7" t="s">
        <v>391</v>
      </c>
      <c r="C37" s="7" t="s">
        <v>9</v>
      </c>
      <c r="D37" s="7">
        <v>2.0</v>
      </c>
      <c r="E37" s="7">
        <v>2.0</v>
      </c>
      <c r="F37" s="8">
        <f t="shared" si="1"/>
        <v>0.0119047619</v>
      </c>
      <c r="G37" s="8">
        <v>0.338461538461538</v>
      </c>
      <c r="H37" s="19">
        <v>8.80902043692741E-4</v>
      </c>
    </row>
    <row r="38">
      <c r="A38" s="6">
        <v>37.0</v>
      </c>
      <c r="B38" s="7" t="s">
        <v>392</v>
      </c>
      <c r="C38" s="7" t="s">
        <v>9</v>
      </c>
      <c r="D38" s="7">
        <v>1.0</v>
      </c>
      <c r="E38" s="7">
        <v>2.0</v>
      </c>
      <c r="F38" s="8">
        <f t="shared" si="1"/>
        <v>0.0119047619</v>
      </c>
      <c r="G38" s="8">
        <v>0.349206349206349</v>
      </c>
      <c r="H38" s="10">
        <v>0.0</v>
      </c>
    </row>
    <row r="39">
      <c r="A39" s="6">
        <v>38.0</v>
      </c>
      <c r="B39" s="7" t="s">
        <v>242</v>
      </c>
      <c r="C39" s="7" t="s">
        <v>9</v>
      </c>
      <c r="D39" s="7">
        <v>2.0</v>
      </c>
      <c r="E39" s="7">
        <v>2.0</v>
      </c>
      <c r="F39" s="8">
        <f t="shared" si="1"/>
        <v>0.0119047619</v>
      </c>
      <c r="G39" s="8">
        <v>0.363636363636363</v>
      </c>
      <c r="H39" s="10">
        <v>0.0</v>
      </c>
    </row>
    <row r="40">
      <c r="A40" s="6">
        <v>39.0</v>
      </c>
      <c r="B40" s="7" t="s">
        <v>393</v>
      </c>
      <c r="C40" s="7" t="s">
        <v>9</v>
      </c>
      <c r="D40" s="7">
        <v>2.0</v>
      </c>
      <c r="E40" s="7">
        <v>2.0</v>
      </c>
      <c r="F40" s="8">
        <f t="shared" si="1"/>
        <v>0.0119047619</v>
      </c>
      <c r="G40" s="8">
        <v>0.349206349206349</v>
      </c>
      <c r="H40" s="19">
        <v>8.80902043692741E-4</v>
      </c>
    </row>
    <row r="41">
      <c r="A41" s="6">
        <v>40.0</v>
      </c>
      <c r="B41" s="7" t="s">
        <v>394</v>
      </c>
      <c r="C41" s="7" t="s">
        <v>9</v>
      </c>
      <c r="D41" s="7">
        <v>2.0</v>
      </c>
      <c r="E41" s="7">
        <v>2.0</v>
      </c>
      <c r="F41" s="8">
        <f t="shared" si="1"/>
        <v>0.0119047619</v>
      </c>
      <c r="G41" s="8">
        <v>0.328358208955223</v>
      </c>
      <c r="H41" s="40">
        <v>0.0454545454545454</v>
      </c>
    </row>
    <row r="42">
      <c r="A42" s="6">
        <v>41.0</v>
      </c>
      <c r="B42" s="7" t="s">
        <v>395</v>
      </c>
      <c r="C42" s="7" t="s">
        <v>9</v>
      </c>
      <c r="D42" s="7">
        <v>1.0</v>
      </c>
      <c r="E42" s="7">
        <v>1.0</v>
      </c>
      <c r="F42" s="7">
        <f t="shared" si="1"/>
        <v>0</v>
      </c>
      <c r="G42" s="8">
        <v>0.325925925925925</v>
      </c>
      <c r="H42" s="10">
        <v>0.0</v>
      </c>
    </row>
    <row r="43">
      <c r="A43" s="6">
        <v>42.0</v>
      </c>
      <c r="B43" s="7" t="s">
        <v>396</v>
      </c>
      <c r="C43" s="7" t="s">
        <v>9</v>
      </c>
      <c r="D43" s="7">
        <v>1.0</v>
      </c>
      <c r="E43" s="7">
        <v>1.0</v>
      </c>
      <c r="F43" s="7">
        <f t="shared" si="1"/>
        <v>0</v>
      </c>
      <c r="G43" s="8">
        <v>0.431372549019607</v>
      </c>
      <c r="H43" s="10">
        <v>0.0</v>
      </c>
    </row>
    <row r="44">
      <c r="A44" s="6">
        <v>43.0</v>
      </c>
      <c r="B44" s="7" t="s">
        <v>397</v>
      </c>
      <c r="C44" s="7" t="s">
        <v>9</v>
      </c>
      <c r="D44" s="7">
        <v>1.0</v>
      </c>
      <c r="E44" s="7">
        <v>1.0</v>
      </c>
      <c r="F44" s="7">
        <f t="shared" si="1"/>
        <v>0</v>
      </c>
      <c r="G44" s="8">
        <v>0.431372549019607</v>
      </c>
      <c r="H44" s="10">
        <v>0.0</v>
      </c>
    </row>
    <row r="45">
      <c r="A45" s="20">
        <v>44.0</v>
      </c>
      <c r="B45" s="21" t="s">
        <v>398</v>
      </c>
      <c r="C45" s="21" t="s">
        <v>9</v>
      </c>
      <c r="D45" s="21">
        <v>1.0</v>
      </c>
      <c r="E45" s="21">
        <v>1.0</v>
      </c>
      <c r="F45" s="21">
        <f t="shared" si="1"/>
        <v>0</v>
      </c>
      <c r="G45" s="22">
        <v>0.338461538461538</v>
      </c>
      <c r="H45" s="23">
        <v>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" t="s">
        <v>7</v>
      </c>
    </row>
    <row r="2">
      <c r="A2" s="6">
        <v>1.0</v>
      </c>
      <c r="B2" s="7" t="s">
        <v>8</v>
      </c>
      <c r="C2" s="7" t="s">
        <v>9</v>
      </c>
      <c r="D2" s="7">
        <v>40.0</v>
      </c>
      <c r="E2" s="7">
        <v>117.0</v>
      </c>
      <c r="F2" s="7">
        <f t="shared" ref="F2:F55" si="1">(E2-1)/(117-1)</f>
        <v>1</v>
      </c>
      <c r="G2" s="8">
        <v>0.803030303030303</v>
      </c>
      <c r="H2" s="9">
        <v>0.758151910982099</v>
      </c>
    </row>
    <row r="3">
      <c r="A3" s="6">
        <v>2.0</v>
      </c>
      <c r="B3" s="7" t="s">
        <v>399</v>
      </c>
      <c r="C3" s="7" t="s">
        <v>9</v>
      </c>
      <c r="D3" s="7">
        <v>14.0</v>
      </c>
      <c r="E3" s="7">
        <v>41.0</v>
      </c>
      <c r="F3" s="8">
        <f t="shared" si="1"/>
        <v>0.3448275862</v>
      </c>
      <c r="G3" s="8">
        <v>0.540816326530612</v>
      </c>
      <c r="H3" s="9">
        <v>0.106579583938074</v>
      </c>
    </row>
    <row r="4">
      <c r="A4" s="6">
        <v>3.0</v>
      </c>
      <c r="B4" s="16" t="s">
        <v>400</v>
      </c>
      <c r="C4" s="16" t="s">
        <v>9</v>
      </c>
      <c r="D4" s="16">
        <v>13.0</v>
      </c>
      <c r="E4" s="16">
        <v>39.0</v>
      </c>
      <c r="F4" s="17">
        <f t="shared" si="1"/>
        <v>0.3275862069</v>
      </c>
      <c r="G4" s="17">
        <v>0.552083333333333</v>
      </c>
      <c r="H4" s="18">
        <v>0.122689888727624</v>
      </c>
    </row>
    <row r="5">
      <c r="A5" s="6">
        <v>4.0</v>
      </c>
      <c r="B5" s="7" t="s">
        <v>401</v>
      </c>
      <c r="C5" s="7" t="s">
        <v>9</v>
      </c>
      <c r="D5" s="7">
        <v>10.0</v>
      </c>
      <c r="E5" s="7">
        <v>29.0</v>
      </c>
      <c r="F5" s="8">
        <f t="shared" si="1"/>
        <v>0.2413793103</v>
      </c>
      <c r="G5" s="8">
        <v>0.535353535353535</v>
      </c>
      <c r="H5" s="9">
        <v>0.0318456700532172</v>
      </c>
    </row>
    <row r="6">
      <c r="A6" s="6">
        <v>5.0</v>
      </c>
      <c r="B6" s="12" t="s">
        <v>402</v>
      </c>
      <c r="C6" s="12" t="s">
        <v>12</v>
      </c>
      <c r="D6" s="12">
        <v>6.0</v>
      </c>
      <c r="E6" s="12">
        <v>24.0</v>
      </c>
      <c r="F6" s="13">
        <f t="shared" si="1"/>
        <v>0.1982758621</v>
      </c>
      <c r="G6" s="13">
        <v>0.514563106796116</v>
      </c>
      <c r="H6" s="14">
        <v>0.0192670537010159</v>
      </c>
    </row>
    <row r="7">
      <c r="A7" s="6">
        <v>6.0</v>
      </c>
      <c r="B7" s="7" t="s">
        <v>33</v>
      </c>
      <c r="C7" s="7" t="s">
        <v>9</v>
      </c>
      <c r="D7" s="7">
        <v>9.0</v>
      </c>
      <c r="E7" s="7">
        <v>19.0</v>
      </c>
      <c r="F7" s="8">
        <f t="shared" si="1"/>
        <v>0.1551724138</v>
      </c>
      <c r="G7" s="8">
        <v>0.504761904761904</v>
      </c>
      <c r="H7" s="9">
        <v>0.0141025641025641</v>
      </c>
    </row>
    <row r="8">
      <c r="A8" s="6">
        <v>7.0</v>
      </c>
      <c r="B8" s="7" t="s">
        <v>403</v>
      </c>
      <c r="C8" s="7" t="s">
        <v>12</v>
      </c>
      <c r="D8" s="7">
        <v>4.0</v>
      </c>
      <c r="E8" s="7">
        <v>15.0</v>
      </c>
      <c r="F8" s="8">
        <f t="shared" si="1"/>
        <v>0.1206896552</v>
      </c>
      <c r="G8" s="8">
        <v>0.473214285714285</v>
      </c>
      <c r="H8" s="10">
        <v>0.0</v>
      </c>
    </row>
    <row r="9">
      <c r="A9" s="6">
        <v>8.0</v>
      </c>
      <c r="B9" s="7" t="s">
        <v>404</v>
      </c>
      <c r="C9" s="7" t="s">
        <v>12</v>
      </c>
      <c r="D9" s="7">
        <v>4.0</v>
      </c>
      <c r="E9" s="7">
        <v>15.0</v>
      </c>
      <c r="F9" s="8">
        <f t="shared" si="1"/>
        <v>0.1206896552</v>
      </c>
      <c r="G9" s="8">
        <v>0.473214285714285</v>
      </c>
      <c r="H9" s="10">
        <v>0.0</v>
      </c>
    </row>
    <row r="10">
      <c r="A10" s="6">
        <v>9.0</v>
      </c>
      <c r="B10" s="7" t="s">
        <v>80</v>
      </c>
      <c r="C10" s="7" t="s">
        <v>9</v>
      </c>
      <c r="D10" s="7">
        <v>6.0</v>
      </c>
      <c r="E10" s="7">
        <v>14.0</v>
      </c>
      <c r="F10" s="8">
        <f t="shared" si="1"/>
        <v>0.1120689655</v>
      </c>
      <c r="G10" s="8">
        <v>0.481818181818181</v>
      </c>
      <c r="H10" s="9">
        <v>0.00157232704402515</v>
      </c>
    </row>
    <row r="11">
      <c r="A11" s="6">
        <v>10.0</v>
      </c>
      <c r="B11" s="7" t="s">
        <v>405</v>
      </c>
      <c r="C11" s="7" t="s">
        <v>12</v>
      </c>
      <c r="D11" s="7">
        <v>4.0</v>
      </c>
      <c r="E11" s="7">
        <v>13.0</v>
      </c>
      <c r="F11" s="8">
        <f t="shared" si="1"/>
        <v>0.1034482759</v>
      </c>
      <c r="G11" s="8">
        <v>0.481818181818181</v>
      </c>
      <c r="H11" s="19">
        <v>2.41896468311562E-4</v>
      </c>
    </row>
    <row r="12">
      <c r="A12" s="6">
        <v>11.0</v>
      </c>
      <c r="B12" s="7" t="s">
        <v>406</v>
      </c>
      <c r="C12" s="7" t="s">
        <v>9</v>
      </c>
      <c r="D12" s="7">
        <v>10.0</v>
      </c>
      <c r="E12" s="7">
        <v>12.0</v>
      </c>
      <c r="F12" s="8">
        <f t="shared" si="1"/>
        <v>0.09482758621</v>
      </c>
      <c r="G12" s="8">
        <v>0.524752475247524</v>
      </c>
      <c r="H12" s="9">
        <v>0.0701741654571843</v>
      </c>
    </row>
    <row r="13">
      <c r="A13" s="6">
        <v>12.0</v>
      </c>
      <c r="B13" s="7" t="s">
        <v>407</v>
      </c>
      <c r="C13" s="7" t="s">
        <v>9</v>
      </c>
      <c r="D13" s="7">
        <v>7.0</v>
      </c>
      <c r="E13" s="7">
        <v>11.0</v>
      </c>
      <c r="F13" s="8">
        <f t="shared" si="1"/>
        <v>0.08620689655</v>
      </c>
      <c r="G13" s="8">
        <v>0.504761904761904</v>
      </c>
      <c r="H13" s="9">
        <v>0.0763425253991291</v>
      </c>
    </row>
    <row r="14">
      <c r="A14" s="6">
        <v>13.0</v>
      </c>
      <c r="B14" s="7" t="s">
        <v>259</v>
      </c>
      <c r="C14" s="7" t="s">
        <v>9</v>
      </c>
      <c r="D14" s="7">
        <v>4.0</v>
      </c>
      <c r="E14" s="7">
        <v>7.0</v>
      </c>
      <c r="F14" s="8">
        <f t="shared" si="1"/>
        <v>0.05172413793</v>
      </c>
      <c r="G14" s="8">
        <v>0.473214285714285</v>
      </c>
      <c r="H14" s="10">
        <v>0.0</v>
      </c>
    </row>
    <row r="15">
      <c r="A15" s="6">
        <v>14.0</v>
      </c>
      <c r="B15" s="7" t="s">
        <v>408</v>
      </c>
      <c r="C15" s="7" t="s">
        <v>9</v>
      </c>
      <c r="D15" s="7">
        <v>4.0</v>
      </c>
      <c r="E15" s="7">
        <v>7.0</v>
      </c>
      <c r="F15" s="8">
        <f t="shared" si="1"/>
        <v>0.05172413793</v>
      </c>
      <c r="G15" s="8">
        <v>0.473214285714285</v>
      </c>
      <c r="H15" s="10">
        <v>0.0</v>
      </c>
    </row>
    <row r="16">
      <c r="A16" s="6">
        <v>15.0</v>
      </c>
      <c r="B16" s="7" t="s">
        <v>409</v>
      </c>
      <c r="C16" s="7" t="s">
        <v>0</v>
      </c>
      <c r="D16" s="7">
        <v>5.0</v>
      </c>
      <c r="E16" s="7">
        <v>6.0</v>
      </c>
      <c r="F16" s="8">
        <f t="shared" si="1"/>
        <v>0.04310344828</v>
      </c>
      <c r="G16" s="7">
        <v>0.5</v>
      </c>
      <c r="H16" s="9">
        <v>0.0126632801161103</v>
      </c>
    </row>
    <row r="17">
      <c r="A17" s="6">
        <v>16.0</v>
      </c>
      <c r="B17" s="7" t="s">
        <v>410</v>
      </c>
      <c r="C17" s="7" t="s">
        <v>9</v>
      </c>
      <c r="D17" s="7">
        <v>5.0</v>
      </c>
      <c r="E17" s="7">
        <v>5.0</v>
      </c>
      <c r="F17" s="8">
        <f t="shared" si="1"/>
        <v>0.03448275862</v>
      </c>
      <c r="G17" s="8">
        <v>0.486238532110091</v>
      </c>
      <c r="H17" s="9">
        <v>0.076947266569908</v>
      </c>
    </row>
    <row r="18">
      <c r="A18" s="6">
        <v>17.0</v>
      </c>
      <c r="B18" s="7" t="s">
        <v>411</v>
      </c>
      <c r="C18" s="7" t="s">
        <v>9</v>
      </c>
      <c r="D18" s="7">
        <v>4.0</v>
      </c>
      <c r="E18" s="7">
        <v>5.0</v>
      </c>
      <c r="F18" s="8">
        <f t="shared" si="1"/>
        <v>0.03448275862</v>
      </c>
      <c r="G18" s="8">
        <v>0.460869565217391</v>
      </c>
      <c r="H18" s="19">
        <v>2.41896468311562E-4</v>
      </c>
    </row>
    <row r="19">
      <c r="A19" s="6">
        <v>18.0</v>
      </c>
      <c r="B19" s="7" t="s">
        <v>117</v>
      </c>
      <c r="C19" s="7" t="s">
        <v>9</v>
      </c>
      <c r="D19" s="7">
        <v>3.0</v>
      </c>
      <c r="E19" s="7">
        <v>5.0</v>
      </c>
      <c r="F19" s="8">
        <f t="shared" si="1"/>
        <v>0.03448275862</v>
      </c>
      <c r="G19" s="8">
        <v>0.456896551724137</v>
      </c>
      <c r="H19" s="10">
        <v>0.0</v>
      </c>
    </row>
    <row r="20">
      <c r="A20" s="6">
        <v>19.0</v>
      </c>
      <c r="B20" s="7" t="s">
        <v>412</v>
      </c>
      <c r="C20" s="7" t="s">
        <v>9</v>
      </c>
      <c r="D20" s="7">
        <v>3.0</v>
      </c>
      <c r="E20" s="7">
        <v>4.0</v>
      </c>
      <c r="F20" s="8">
        <f t="shared" si="1"/>
        <v>0.02586206897</v>
      </c>
      <c r="G20" s="8">
        <v>0.386861313868613</v>
      </c>
      <c r="H20" s="9">
        <v>0.00272133526850508</v>
      </c>
    </row>
    <row r="21">
      <c r="A21" s="6">
        <v>20.0</v>
      </c>
      <c r="B21" s="7" t="s">
        <v>413</v>
      </c>
      <c r="C21" s="7" t="s">
        <v>9</v>
      </c>
      <c r="D21" s="7">
        <v>3.0</v>
      </c>
      <c r="E21" s="7">
        <v>4.0</v>
      </c>
      <c r="F21" s="8">
        <f t="shared" si="1"/>
        <v>0.02586206897</v>
      </c>
      <c r="G21" s="8">
        <v>0.456896551724137</v>
      </c>
      <c r="H21" s="10">
        <v>0.0</v>
      </c>
    </row>
    <row r="22">
      <c r="A22" s="6">
        <v>21.0</v>
      </c>
      <c r="B22" s="7" t="s">
        <v>298</v>
      </c>
      <c r="C22" s="7" t="s">
        <v>9</v>
      </c>
      <c r="D22" s="7">
        <v>3.0</v>
      </c>
      <c r="E22" s="7">
        <v>4.0</v>
      </c>
      <c r="F22" s="8">
        <f t="shared" si="1"/>
        <v>0.02586206897</v>
      </c>
      <c r="G22" s="8">
        <v>0.456896551724137</v>
      </c>
      <c r="H22" s="10">
        <v>0.0</v>
      </c>
    </row>
    <row r="23">
      <c r="A23" s="6">
        <v>22.0</v>
      </c>
      <c r="B23" s="7" t="s">
        <v>414</v>
      </c>
      <c r="C23" s="7" t="s">
        <v>9</v>
      </c>
      <c r="D23" s="7">
        <v>4.0</v>
      </c>
      <c r="E23" s="7">
        <v>4.0</v>
      </c>
      <c r="F23" s="8">
        <f t="shared" si="1"/>
        <v>0.02586206897</v>
      </c>
      <c r="G23" s="8">
        <v>0.473214285714285</v>
      </c>
      <c r="H23" s="10">
        <v>0.0</v>
      </c>
    </row>
    <row r="24">
      <c r="A24" s="6">
        <v>23.0</v>
      </c>
      <c r="B24" s="7" t="s">
        <v>415</v>
      </c>
      <c r="C24" s="7" t="s">
        <v>9</v>
      </c>
      <c r="D24" s="7">
        <v>4.0</v>
      </c>
      <c r="E24" s="7">
        <v>4.0</v>
      </c>
      <c r="F24" s="8">
        <f t="shared" si="1"/>
        <v>0.02586206897</v>
      </c>
      <c r="G24" s="8">
        <v>0.473214285714285</v>
      </c>
      <c r="H24" s="10">
        <v>0.0</v>
      </c>
    </row>
    <row r="25">
      <c r="A25" s="6">
        <v>24.0</v>
      </c>
      <c r="B25" s="7" t="s">
        <v>416</v>
      </c>
      <c r="C25" s="7" t="s">
        <v>0</v>
      </c>
      <c r="D25" s="7">
        <v>3.0</v>
      </c>
      <c r="E25" s="7">
        <v>3.0</v>
      </c>
      <c r="F25" s="8">
        <f t="shared" si="1"/>
        <v>0.01724137931</v>
      </c>
      <c r="G25" s="8">
        <v>0.456896551724137</v>
      </c>
      <c r="H25" s="19">
        <v>3.62844702467344E-4</v>
      </c>
    </row>
    <row r="26">
      <c r="A26" s="6">
        <v>25.0</v>
      </c>
      <c r="B26" s="7" t="s">
        <v>417</v>
      </c>
      <c r="C26" s="7" t="s">
        <v>9</v>
      </c>
      <c r="D26" s="7">
        <v>3.0</v>
      </c>
      <c r="E26" s="7">
        <v>3.0</v>
      </c>
      <c r="F26" s="8">
        <f t="shared" si="1"/>
        <v>0.01724137931</v>
      </c>
      <c r="G26" s="8">
        <v>0.477477477477477</v>
      </c>
      <c r="H26" s="10">
        <v>0.0</v>
      </c>
    </row>
    <row r="27">
      <c r="A27" s="6">
        <v>26.0</v>
      </c>
      <c r="B27" s="7" t="s">
        <v>418</v>
      </c>
      <c r="C27" s="7" t="s">
        <v>12</v>
      </c>
      <c r="D27" s="7">
        <v>2.0</v>
      </c>
      <c r="E27" s="7">
        <v>3.0</v>
      </c>
      <c r="F27" s="8">
        <f t="shared" si="1"/>
        <v>0.01724137931</v>
      </c>
      <c r="G27" s="8">
        <v>0.452991452991453</v>
      </c>
      <c r="H27" s="10">
        <v>0.0</v>
      </c>
    </row>
    <row r="28">
      <c r="A28" s="6">
        <v>27.0</v>
      </c>
      <c r="B28" s="7" t="s">
        <v>241</v>
      </c>
      <c r="C28" s="7" t="s">
        <v>9</v>
      </c>
      <c r="D28" s="7">
        <v>2.0</v>
      </c>
      <c r="E28" s="7">
        <v>3.0</v>
      </c>
      <c r="F28" s="8">
        <f t="shared" si="1"/>
        <v>0.01724137931</v>
      </c>
      <c r="G28" s="8">
        <v>0.36551724137931</v>
      </c>
      <c r="H28" s="10">
        <v>0.0</v>
      </c>
    </row>
    <row r="29">
      <c r="A29" s="6">
        <v>28.0</v>
      </c>
      <c r="B29" s="7" t="s">
        <v>419</v>
      </c>
      <c r="C29" s="7" t="s">
        <v>12</v>
      </c>
      <c r="D29" s="7">
        <v>2.0</v>
      </c>
      <c r="E29" s="7">
        <v>3.0</v>
      </c>
      <c r="F29" s="8">
        <f t="shared" si="1"/>
        <v>0.01724137931</v>
      </c>
      <c r="G29" s="8">
        <v>0.460869565217391</v>
      </c>
      <c r="H29" s="10">
        <v>0.0</v>
      </c>
    </row>
    <row r="30">
      <c r="A30" s="6">
        <v>29.0</v>
      </c>
      <c r="B30" s="7" t="s">
        <v>420</v>
      </c>
      <c r="C30" s="7" t="s">
        <v>9</v>
      </c>
      <c r="D30" s="7">
        <v>3.0</v>
      </c>
      <c r="E30" s="7">
        <v>3.0</v>
      </c>
      <c r="F30" s="8">
        <f t="shared" si="1"/>
        <v>0.01724137931</v>
      </c>
      <c r="G30" s="8">
        <v>0.456896551724137</v>
      </c>
      <c r="H30" s="10">
        <v>0.0</v>
      </c>
    </row>
    <row r="31">
      <c r="A31" s="6">
        <v>30.0</v>
      </c>
      <c r="B31" s="7" t="s">
        <v>35</v>
      </c>
      <c r="C31" s="7" t="s">
        <v>12</v>
      </c>
      <c r="D31" s="7">
        <v>2.0</v>
      </c>
      <c r="E31" s="7">
        <v>3.0</v>
      </c>
      <c r="F31" s="8">
        <f t="shared" si="1"/>
        <v>0.01724137931</v>
      </c>
      <c r="G31" s="8">
        <v>0.452991452991453</v>
      </c>
      <c r="H31" s="10">
        <v>0.0</v>
      </c>
    </row>
    <row r="32">
      <c r="A32" s="6">
        <v>31.0</v>
      </c>
      <c r="B32" s="7" t="s">
        <v>348</v>
      </c>
      <c r="C32" s="7" t="s">
        <v>9</v>
      </c>
      <c r="D32" s="7">
        <v>2.0</v>
      </c>
      <c r="E32" s="7">
        <v>2.0</v>
      </c>
      <c r="F32" s="8">
        <f t="shared" si="1"/>
        <v>0.008620689655</v>
      </c>
      <c r="G32" s="8">
        <v>0.456896551724137</v>
      </c>
      <c r="H32" s="9">
        <v>0.0377358490566037</v>
      </c>
    </row>
    <row r="33">
      <c r="A33" s="6">
        <v>32.0</v>
      </c>
      <c r="B33" s="7" t="s">
        <v>421</v>
      </c>
      <c r="C33" s="7" t="s">
        <v>9</v>
      </c>
      <c r="D33" s="7">
        <v>2.0</v>
      </c>
      <c r="E33" s="7">
        <v>2.0</v>
      </c>
      <c r="F33" s="8">
        <f t="shared" si="1"/>
        <v>0.008620689655</v>
      </c>
      <c r="G33" s="8">
        <v>0.381294964028777</v>
      </c>
      <c r="H33" s="10">
        <v>0.0</v>
      </c>
    </row>
    <row r="34">
      <c r="A34" s="6">
        <v>33.0</v>
      </c>
      <c r="B34" s="7" t="s">
        <v>422</v>
      </c>
      <c r="C34" s="7" t="s">
        <v>9</v>
      </c>
      <c r="D34" s="7">
        <v>2.0</v>
      </c>
      <c r="E34" s="7">
        <v>2.0</v>
      </c>
      <c r="F34" s="8">
        <f t="shared" si="1"/>
        <v>0.008620689655</v>
      </c>
      <c r="G34" s="8">
        <v>0.460869565217391</v>
      </c>
      <c r="H34" s="10">
        <v>0.0</v>
      </c>
    </row>
    <row r="35">
      <c r="A35" s="6">
        <v>34.0</v>
      </c>
      <c r="B35" s="7" t="s">
        <v>423</v>
      </c>
      <c r="C35" s="7" t="s">
        <v>9</v>
      </c>
      <c r="D35" s="7">
        <v>2.0</v>
      </c>
      <c r="E35" s="7">
        <v>2.0</v>
      </c>
      <c r="F35" s="8">
        <f t="shared" si="1"/>
        <v>0.008620689655</v>
      </c>
      <c r="G35" s="8">
        <v>0.363013698630137</v>
      </c>
      <c r="H35" s="10">
        <v>0.0</v>
      </c>
    </row>
    <row r="36">
      <c r="A36" s="6">
        <v>35.0</v>
      </c>
      <c r="B36" s="7" t="s">
        <v>424</v>
      </c>
      <c r="C36" s="7" t="s">
        <v>9</v>
      </c>
      <c r="D36" s="7">
        <v>2.0</v>
      </c>
      <c r="E36" s="7">
        <v>2.0</v>
      </c>
      <c r="F36" s="8">
        <f t="shared" si="1"/>
        <v>0.008620689655</v>
      </c>
      <c r="G36" s="8">
        <v>0.460869565217391</v>
      </c>
      <c r="H36" s="10">
        <v>0.0</v>
      </c>
    </row>
    <row r="37">
      <c r="A37" s="6">
        <v>36.0</v>
      </c>
      <c r="B37" s="7" t="s">
        <v>304</v>
      </c>
      <c r="C37" s="7" t="s">
        <v>12</v>
      </c>
      <c r="D37" s="7">
        <v>2.0</v>
      </c>
      <c r="E37" s="7">
        <v>2.0</v>
      </c>
      <c r="F37" s="8">
        <f t="shared" si="1"/>
        <v>0.008620689655</v>
      </c>
      <c r="G37" s="8">
        <v>0.355704697986577</v>
      </c>
      <c r="H37" s="10">
        <v>0.0</v>
      </c>
    </row>
    <row r="38">
      <c r="A38" s="6">
        <v>37.0</v>
      </c>
      <c r="B38" s="7" t="s">
        <v>425</v>
      </c>
      <c r="C38" s="7" t="s">
        <v>9</v>
      </c>
      <c r="D38" s="7">
        <v>1.0</v>
      </c>
      <c r="E38" s="7">
        <v>2.0</v>
      </c>
      <c r="F38" s="8">
        <f t="shared" si="1"/>
        <v>0.008620689655</v>
      </c>
      <c r="G38" s="8">
        <v>0.337579617834394</v>
      </c>
      <c r="H38" s="10">
        <v>0.0</v>
      </c>
    </row>
    <row r="39">
      <c r="A39" s="6">
        <v>38.0</v>
      </c>
      <c r="B39" s="7" t="s">
        <v>426</v>
      </c>
      <c r="C39" s="7" t="s">
        <v>9</v>
      </c>
      <c r="D39" s="7">
        <v>1.0</v>
      </c>
      <c r="E39" s="7">
        <v>1.0</v>
      </c>
      <c r="F39" s="7">
        <f t="shared" si="1"/>
        <v>0</v>
      </c>
      <c r="G39" s="8">
        <v>0.32919254658385</v>
      </c>
      <c r="H39" s="10">
        <v>0.0</v>
      </c>
    </row>
    <row r="40">
      <c r="A40" s="6">
        <v>39.0</v>
      </c>
      <c r="B40" s="7" t="s">
        <v>427</v>
      </c>
      <c r="C40" s="7" t="s">
        <v>9</v>
      </c>
      <c r="D40" s="7">
        <v>1.0</v>
      </c>
      <c r="E40" s="7">
        <v>1.0</v>
      </c>
      <c r="F40" s="7">
        <f t="shared" si="1"/>
        <v>0</v>
      </c>
      <c r="G40" s="8">
        <v>0.449152542372881</v>
      </c>
      <c r="H40" s="10">
        <v>0.0</v>
      </c>
    </row>
    <row r="41">
      <c r="A41" s="6">
        <v>40.0</v>
      </c>
      <c r="B41" s="7" t="s">
        <v>428</v>
      </c>
      <c r="C41" s="7" t="s">
        <v>9</v>
      </c>
      <c r="D41" s="7">
        <v>1.0</v>
      </c>
      <c r="E41" s="7">
        <v>1.0</v>
      </c>
      <c r="F41" s="7">
        <f t="shared" si="1"/>
        <v>0</v>
      </c>
      <c r="G41" s="8">
        <v>0.449152542372881</v>
      </c>
      <c r="H41" s="10">
        <v>0.0</v>
      </c>
    </row>
    <row r="42">
      <c r="A42" s="6">
        <v>41.0</v>
      </c>
      <c r="B42" s="7" t="s">
        <v>429</v>
      </c>
      <c r="C42" s="7" t="s">
        <v>9</v>
      </c>
      <c r="D42" s="7">
        <v>1.0</v>
      </c>
      <c r="E42" s="7">
        <v>1.0</v>
      </c>
      <c r="F42" s="7">
        <f t="shared" si="1"/>
        <v>0</v>
      </c>
      <c r="G42" s="8">
        <v>0.32919254658385</v>
      </c>
      <c r="H42" s="10">
        <v>0.0</v>
      </c>
    </row>
    <row r="43">
      <c r="A43" s="6">
        <v>42.0</v>
      </c>
      <c r="B43" s="7" t="s">
        <v>430</v>
      </c>
      <c r="C43" s="7" t="s">
        <v>0</v>
      </c>
      <c r="D43" s="7">
        <v>1.0</v>
      </c>
      <c r="E43" s="7">
        <v>1.0</v>
      </c>
      <c r="F43" s="7">
        <f t="shared" si="1"/>
        <v>0</v>
      </c>
      <c r="G43" s="8">
        <v>0.346405228758169</v>
      </c>
      <c r="H43" s="10">
        <v>0.0</v>
      </c>
    </row>
    <row r="44">
      <c r="A44" s="6">
        <v>43.0</v>
      </c>
      <c r="B44" s="7" t="s">
        <v>431</v>
      </c>
      <c r="C44" s="7" t="s">
        <v>9</v>
      </c>
      <c r="D44" s="7">
        <v>1.0</v>
      </c>
      <c r="E44" s="7">
        <v>1.0</v>
      </c>
      <c r="F44" s="7">
        <f t="shared" si="1"/>
        <v>0</v>
      </c>
      <c r="G44" s="8">
        <v>0.353333333333333</v>
      </c>
      <c r="H44" s="10">
        <v>0.0</v>
      </c>
    </row>
    <row r="45">
      <c r="A45" s="6">
        <v>44.0</v>
      </c>
      <c r="B45" s="7" t="s">
        <v>432</v>
      </c>
      <c r="C45" s="7" t="s">
        <v>12</v>
      </c>
      <c r="D45" s="7">
        <v>1.0</v>
      </c>
      <c r="E45" s="7">
        <v>1.0</v>
      </c>
      <c r="F45" s="7">
        <f t="shared" si="1"/>
        <v>0</v>
      </c>
      <c r="G45" s="8">
        <v>0.337579617834394</v>
      </c>
      <c r="H45" s="10">
        <v>0.0</v>
      </c>
    </row>
    <row r="46">
      <c r="A46" s="6">
        <v>45.0</v>
      </c>
      <c r="B46" s="7" t="s">
        <v>433</v>
      </c>
      <c r="C46" s="7" t="s">
        <v>9</v>
      </c>
      <c r="D46" s="7">
        <v>1.0</v>
      </c>
      <c r="E46" s="7">
        <v>1.0</v>
      </c>
      <c r="F46" s="7">
        <f t="shared" si="1"/>
        <v>0</v>
      </c>
      <c r="G46" s="8">
        <v>0.449152542372881</v>
      </c>
      <c r="H46" s="10">
        <v>0.0</v>
      </c>
    </row>
    <row r="47">
      <c r="A47" s="6">
        <v>46.0</v>
      </c>
      <c r="B47" s="7" t="s">
        <v>434</v>
      </c>
      <c r="C47" s="7" t="s">
        <v>9</v>
      </c>
      <c r="D47" s="7">
        <v>1.0</v>
      </c>
      <c r="E47" s="7">
        <v>1.0</v>
      </c>
      <c r="F47" s="7">
        <f t="shared" si="1"/>
        <v>0</v>
      </c>
      <c r="G47" s="8">
        <v>0.449152542372881</v>
      </c>
      <c r="H47" s="10">
        <v>0.0</v>
      </c>
    </row>
    <row r="48">
      <c r="A48" s="6">
        <v>47.0</v>
      </c>
      <c r="B48" s="7" t="s">
        <v>435</v>
      </c>
      <c r="C48" s="7" t="s">
        <v>9</v>
      </c>
      <c r="D48" s="7">
        <v>1.0</v>
      </c>
      <c r="E48" s="7">
        <v>1.0</v>
      </c>
      <c r="F48" s="7">
        <f t="shared" si="1"/>
        <v>0</v>
      </c>
      <c r="G48" s="8">
        <v>0.449152542372881</v>
      </c>
      <c r="H48" s="10">
        <v>0.0</v>
      </c>
    </row>
    <row r="49">
      <c r="A49" s="6">
        <v>48.0</v>
      </c>
      <c r="B49" s="7" t="s">
        <v>436</v>
      </c>
      <c r="C49" s="7" t="s">
        <v>9</v>
      </c>
      <c r="D49" s="7">
        <v>1.0</v>
      </c>
      <c r="E49" s="7">
        <v>1.0</v>
      </c>
      <c r="F49" s="7">
        <f t="shared" si="1"/>
        <v>0</v>
      </c>
      <c r="G49" s="8">
        <v>0.449152542372881</v>
      </c>
      <c r="H49" s="10">
        <v>0.0</v>
      </c>
    </row>
    <row r="50">
      <c r="A50" s="6">
        <v>49.0</v>
      </c>
      <c r="B50" s="7" t="s">
        <v>437</v>
      </c>
      <c r="C50" s="7" t="s">
        <v>9</v>
      </c>
      <c r="D50" s="7">
        <v>1.0</v>
      </c>
      <c r="E50" s="7">
        <v>1.0</v>
      </c>
      <c r="F50" s="7">
        <f t="shared" si="1"/>
        <v>0</v>
      </c>
      <c r="G50" s="8">
        <v>0.449152542372881</v>
      </c>
      <c r="H50" s="10">
        <v>0.0</v>
      </c>
    </row>
    <row r="51">
      <c r="A51" s="6">
        <v>50.0</v>
      </c>
      <c r="B51" s="7" t="s">
        <v>438</v>
      </c>
      <c r="C51" s="7" t="s">
        <v>12</v>
      </c>
      <c r="D51" s="7">
        <v>1.0</v>
      </c>
      <c r="E51" s="7">
        <v>1.0</v>
      </c>
      <c r="F51" s="7">
        <f t="shared" si="1"/>
        <v>0</v>
      </c>
      <c r="G51" s="8">
        <v>0.449152542372881</v>
      </c>
      <c r="H51" s="10">
        <v>0.0</v>
      </c>
    </row>
    <row r="52">
      <c r="A52" s="6">
        <v>51.0</v>
      </c>
      <c r="B52" s="7" t="s">
        <v>56</v>
      </c>
      <c r="C52" s="7" t="s">
        <v>9</v>
      </c>
      <c r="D52" s="7">
        <v>1.0</v>
      </c>
      <c r="E52" s="7">
        <v>1.0</v>
      </c>
      <c r="F52" s="7">
        <f t="shared" si="1"/>
        <v>0</v>
      </c>
      <c r="G52" s="8">
        <v>0.449152542372881</v>
      </c>
      <c r="H52" s="10">
        <v>0.0</v>
      </c>
    </row>
    <row r="53">
      <c r="A53" s="6">
        <v>52.0</v>
      </c>
      <c r="B53" s="7" t="s">
        <v>439</v>
      </c>
      <c r="C53" s="7" t="s">
        <v>12</v>
      </c>
      <c r="D53" s="7">
        <v>1.0</v>
      </c>
      <c r="E53" s="7">
        <v>1.0</v>
      </c>
      <c r="F53" s="7">
        <f t="shared" si="1"/>
        <v>0</v>
      </c>
      <c r="G53" s="8">
        <v>0.449152542372881</v>
      </c>
      <c r="H53" s="10">
        <v>0.0</v>
      </c>
    </row>
    <row r="54">
      <c r="A54" s="6">
        <v>53.0</v>
      </c>
      <c r="B54" s="7" t="s">
        <v>440</v>
      </c>
      <c r="C54" s="7" t="s">
        <v>9</v>
      </c>
      <c r="D54" s="7">
        <v>1.0</v>
      </c>
      <c r="E54" s="7">
        <v>1.0</v>
      </c>
      <c r="F54" s="7">
        <f t="shared" si="1"/>
        <v>0</v>
      </c>
      <c r="G54" s="8">
        <v>0.358108108108108</v>
      </c>
      <c r="H54" s="10">
        <v>0.0</v>
      </c>
    </row>
    <row r="55">
      <c r="A55" s="20">
        <v>54.0</v>
      </c>
      <c r="B55" s="21" t="s">
        <v>441</v>
      </c>
      <c r="C55" s="21" t="s">
        <v>12</v>
      </c>
      <c r="D55" s="21">
        <v>1.0</v>
      </c>
      <c r="E55" s="21">
        <v>1.0</v>
      </c>
      <c r="F55" s="21">
        <f t="shared" si="1"/>
        <v>0</v>
      </c>
      <c r="G55" s="22">
        <v>0.31547619047619</v>
      </c>
      <c r="H55" s="23">
        <v>0.0</v>
      </c>
    </row>
  </sheetData>
  <drawing r:id="rId1"/>
</worksheet>
</file>