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copeSurvey\graphs\"/>
    </mc:Choice>
  </mc:AlternateContent>
  <bookViews>
    <workbookView xWindow="0" yWindow="0" windowWidth="28800" windowHeight="12210"/>
  </bookViews>
  <sheets>
    <sheet name="proportions" sheetId="1" r:id="rId1"/>
    <sheet name="optimizab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  <c r="F7" i="1"/>
  <c r="G7" i="1"/>
  <c r="H7" i="1"/>
  <c r="E7" i="1"/>
  <c r="F3" i="1"/>
  <c r="G3" i="1"/>
  <c r="H3" i="1"/>
  <c r="F4" i="1"/>
  <c r="G4" i="1"/>
  <c r="H4" i="1"/>
  <c r="F5" i="1"/>
  <c r="G5" i="1"/>
  <c r="H5" i="1"/>
  <c r="F6" i="1"/>
  <c r="G6" i="1"/>
  <c r="H6" i="1"/>
  <c r="G2" i="1"/>
  <c r="H2" i="1"/>
  <c r="F2" i="1"/>
  <c r="G3" i="2"/>
  <c r="G4" i="2"/>
  <c r="G6" i="2"/>
  <c r="F2" i="2"/>
  <c r="G2" i="2" s="1"/>
  <c r="D7" i="2"/>
  <c r="F3" i="2"/>
  <c r="F4" i="2"/>
  <c r="F5" i="2"/>
  <c r="G5" i="2" s="1"/>
  <c r="F6" i="2"/>
  <c r="G7" i="2" l="1"/>
  <c r="F7" i="2"/>
  <c r="C7" i="2" l="1"/>
  <c r="B7" i="2"/>
</calcChain>
</file>

<file path=xl/sharedStrings.xml><?xml version="1.0" encoding="utf-8"?>
<sst xmlns="http://schemas.openxmlformats.org/spreadsheetml/2006/main" count="23" uniqueCount="15">
  <si>
    <t>Native</t>
  </si>
  <si>
    <t>Non-Native</t>
  </si>
  <si>
    <t>Grey</t>
  </si>
  <si>
    <t>Cosmos8</t>
  </si>
  <si>
    <t>Cosmos9</t>
  </si>
  <si>
    <t>Cosmos11</t>
  </si>
  <si>
    <t>Cosmos14</t>
  </si>
  <si>
    <t>Cosmos15</t>
  </si>
  <si>
    <t>Data Center</t>
  </si>
  <si>
    <t>% relative to non-native time</t>
  </si>
  <si>
    <t>% relative to data center time</t>
  </si>
  <si>
    <t>total CPU hours</t>
  </si>
  <si>
    <t>% of non-native times</t>
  </si>
  <si>
    <t>Total</t>
  </si>
  <si>
    <t>Non-Native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</si>
</sst>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proportions!$C$1</c:f>
              <c:strCache>
                <c:ptCount val="1"/>
                <c:pt idx="0">
                  <c:v>Non-Native</c:v>
                </c:pt>
              </c:strCache>
            </c:strRef>
          </c:tx>
          <c:spPr>
            <a:pattFill prst="smGrid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proportions!$A$2:$A$7</c:f>
              <c:strCache>
                <c:ptCount val="6"/>
                <c:pt idx="0">
                  <c:v>Cosmos8</c:v>
                </c:pt>
                <c:pt idx="1">
                  <c:v>Cosmos9</c:v>
                </c:pt>
                <c:pt idx="2">
                  <c:v>Cosmos11</c:v>
                </c:pt>
                <c:pt idx="3">
                  <c:v>Cosmos14</c:v>
                </c:pt>
                <c:pt idx="4">
                  <c:v>Cosmos15</c:v>
                </c:pt>
                <c:pt idx="5">
                  <c:v>Total</c:v>
                </c:pt>
              </c:strCache>
            </c:strRef>
          </c:cat>
          <c:val>
            <c:numRef>
              <c:f>proportions!$C$2:$C$7</c:f>
              <c:numCache>
                <c:formatCode>0.00</c:formatCode>
                <c:ptCount val="6"/>
                <c:pt idx="0">
                  <c:v>69.72</c:v>
                </c:pt>
                <c:pt idx="1">
                  <c:v>73.319999999999993</c:v>
                </c:pt>
                <c:pt idx="2">
                  <c:v>58.9</c:v>
                </c:pt>
                <c:pt idx="3">
                  <c:v>54.94</c:v>
                </c:pt>
                <c:pt idx="4">
                  <c:v>43.7</c:v>
                </c:pt>
                <c:pt idx="5">
                  <c:v>61.211364302276053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F-4AF8-8E16-710C3CACCF20}"/>
            </c:ext>
          </c:extLst>
        </c:ser>
        <c:ser>
          <c:idx val="0"/>
          <c:order val="1"/>
          <c:tx>
            <c:strRef>
              <c:f>proportions!$B$1</c:f>
              <c:strCache>
                <c:ptCount val="1"/>
                <c:pt idx="0">
                  <c:v>Native</c:v>
                </c:pt>
              </c:strCache>
            </c:strRef>
          </c:tx>
          <c:spPr>
            <a:pattFill prst="dkDn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proportions!$A$2:$A$7</c:f>
              <c:strCache>
                <c:ptCount val="6"/>
                <c:pt idx="0">
                  <c:v>Cosmos8</c:v>
                </c:pt>
                <c:pt idx="1">
                  <c:v>Cosmos9</c:v>
                </c:pt>
                <c:pt idx="2">
                  <c:v>Cosmos11</c:v>
                </c:pt>
                <c:pt idx="3">
                  <c:v>Cosmos14</c:v>
                </c:pt>
                <c:pt idx="4">
                  <c:v>Cosmos15</c:v>
                </c:pt>
                <c:pt idx="5">
                  <c:v>Total</c:v>
                </c:pt>
              </c:strCache>
            </c:strRef>
          </c:cat>
          <c:val>
            <c:numRef>
              <c:f>proportions!$B$2:$B$7</c:f>
              <c:numCache>
                <c:formatCode>0.00</c:formatCode>
                <c:ptCount val="6"/>
                <c:pt idx="0">
                  <c:v>27.74</c:v>
                </c:pt>
                <c:pt idx="1">
                  <c:v>21.3</c:v>
                </c:pt>
                <c:pt idx="2">
                  <c:v>35.659999999999997</c:v>
                </c:pt>
                <c:pt idx="3">
                  <c:v>40.4</c:v>
                </c:pt>
                <c:pt idx="4">
                  <c:v>51.43</c:v>
                </c:pt>
                <c:pt idx="5">
                  <c:v>34.173188079152098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4AF8-8E16-710C3CACCF20}"/>
            </c:ext>
          </c:extLst>
        </c:ser>
        <c:ser>
          <c:idx val="2"/>
          <c:order val="2"/>
          <c:tx>
            <c:strRef>
              <c:f>proportions!$D$1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proportions!$A$2:$A$7</c:f>
              <c:strCache>
                <c:ptCount val="6"/>
                <c:pt idx="0">
                  <c:v>Cosmos8</c:v>
                </c:pt>
                <c:pt idx="1">
                  <c:v>Cosmos9</c:v>
                </c:pt>
                <c:pt idx="2">
                  <c:v>Cosmos11</c:v>
                </c:pt>
                <c:pt idx="3">
                  <c:v>Cosmos14</c:v>
                </c:pt>
                <c:pt idx="4">
                  <c:v>Cosmos15</c:v>
                </c:pt>
                <c:pt idx="5">
                  <c:v>Total</c:v>
                </c:pt>
              </c:strCache>
            </c:strRef>
          </c:cat>
          <c:val>
            <c:numRef>
              <c:f>proportions!$D$2:$D$7</c:f>
              <c:numCache>
                <c:formatCode>0.00</c:formatCode>
                <c:ptCount val="6"/>
                <c:pt idx="0">
                  <c:v>2.54</c:v>
                </c:pt>
                <c:pt idx="1">
                  <c:v>5.38</c:v>
                </c:pt>
                <c:pt idx="2">
                  <c:v>5.44</c:v>
                </c:pt>
                <c:pt idx="3">
                  <c:v>4.67</c:v>
                </c:pt>
                <c:pt idx="4">
                  <c:v>4.87</c:v>
                </c:pt>
                <c:pt idx="5">
                  <c:v>4.6169144053166136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F-4AF8-8E16-710C3CAC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155296"/>
        <c:axId val="386155624"/>
      </c:barChart>
      <c:catAx>
        <c:axId val="3861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5624"/>
        <c:crosses val="autoZero"/>
        <c:auto val="1"/>
        <c:lblAlgn val="ctr"/>
        <c:lblOffset val="100"/>
        <c:noMultiLvlLbl val="0"/>
      </c:catAx>
      <c:valAx>
        <c:axId val="3861556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optimizable!$B$1</c:f>
              <c:strCache>
                <c:ptCount val="1"/>
                <c:pt idx="0">
                  <c:v>% relative to non-native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optimizable!$A$2:$A$7</c:f>
              <c:strCache>
                <c:ptCount val="6"/>
                <c:pt idx="0">
                  <c:v>Cosmos8</c:v>
                </c:pt>
                <c:pt idx="1">
                  <c:v>Cosmos9</c:v>
                </c:pt>
                <c:pt idx="2">
                  <c:v>Cosmos11</c:v>
                </c:pt>
                <c:pt idx="3">
                  <c:v>Cosmos14</c:v>
                </c:pt>
                <c:pt idx="4">
                  <c:v>Cosmos15</c:v>
                </c:pt>
                <c:pt idx="5">
                  <c:v>Total</c:v>
                </c:pt>
              </c:strCache>
            </c:strRef>
          </c:cat>
          <c:val>
            <c:numRef>
              <c:f>optimizable!$B$2:$B$7</c:f>
              <c:numCache>
                <c:formatCode>General</c:formatCode>
                <c:ptCount val="6"/>
                <c:pt idx="0">
                  <c:v>0.06</c:v>
                </c:pt>
                <c:pt idx="1">
                  <c:v>0.01</c:v>
                </c:pt>
                <c:pt idx="2">
                  <c:v>0.15</c:v>
                </c:pt>
                <c:pt idx="3">
                  <c:v>0.28999999999999998</c:v>
                </c:pt>
                <c:pt idx="4">
                  <c:v>0.28999999999999998</c:v>
                </c:pt>
                <c:pt idx="5" formatCode="0.00">
                  <c:v>0.12281211871705593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F-4886-BBD1-B403F09E439B}"/>
            </c:ext>
          </c:extLst>
        </c:ser>
        <c:ser>
          <c:idx val="1"/>
          <c:order val="1"/>
          <c:tx>
            <c:strRef>
              <c:f>optimizable!$C$1</c:f>
              <c:strCache>
                <c:ptCount val="1"/>
                <c:pt idx="0">
                  <c:v>% relative to data center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optimizable!$A$2:$A$7</c:f>
              <c:strCache>
                <c:ptCount val="6"/>
                <c:pt idx="0">
                  <c:v>Cosmos8</c:v>
                </c:pt>
                <c:pt idx="1">
                  <c:v>Cosmos9</c:v>
                </c:pt>
                <c:pt idx="2">
                  <c:v>Cosmos11</c:v>
                </c:pt>
                <c:pt idx="3">
                  <c:v>Cosmos14</c:v>
                </c:pt>
                <c:pt idx="4">
                  <c:v>Cosmos15</c:v>
                </c:pt>
                <c:pt idx="5">
                  <c:v>Total</c:v>
                </c:pt>
              </c:strCache>
            </c:strRef>
          </c:cat>
          <c:val>
            <c:numRef>
              <c:f>optimizable!$C$2:$C$7</c:f>
              <c:numCache>
                <c:formatCode>General</c:formatCode>
                <c:ptCount val="6"/>
                <c:pt idx="0">
                  <c:v>0.05</c:v>
                </c:pt>
                <c:pt idx="1">
                  <c:v>8.0000000000000002E-3</c:v>
                </c:pt>
                <c:pt idx="2">
                  <c:v>0.09</c:v>
                </c:pt>
                <c:pt idx="3">
                  <c:v>0.16</c:v>
                </c:pt>
                <c:pt idx="4">
                  <c:v>0.13</c:v>
                </c:pt>
                <c:pt idx="5" formatCode="0.00">
                  <c:v>7.5174973395240846E-2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F-4886-BBD1-B403F09E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03560"/>
        <c:axId val="477603888"/>
      </c:barChart>
      <c:catAx>
        <c:axId val="47760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3888"/>
        <c:crosses val="autoZero"/>
        <c:auto val="1"/>
        <c:lblAlgn val="ctr"/>
        <c:lblOffset val="100"/>
        <c:noMultiLvlLbl val="0"/>
      </c:catAx>
      <c:valAx>
        <c:axId val="4776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6</xdr:row>
      <xdr:rowOff>133350</xdr:rowOff>
    </xdr:from>
    <xdr:to>
      <xdr:col>22</xdr:col>
      <xdr:colOff>504825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CF889-2B4F-42E2-AECD-76D2AD913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1638299</xdr:colOff>
      <xdr:row>7</xdr:row>
      <xdr:rowOff>123824</xdr:rowOff>
    </xdr:from>
    <xdr:to>
      <xdr:col>13</xdr:col>
      <xdr:colOff>314324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4816A-E960-484C-B7B8-F5AD58E8C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D7"/>
    </sheetView>
  </sheetViews>
  <sheetFormatPr defaultRowHeight="15" x14ac:dyDescent="0.25"/>
  <cols>
    <col min="1" max="1" width="11.42578125" bestFit="1" customWidth="1"/>
    <col min="3" max="3" width="11.28515625" customWidth="1"/>
    <col min="5" max="5" width="14.7109375" bestFit="1" customWidth="1"/>
    <col min="6" max="7" width="12" bestFit="1" customWidth="1"/>
  </cols>
  <sheetData>
    <row r="1" spans="1:8" x14ac:dyDescent="0.25">
      <c r="A1" t="s">
        <v>8</v>
      </c>
      <c r="B1" t="s">
        <v>0</v>
      </c>
      <c r="C1" t="s">
        <v>1</v>
      </c>
      <c r="D1" t="s">
        <v>2</v>
      </c>
      <c r="E1" t="s">
        <v>11</v>
      </c>
    </row>
    <row r="2" spans="1:8" x14ac:dyDescent="0.25">
      <c r="A2" t="s">
        <v>3</v>
      </c>
      <c r="B2" s="2">
        <v>27.74</v>
      </c>
      <c r="C2" s="2">
        <v>69.72</v>
      </c>
      <c r="D2" s="2">
        <v>2.54</v>
      </c>
      <c r="E2" s="1">
        <v>28559063</v>
      </c>
      <c r="F2">
        <f>B2*$E2/100</f>
        <v>7922284.0762</v>
      </c>
      <c r="G2">
        <f t="shared" ref="G2:H2" si="0">C2*$E2/100</f>
        <v>19911378.7236</v>
      </c>
      <c r="H2">
        <f t="shared" si="0"/>
        <v>725400.20019999996</v>
      </c>
    </row>
    <row r="3" spans="1:8" x14ac:dyDescent="0.25">
      <c r="A3" t="s">
        <v>4</v>
      </c>
      <c r="B3" s="2">
        <v>21.3</v>
      </c>
      <c r="C3" s="2">
        <v>73.319999999999993</v>
      </c>
      <c r="D3" s="2">
        <v>5.38</v>
      </c>
      <c r="E3" s="1">
        <v>40714052</v>
      </c>
      <c r="F3">
        <f t="shared" ref="F3:F6" si="1">B3*$E3/100</f>
        <v>8672093.0759999994</v>
      </c>
      <c r="G3">
        <f t="shared" ref="G3:G6" si="2">C3*$E3/100</f>
        <v>29851542.926399998</v>
      </c>
      <c r="H3">
        <f t="shared" ref="H3:H6" si="3">D3*$E3/100</f>
        <v>2190415.9975999999</v>
      </c>
    </row>
    <row r="4" spans="1:8" x14ac:dyDescent="0.25">
      <c r="A4" t="s">
        <v>5</v>
      </c>
      <c r="B4" s="2">
        <v>35.659999999999997</v>
      </c>
      <c r="C4" s="2">
        <v>58.9</v>
      </c>
      <c r="D4" s="2">
        <v>5.44</v>
      </c>
      <c r="E4" s="1">
        <v>23312271</v>
      </c>
      <c r="F4">
        <f t="shared" si="1"/>
        <v>8313155.8385999985</v>
      </c>
      <c r="G4">
        <f t="shared" si="2"/>
        <v>13730927.618999999</v>
      </c>
      <c r="H4">
        <f t="shared" si="3"/>
        <v>1268187.5424000002</v>
      </c>
    </row>
    <row r="5" spans="1:8" x14ac:dyDescent="0.25">
      <c r="A5" t="s">
        <v>6</v>
      </c>
      <c r="B5" s="2">
        <v>40.4</v>
      </c>
      <c r="C5" s="2">
        <v>54.94</v>
      </c>
      <c r="D5" s="2">
        <v>4.67</v>
      </c>
      <c r="E5" s="1">
        <v>21299039</v>
      </c>
      <c r="F5">
        <f t="shared" si="1"/>
        <v>8604811.756000001</v>
      </c>
      <c r="G5">
        <f t="shared" si="2"/>
        <v>11701692.026599998</v>
      </c>
      <c r="H5">
        <f t="shared" si="3"/>
        <v>994665.1213</v>
      </c>
    </row>
    <row r="6" spans="1:8" x14ac:dyDescent="0.25">
      <c r="A6" t="s">
        <v>7</v>
      </c>
      <c r="B6" s="2">
        <v>51.43</v>
      </c>
      <c r="C6" s="2">
        <v>43.7</v>
      </c>
      <c r="D6" s="2">
        <v>4.87</v>
      </c>
      <c r="E6" s="1">
        <v>31324407</v>
      </c>
      <c r="F6">
        <f t="shared" si="1"/>
        <v>16110142.520099999</v>
      </c>
      <c r="G6">
        <f t="shared" si="2"/>
        <v>13688765.859000001</v>
      </c>
      <c r="H6">
        <f t="shared" si="3"/>
        <v>1525498.6209</v>
      </c>
    </row>
    <row r="7" spans="1:8" x14ac:dyDescent="0.25">
      <c r="A7" t="s">
        <v>13</v>
      </c>
      <c r="B7" s="2">
        <f>F7/$E7*100</f>
        <v>34.173188079152098</v>
      </c>
      <c r="C7" s="2">
        <f t="shared" ref="C7:D7" si="4">G7/$E7*100</f>
        <v>61.211364302276053</v>
      </c>
      <c r="D7" s="2">
        <f t="shared" si="4"/>
        <v>4.6169144053166136</v>
      </c>
      <c r="E7" s="1">
        <f>SUM(E2:E6)</f>
        <v>145208832</v>
      </c>
      <c r="F7" s="1">
        <f t="shared" ref="F7:H7" si="5">SUM(F2:F6)</f>
        <v>49622487.266899996</v>
      </c>
      <c r="G7" s="1">
        <f t="shared" si="5"/>
        <v>88884307.154599994</v>
      </c>
      <c r="H7" s="1">
        <f t="shared" si="5"/>
        <v>6704167.4824000001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" sqref="D1:D6"/>
    </sheetView>
  </sheetViews>
  <sheetFormatPr defaultRowHeight="15" x14ac:dyDescent="0.25"/>
  <cols>
    <col min="1" max="1" width="15.140625" customWidth="1"/>
    <col min="2" max="2" width="27.42578125" bestFit="1" customWidth="1"/>
    <col min="3" max="3" width="27.7109375" bestFit="1" customWidth="1"/>
    <col min="4" max="4" width="14.7109375" bestFit="1" customWidth="1"/>
    <col min="5" max="5" width="21.42578125" customWidth="1"/>
    <col min="6" max="6" width="17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7" x14ac:dyDescent="0.25">
      <c r="A2" t="s">
        <v>3</v>
      </c>
      <c r="B2">
        <v>0.06</v>
      </c>
      <c r="C2">
        <v>0.05</v>
      </c>
      <c r="D2" s="1">
        <v>28559063</v>
      </c>
      <c r="E2">
        <v>69.72</v>
      </c>
      <c r="F2">
        <f>E2*D2/100</f>
        <v>19911378.7236</v>
      </c>
      <c r="G2">
        <f>F2*B2</f>
        <v>1194682.7234159999</v>
      </c>
    </row>
    <row r="3" spans="1:7" x14ac:dyDescent="0.25">
      <c r="A3" t="s">
        <v>4</v>
      </c>
      <c r="B3">
        <v>0.01</v>
      </c>
      <c r="C3">
        <v>8.0000000000000002E-3</v>
      </c>
      <c r="D3" s="1">
        <v>40714052</v>
      </c>
      <c r="E3">
        <v>73.319999999999993</v>
      </c>
      <c r="F3">
        <f>E3*D3/100</f>
        <v>29851542.926399998</v>
      </c>
      <c r="G3">
        <f t="shared" ref="G3:G6" si="0">F3*B3</f>
        <v>298515.42926399998</v>
      </c>
    </row>
    <row r="4" spans="1:7" x14ac:dyDescent="0.25">
      <c r="A4" t="s">
        <v>5</v>
      </c>
      <c r="B4">
        <v>0.15</v>
      </c>
      <c r="C4">
        <v>0.09</v>
      </c>
      <c r="D4" s="1">
        <v>23312271</v>
      </c>
      <c r="E4">
        <v>58.9</v>
      </c>
      <c r="F4">
        <f>E4*D4/100</f>
        <v>13730927.618999999</v>
      </c>
      <c r="G4">
        <f t="shared" si="0"/>
        <v>2059639.1428499997</v>
      </c>
    </row>
    <row r="5" spans="1:7" x14ac:dyDescent="0.25">
      <c r="A5" t="s">
        <v>6</v>
      </c>
      <c r="B5">
        <v>0.28999999999999998</v>
      </c>
      <c r="C5">
        <v>0.16</v>
      </c>
      <c r="D5" s="1">
        <v>21299039</v>
      </c>
      <c r="E5">
        <v>54.94</v>
      </c>
      <c r="F5">
        <f>E5*D5/100</f>
        <v>11701692.026599998</v>
      </c>
      <c r="G5">
        <f t="shared" si="0"/>
        <v>3393490.6877139993</v>
      </c>
    </row>
    <row r="6" spans="1:7" x14ac:dyDescent="0.25">
      <c r="A6" t="s">
        <v>7</v>
      </c>
      <c r="B6">
        <v>0.28999999999999998</v>
      </c>
      <c r="C6">
        <v>0.13</v>
      </c>
      <c r="D6" s="1">
        <v>31324407</v>
      </c>
      <c r="E6">
        <v>43.7</v>
      </c>
      <c r="F6">
        <f>E6*D6/100</f>
        <v>13688765.859000001</v>
      </c>
      <c r="G6">
        <f t="shared" si="0"/>
        <v>3969742.0991099998</v>
      </c>
    </row>
    <row r="7" spans="1:7" x14ac:dyDescent="0.25">
      <c r="A7" t="s">
        <v>13</v>
      </c>
      <c r="B7" s="2">
        <f>G7/F7</f>
        <v>0.12281211871705593</v>
      </c>
      <c r="C7" s="2">
        <f>G7/D7</f>
        <v>7.5174973395240846E-2</v>
      </c>
      <c r="D7" s="1">
        <f>SUM(D2:D6)</f>
        <v>145208832</v>
      </c>
      <c r="F7">
        <f>SUM(F2:F6)</f>
        <v>88884307.154599994</v>
      </c>
      <c r="G7">
        <f>SUM(G2:G6)</f>
        <v>10916070.082353998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proportions</vt:lpstr>
      <vt:lpstr>optimizable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Musuvathi</dc:creator>
  <cp:lastModifiedBy>Madan Musuvathi</cp:lastModifiedBy>
  <dcterms:created xsi:type="dcterms:W3CDTF">2017-08-25T16:26:14Z</dcterms:created>
  <dcterms:modified xsi:type="dcterms:W3CDTF">2017-08-25T23:31:18Z</dcterms:modified>
</cp:coreProperties>
</file>