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kacusick/Documents/Stanford/Y3Research/RaceBasedModels/2019 Life Tables/"/>
    </mc:Choice>
  </mc:AlternateContent>
  <xr:revisionPtr revIDLastSave="0" documentId="13_ncr:1_{07B45BCB-9D7F-3344-9FD9-1B580EC41862}" xr6:coauthVersionLast="47" xr6:coauthVersionMax="47" xr10:uidLastSave="{00000000-0000-0000-0000-000000000000}"/>
  <bookViews>
    <workbookView xWindow="680" yWindow="1580" windowWidth="29300" windowHeight="16620" activeTab="5" xr2:uid="{A6A21775-3FAB-2343-A1B7-956059A5CC0C}"/>
  </bookViews>
  <sheets>
    <sheet name="Sheet1" sheetId="1" r:id="rId1"/>
    <sheet name="NHW" sheetId="3" r:id="rId2"/>
    <sheet name="NHB" sheetId="2" r:id="rId3"/>
    <sheet name="NHA" sheetId="5" r:id="rId4"/>
    <sheet name="Other" sheetId="6" r:id="rId5"/>
    <sheet name="Other+NHA" sheetId="7" r:id="rId6"/>
    <sheet name="Hisp" sheetId="4" r:id="rId7"/>
  </sheets>
  <definedNames>
    <definedName name="_xlnm._FilterDatabase" localSheetId="6" hidden="1">Hisp!$A$1:$E$16</definedName>
    <definedName name="_xlnm._FilterDatabase" localSheetId="3" hidden="1">NHA!$A$1:$E$16</definedName>
    <definedName name="_xlnm._FilterDatabase" localSheetId="2" hidden="1">NHB!$A$1:$E$20</definedName>
    <definedName name="_xlnm._FilterDatabase" localSheetId="1" hidden="1">NHW!$A$1:$E$16</definedName>
    <definedName name="_xlnm._FilterDatabase" localSheetId="4" hidden="1">Other!$A$1:$E$16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J4" i="7"/>
  <c r="J5" i="7"/>
  <c r="J6" i="7"/>
  <c r="J2" i="7"/>
  <c r="I4" i="7"/>
  <c r="I5" i="7"/>
  <c r="I6" i="7"/>
  <c r="I3" i="7"/>
  <c r="I2" i="7"/>
  <c r="H6" i="7"/>
  <c r="H5" i="7"/>
  <c r="H4" i="7"/>
  <c r="H3" i="7"/>
  <c r="H2" i="7"/>
  <c r="E12" i="6"/>
  <c r="E14" i="6"/>
  <c r="D3" i="6"/>
  <c r="E3" i="6" s="1"/>
  <c r="D4" i="6"/>
  <c r="D5" i="6"/>
  <c r="E5" i="6" s="1"/>
  <c r="D6" i="6"/>
  <c r="E6" i="6" s="1"/>
  <c r="D7" i="6"/>
  <c r="E7" i="6" s="1"/>
  <c r="D8" i="6"/>
  <c r="E8" i="6" s="1"/>
  <c r="D9" i="6"/>
  <c r="E9" i="6" s="1"/>
  <c r="D11" i="6"/>
  <c r="E11" i="6" s="1"/>
  <c r="D12" i="6"/>
  <c r="D14" i="6"/>
  <c r="D15" i="6"/>
  <c r="E15" i="6" s="1"/>
  <c r="D2" i="6"/>
  <c r="E2" i="6" s="1"/>
  <c r="C16" i="6"/>
  <c r="B16" i="6"/>
  <c r="C13" i="6"/>
  <c r="B13" i="6"/>
  <c r="D13" i="6" s="1"/>
  <c r="E13" i="6" s="1"/>
  <c r="C10" i="6"/>
  <c r="B10" i="6"/>
  <c r="D10" i="6" s="1"/>
  <c r="C7" i="6"/>
  <c r="B7" i="6"/>
  <c r="C4" i="6"/>
  <c r="B4" i="6"/>
  <c r="E4" i="6" s="1"/>
  <c r="D3" i="5"/>
  <c r="E3" i="5" s="1"/>
  <c r="D5" i="5"/>
  <c r="E5" i="5" s="1"/>
  <c r="D6" i="5"/>
  <c r="E6" i="5" s="1"/>
  <c r="D7" i="5"/>
  <c r="E7" i="5" s="1"/>
  <c r="D8" i="5"/>
  <c r="E8" i="5" s="1"/>
  <c r="D9" i="5"/>
  <c r="E9" i="5" s="1"/>
  <c r="D11" i="5"/>
  <c r="E11" i="5" s="1"/>
  <c r="D12" i="5"/>
  <c r="E12" i="5" s="1"/>
  <c r="D14" i="5"/>
  <c r="E14" i="5" s="1"/>
  <c r="D15" i="5"/>
  <c r="E15" i="5" s="1"/>
  <c r="D2" i="5"/>
  <c r="E2" i="5" s="1"/>
  <c r="C16" i="5"/>
  <c r="B16" i="5"/>
  <c r="C13" i="5"/>
  <c r="B13" i="5"/>
  <c r="D13" i="5" s="1"/>
  <c r="E13" i="5" s="1"/>
  <c r="C10" i="5"/>
  <c r="B10" i="5"/>
  <c r="D10" i="5" s="1"/>
  <c r="E10" i="5" s="1"/>
  <c r="C7" i="5"/>
  <c r="B7" i="5"/>
  <c r="C4" i="5"/>
  <c r="D4" i="5" s="1"/>
  <c r="B4" i="5"/>
  <c r="D5" i="4"/>
  <c r="E5" i="4" s="1"/>
  <c r="D6" i="4"/>
  <c r="E6" i="4" s="1"/>
  <c r="D8" i="4"/>
  <c r="E8" i="4" s="1"/>
  <c r="D9" i="4"/>
  <c r="E9" i="4" s="1"/>
  <c r="D11" i="4"/>
  <c r="E11" i="4" s="1"/>
  <c r="D12" i="4"/>
  <c r="E12" i="4" s="1"/>
  <c r="D13" i="4"/>
  <c r="E13" i="4" s="1"/>
  <c r="D14" i="4"/>
  <c r="E14" i="4" s="1"/>
  <c r="D15" i="4"/>
  <c r="E15" i="4" s="1"/>
  <c r="C16" i="4"/>
  <c r="B16" i="4"/>
  <c r="C13" i="4"/>
  <c r="B13" i="4"/>
  <c r="C10" i="4"/>
  <c r="B10" i="4"/>
  <c r="C7" i="4"/>
  <c r="B7" i="4"/>
  <c r="C4" i="4"/>
  <c r="B4" i="4"/>
  <c r="D3" i="4"/>
  <c r="E3" i="4" s="1"/>
  <c r="D2" i="4"/>
  <c r="E2" i="4" s="1"/>
  <c r="D13" i="3"/>
  <c r="D10" i="3"/>
  <c r="E10" i="3" s="1"/>
  <c r="D7" i="3"/>
  <c r="E7" i="3" s="1"/>
  <c r="E4" i="3"/>
  <c r="D4" i="3"/>
  <c r="C16" i="3"/>
  <c r="B16" i="3"/>
  <c r="C13" i="3"/>
  <c r="B13" i="3"/>
  <c r="E13" i="3" s="1"/>
  <c r="C10" i="3"/>
  <c r="B10" i="3"/>
  <c r="C7" i="3"/>
  <c r="B7" i="3"/>
  <c r="C4" i="3"/>
  <c r="B4" i="3"/>
  <c r="D3" i="3"/>
  <c r="E3" i="3" s="1"/>
  <c r="D5" i="3"/>
  <c r="E5" i="3" s="1"/>
  <c r="D6" i="3"/>
  <c r="E6" i="3" s="1"/>
  <c r="D8" i="3"/>
  <c r="E8" i="3" s="1"/>
  <c r="D9" i="3"/>
  <c r="E9" i="3" s="1"/>
  <c r="D11" i="3"/>
  <c r="E11" i="3" s="1"/>
  <c r="D12" i="3"/>
  <c r="E12" i="3" s="1"/>
  <c r="D14" i="3"/>
  <c r="E14" i="3" s="1"/>
  <c r="D15" i="3"/>
  <c r="E15" i="3" s="1"/>
  <c r="D2" i="3"/>
  <c r="E2" i="3" s="1"/>
  <c r="C13" i="2"/>
  <c r="B13" i="2"/>
  <c r="C10" i="2"/>
  <c r="B10" i="2"/>
  <c r="C7" i="2"/>
  <c r="B7" i="2"/>
  <c r="C4" i="2"/>
  <c r="B4" i="2"/>
  <c r="D3" i="2"/>
  <c r="E3" i="2" s="1"/>
  <c r="D5" i="2"/>
  <c r="E5" i="2" s="1"/>
  <c r="D6" i="2"/>
  <c r="E6" i="2" s="1"/>
  <c r="D8" i="2"/>
  <c r="E8" i="2" s="1"/>
  <c r="D9" i="2"/>
  <c r="E9" i="2" s="1"/>
  <c r="D11" i="2"/>
  <c r="E11" i="2" s="1"/>
  <c r="D12" i="2"/>
  <c r="E12" i="2" s="1"/>
  <c r="D2" i="2"/>
  <c r="E2" i="2" s="1"/>
  <c r="C16" i="2"/>
  <c r="B16" i="2"/>
  <c r="D15" i="2"/>
  <c r="E15" i="2" s="1"/>
  <c r="D14" i="2"/>
  <c r="E14" i="2" s="1"/>
  <c r="E4" i="5" l="1"/>
  <c r="E10" i="6"/>
  <c r="D16" i="6"/>
  <c r="E16" i="6" s="1"/>
  <c r="D16" i="5"/>
  <c r="E16" i="5" s="1"/>
  <c r="D16" i="4"/>
  <c r="E16" i="4" s="1"/>
  <c r="D4" i="4"/>
  <c r="E4" i="4" s="1"/>
  <c r="D7" i="4"/>
  <c r="E7" i="4" s="1"/>
  <c r="D10" i="4"/>
  <c r="E10" i="4" s="1"/>
  <c r="D16" i="3"/>
  <c r="E16" i="3" s="1"/>
  <c r="D7" i="2"/>
  <c r="E7" i="2" s="1"/>
  <c r="D10" i="2"/>
  <c r="E10" i="2" s="1"/>
  <c r="D4" i="2"/>
  <c r="E4" i="2" s="1"/>
  <c r="D13" i="2"/>
  <c r="E13" i="2" s="1"/>
  <c r="D16" i="2"/>
  <c r="E16" i="2" s="1"/>
  <c r="L3" i="1"/>
  <c r="L4" i="1"/>
  <c r="L5" i="1"/>
  <c r="L6" i="1"/>
  <c r="L7" i="1"/>
  <c r="L8" i="1"/>
  <c r="L9" i="1"/>
  <c r="L10" i="1"/>
  <c r="L11" i="1"/>
  <c r="L12" i="1"/>
  <c r="L13" i="1"/>
  <c r="Q13" i="1" s="1"/>
  <c r="L14" i="1"/>
  <c r="Q14" i="1" s="1"/>
  <c r="L15" i="1"/>
  <c r="L16" i="1"/>
  <c r="L17" i="1"/>
  <c r="L18" i="1"/>
  <c r="L19" i="1"/>
  <c r="M19" i="1" s="1"/>
  <c r="R19" i="1" s="1"/>
  <c r="L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" i="1"/>
  <c r="M2" i="1"/>
  <c r="R2" i="1" s="1"/>
  <c r="Q3" i="1"/>
  <c r="M4" i="1"/>
  <c r="R4" i="1" s="1"/>
  <c r="M5" i="1"/>
  <c r="R5" i="1" s="1"/>
  <c r="Q6" i="1"/>
  <c r="M7" i="1"/>
  <c r="R7" i="1" s="1"/>
  <c r="M8" i="1"/>
  <c r="R8" i="1" s="1"/>
  <c r="Q9" i="1"/>
  <c r="Q10" i="1"/>
  <c r="Q11" i="1"/>
  <c r="Q12" i="1"/>
  <c r="M15" i="1"/>
  <c r="R15" i="1" s="1"/>
  <c r="Q16" i="1"/>
  <c r="M17" i="1"/>
  <c r="R17" i="1" s="1"/>
  <c r="M18" i="1"/>
  <c r="R18" i="1" s="1"/>
  <c r="Q19" i="1"/>
  <c r="Q2" i="1"/>
  <c r="M3" i="1" l="1"/>
  <c r="R3" i="1" s="1"/>
  <c r="Q8" i="1"/>
  <c r="Q7" i="1"/>
  <c r="Q5" i="1"/>
  <c r="Q4" i="1"/>
  <c r="M6" i="1"/>
  <c r="R6" i="1" s="1"/>
  <c r="Q17" i="1"/>
  <c r="Q15" i="1"/>
  <c r="M16" i="1"/>
  <c r="R16" i="1" s="1"/>
  <c r="Q18" i="1"/>
  <c r="M14" i="1"/>
  <c r="R14" i="1" s="1"/>
  <c r="M13" i="1"/>
  <c r="R13" i="1" s="1"/>
  <c r="M12" i="1"/>
  <c r="R12" i="1" s="1"/>
  <c r="M11" i="1"/>
  <c r="R11" i="1" s="1"/>
  <c r="M10" i="1"/>
  <c r="R10" i="1" s="1"/>
  <c r="M9" i="1"/>
  <c r="R9" i="1" s="1"/>
</calcChain>
</file>

<file path=xl/sharedStrings.xml><?xml version="1.0" encoding="utf-8"?>
<sst xmlns="http://schemas.openxmlformats.org/spreadsheetml/2006/main" count="119" uniqueCount="63">
  <si>
    <t>Age</t>
  </si>
  <si>
    <r>
      <t>...</t>
    </r>
    <r>
      <rPr>
        <sz val="10"/>
        <color theme="1"/>
        <rFont val="Arial"/>
        <family val="2"/>
      </rPr>
      <t>Under 5 years</t>
    </r>
  </si>
  <si>
    <r>
      <t>...</t>
    </r>
    <r>
      <rPr>
        <sz val="10"/>
        <color theme="1"/>
        <rFont val="Arial"/>
        <family val="2"/>
      </rPr>
      <t>5 to 9 years</t>
    </r>
  </si>
  <si>
    <r>
      <t>...</t>
    </r>
    <r>
      <rPr>
        <sz val="10"/>
        <color theme="1"/>
        <rFont val="Arial"/>
        <family val="2"/>
      </rPr>
      <t>10 to 14 years</t>
    </r>
  </si>
  <si>
    <r>
      <t>...</t>
    </r>
    <r>
      <rPr>
        <sz val="10"/>
        <color theme="1"/>
        <rFont val="Arial"/>
        <family val="2"/>
      </rPr>
      <t>15 to 19 years</t>
    </r>
  </si>
  <si>
    <r>
      <t>...</t>
    </r>
    <r>
      <rPr>
        <sz val="10"/>
        <color theme="1"/>
        <rFont val="Arial"/>
        <family val="2"/>
      </rPr>
      <t>20 to 24 years</t>
    </r>
  </si>
  <si>
    <r>
      <t>...</t>
    </r>
    <r>
      <rPr>
        <sz val="10"/>
        <color theme="1"/>
        <rFont val="Arial"/>
        <family val="2"/>
      </rPr>
      <t>25 to 29 years</t>
    </r>
  </si>
  <si>
    <r>
      <t>...</t>
    </r>
    <r>
      <rPr>
        <sz val="10"/>
        <color theme="1"/>
        <rFont val="Arial"/>
        <family val="2"/>
      </rPr>
      <t>30 to 34 years</t>
    </r>
  </si>
  <si>
    <r>
      <t>...</t>
    </r>
    <r>
      <rPr>
        <sz val="10"/>
        <color theme="1"/>
        <rFont val="Arial"/>
        <family val="2"/>
      </rPr>
      <t>35 to 39 years</t>
    </r>
  </si>
  <si>
    <r>
      <t>...</t>
    </r>
    <r>
      <rPr>
        <sz val="10"/>
        <color theme="1"/>
        <rFont val="Arial"/>
        <family val="2"/>
      </rPr>
      <t>40 to 44 years</t>
    </r>
  </si>
  <si>
    <r>
      <t>...</t>
    </r>
    <r>
      <rPr>
        <sz val="10"/>
        <color theme="1"/>
        <rFont val="Arial"/>
        <family val="2"/>
      </rPr>
      <t>45 to 49 years</t>
    </r>
  </si>
  <si>
    <r>
      <t>...</t>
    </r>
    <r>
      <rPr>
        <sz val="10"/>
        <color theme="1"/>
        <rFont val="Arial"/>
        <family val="2"/>
      </rPr>
      <t>50 to 54 years</t>
    </r>
  </si>
  <si>
    <r>
      <t>...</t>
    </r>
    <r>
      <rPr>
        <sz val="10"/>
        <color theme="1"/>
        <rFont val="Arial"/>
        <family val="2"/>
      </rPr>
      <t>55 to 59 years</t>
    </r>
  </si>
  <si>
    <r>
      <t>...</t>
    </r>
    <r>
      <rPr>
        <sz val="10"/>
        <color theme="1"/>
        <rFont val="Arial"/>
        <family val="2"/>
      </rPr>
      <t>60 to 64 years</t>
    </r>
  </si>
  <si>
    <r>
      <t>...</t>
    </r>
    <r>
      <rPr>
        <sz val="10"/>
        <color theme="1"/>
        <rFont val="Arial"/>
        <family val="2"/>
      </rPr>
      <t>65 to 69 years</t>
    </r>
  </si>
  <si>
    <r>
      <t>...</t>
    </r>
    <r>
      <rPr>
        <sz val="10"/>
        <color theme="1"/>
        <rFont val="Arial"/>
        <family val="2"/>
      </rPr>
      <t>70 to 74 years</t>
    </r>
  </si>
  <si>
    <r>
      <t>...</t>
    </r>
    <r>
      <rPr>
        <sz val="10"/>
        <color theme="1"/>
        <rFont val="Arial"/>
        <family val="2"/>
      </rPr>
      <t>75 to 79 years</t>
    </r>
  </si>
  <si>
    <r>
      <t>...</t>
    </r>
    <r>
      <rPr>
        <sz val="10"/>
        <color theme="1"/>
        <rFont val="Arial"/>
        <family val="2"/>
      </rPr>
      <t>80 to 84 years</t>
    </r>
  </si>
  <si>
    <r>
      <t>...</t>
    </r>
    <r>
      <rPr>
        <sz val="10"/>
        <color theme="1"/>
        <rFont val="Arial"/>
        <family val="2"/>
      </rPr>
      <t>85 years and over</t>
    </r>
  </si>
  <si>
    <t>Total</t>
  </si>
  <si>
    <t>NHW</t>
  </si>
  <si>
    <t>NHB</t>
  </si>
  <si>
    <t>NHA</t>
  </si>
  <si>
    <t>HW</t>
  </si>
  <si>
    <t>HB</t>
  </si>
  <si>
    <t>HA</t>
  </si>
  <si>
    <t>Hispanic</t>
  </si>
  <si>
    <t>Other</t>
  </si>
  <si>
    <t>NHW prop</t>
  </si>
  <si>
    <t>NHB prop</t>
  </si>
  <si>
    <t>NHA prop</t>
  </si>
  <si>
    <t>Hisp prop</t>
  </si>
  <si>
    <t>Other prop</t>
  </si>
  <si>
    <t>HAIAN</t>
  </si>
  <si>
    <t>HNHPI</t>
  </si>
  <si>
    <t>Htwo</t>
  </si>
  <si>
    <t>Male NHB</t>
  </si>
  <si>
    <t>Female NHB</t>
  </si>
  <si>
    <t>Proportion</t>
  </si>
  <si>
    <t>70-79</t>
  </si>
  <si>
    <t>...30 to 34 years</t>
  </si>
  <si>
    <t>...35 to 39 years</t>
  </si>
  <si>
    <t>...40 to 44 years</t>
  </si>
  <si>
    <t>...45 to 49 years</t>
  </si>
  <si>
    <t>...50 to 54 years</t>
  </si>
  <si>
    <t>...55 to 59 years</t>
  </si>
  <si>
    <t>...60 to 64 years</t>
  </si>
  <si>
    <t>...65 to 69 years</t>
  </si>
  <si>
    <t>...70 to 74 years</t>
  </si>
  <si>
    <t>...75 to 79 years</t>
  </si>
  <si>
    <t>30-39</t>
  </si>
  <si>
    <t>40-49</t>
  </si>
  <si>
    <t>50-59</t>
  </si>
  <si>
    <t>60-69</t>
  </si>
  <si>
    <t>Male</t>
  </si>
  <si>
    <t>Female</t>
  </si>
  <si>
    <t>NHA Male</t>
  </si>
  <si>
    <t>NHA Female</t>
  </si>
  <si>
    <t>NHA Total</t>
  </si>
  <si>
    <t>Other Male</t>
  </si>
  <si>
    <t>Other Female</t>
  </si>
  <si>
    <t>Other Total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</si>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</sst>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6" x14ac:knownFonts="1">
    <font>
      <sz val="12"/>
      <color theme="1"/>
      <name val="Aptos Narrow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horizontal="left" inden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3" fontId="0" fillId="0" borderId="0" xfId="0" applyNumberFormat="1"/>
    <xf numFmtId="3" fontId="3" fillId="0" borderId="1" xfId="0" applyNumberFormat="1" applyFont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 indent="1"/>
      <protection locked="0"/>
    </xf>
    <xf numFmtId="0" fontId="0" fillId="0" borderId="0" xfId="0" applyFont="1"/>
    <xf numFmtId="0" fontId="2" fillId="0" borderId="1" xfId="0" applyFont="1" applyBorder="1" applyAlignment="1" applyProtection="1">
      <alignment horizontal="left" indent="1"/>
      <protection locked="0"/>
    </xf>
    <xf numFmtId="171" fontId="0" fillId="0" borderId="0" xfId="0" applyNumberFormat="1"/>
    <xf numFmtId="171" fontId="4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26EE-B2EE-AC4E-8E9E-70BB12B81830}">
  <dimension ref="A1:R19"/>
  <sheetViews>
    <sheetView workbookViewId="0">
      <selection activeCell="A8" sqref="A8:A17"/>
    </sheetView>
  </sheetViews>
  <sheetFormatPr baseColWidth="10" defaultRowHeight="16" x14ac:dyDescent="0.2"/>
  <cols>
    <col min="1" max="1" width="21.1640625" customWidth="1"/>
  </cols>
  <sheetData>
    <row r="1" spans="1:18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33</v>
      </c>
      <c r="J1" t="s">
        <v>34</v>
      </c>
      <c r="K1" t="s">
        <v>35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</row>
    <row r="2" spans="1:18" x14ac:dyDescent="0.2">
      <c r="A2" s="1" t="s">
        <v>1</v>
      </c>
      <c r="B2" s="2">
        <v>10009207</v>
      </c>
      <c r="C2" s="2">
        <v>4975010</v>
      </c>
      <c r="D2" s="2">
        <v>1360183</v>
      </c>
      <c r="E2" s="2">
        <v>493292</v>
      </c>
      <c r="F2" s="4">
        <v>2223407</v>
      </c>
      <c r="G2" s="2">
        <v>139174</v>
      </c>
      <c r="H2" s="2">
        <v>28570</v>
      </c>
      <c r="I2" s="2">
        <v>77315</v>
      </c>
      <c r="J2" s="2">
        <v>9210</v>
      </c>
      <c r="K2" s="2">
        <v>120294</v>
      </c>
      <c r="L2" s="3">
        <f>SUM(F2:K2)</f>
        <v>2597970</v>
      </c>
      <c r="M2" s="3">
        <f>B2-C2-D2-E2-L2</f>
        <v>582752</v>
      </c>
      <c r="N2">
        <f>C2/B2</f>
        <v>0.49704337216724559</v>
      </c>
      <c r="O2">
        <f>D2/B2</f>
        <v>0.13589318314627721</v>
      </c>
      <c r="P2">
        <f>E2/B2</f>
        <v>4.9283824382890674E-2</v>
      </c>
      <c r="Q2">
        <f>L2/B2</f>
        <v>0.25955802492645019</v>
      </c>
      <c r="R2">
        <f>M2/B2</f>
        <v>5.8221595377136268E-2</v>
      </c>
    </row>
    <row r="3" spans="1:18" x14ac:dyDescent="0.2">
      <c r="A3" s="1" t="s">
        <v>2</v>
      </c>
      <c r="B3" s="2">
        <v>10322762</v>
      </c>
      <c r="C3" s="2">
        <v>5136523</v>
      </c>
      <c r="D3" s="2">
        <v>1407110</v>
      </c>
      <c r="E3" s="2">
        <v>523236</v>
      </c>
      <c r="F3" s="4">
        <v>2296153</v>
      </c>
      <c r="G3" s="2">
        <v>140342</v>
      </c>
      <c r="H3" s="2">
        <v>27150</v>
      </c>
      <c r="I3" s="2">
        <v>77079</v>
      </c>
      <c r="J3" s="2">
        <v>8887</v>
      </c>
      <c r="K3" s="2">
        <v>121686</v>
      </c>
      <c r="L3" s="3">
        <f t="shared" ref="L3:L19" si="0">SUM(F3:K3)</f>
        <v>2671297</v>
      </c>
      <c r="M3" s="3">
        <f t="shared" ref="M3:M19" si="1">B3-C3-D3-E3-L3</f>
        <v>584596</v>
      </c>
      <c r="N3">
        <f t="shared" ref="N3:N19" si="2">C3/B3</f>
        <v>0.49759192355689302</v>
      </c>
      <c r="O3">
        <f t="shared" ref="O3:O19" si="3">D3/B3</f>
        <v>0.13631138642932966</v>
      </c>
      <c r="P3">
        <f t="shared" ref="P3:P19" si="4">E3/B3</f>
        <v>5.0687596982280515E-2</v>
      </c>
      <c r="Q3">
        <f t="shared" ref="Q3:Q19" si="5">L3/B3</f>
        <v>0.25877735048042377</v>
      </c>
      <c r="R3">
        <f t="shared" ref="R3:R19" si="6">M3/B3</f>
        <v>5.6631742551073054E-2</v>
      </c>
    </row>
    <row r="4" spans="1:18" x14ac:dyDescent="0.2">
      <c r="A4" s="1" t="s">
        <v>3</v>
      </c>
      <c r="B4" s="2">
        <v>10618261</v>
      </c>
      <c r="C4" s="2">
        <v>5361288</v>
      </c>
      <c r="D4" s="2">
        <v>1446630</v>
      </c>
      <c r="E4" s="2">
        <v>535036</v>
      </c>
      <c r="F4" s="4">
        <v>2337814</v>
      </c>
      <c r="G4" s="2">
        <v>143796</v>
      </c>
      <c r="H4" s="2">
        <v>29464</v>
      </c>
      <c r="I4" s="2">
        <v>80751</v>
      </c>
      <c r="J4" s="2">
        <v>10145</v>
      </c>
      <c r="K4" s="2">
        <v>114150</v>
      </c>
      <c r="L4" s="3">
        <f t="shared" si="0"/>
        <v>2716120</v>
      </c>
      <c r="M4" s="3">
        <f t="shared" si="1"/>
        <v>559187</v>
      </c>
      <c r="N4">
        <f t="shared" si="2"/>
        <v>0.50491205669176897</v>
      </c>
      <c r="O4">
        <f t="shared" si="3"/>
        <v>0.13623982307460702</v>
      </c>
      <c r="P4">
        <f t="shared" si="4"/>
        <v>5.0388288628429832E-2</v>
      </c>
      <c r="Q4">
        <f t="shared" si="5"/>
        <v>0.25579706507496847</v>
      </c>
      <c r="R4">
        <f t="shared" si="6"/>
        <v>5.266276653022562E-2</v>
      </c>
    </row>
    <row r="5" spans="1:18" x14ac:dyDescent="0.2">
      <c r="A5" s="1" t="s">
        <v>4</v>
      </c>
      <c r="B5" s="2">
        <v>10745607</v>
      </c>
      <c r="C5" s="2">
        <v>5663678</v>
      </c>
      <c r="D5" s="2">
        <v>1466375</v>
      </c>
      <c r="E5" s="2">
        <v>554140</v>
      </c>
      <c r="F5" s="4">
        <v>2234729</v>
      </c>
      <c r="G5" s="2">
        <v>129188</v>
      </c>
      <c r="H5" s="2">
        <v>26244</v>
      </c>
      <c r="I5" s="2">
        <v>74885</v>
      </c>
      <c r="J5" s="2">
        <v>8847</v>
      </c>
      <c r="K5" s="2">
        <v>94397</v>
      </c>
      <c r="L5" s="3">
        <f t="shared" si="0"/>
        <v>2568290</v>
      </c>
      <c r="M5" s="3">
        <f t="shared" si="1"/>
        <v>493124</v>
      </c>
      <c r="N5">
        <f t="shared" si="2"/>
        <v>0.52706915486486705</v>
      </c>
      <c r="O5">
        <f t="shared" si="3"/>
        <v>0.13646274240254647</v>
      </c>
      <c r="P5">
        <f t="shared" si="4"/>
        <v>5.1568980700671445E-2</v>
      </c>
      <c r="Q5">
        <f t="shared" si="5"/>
        <v>0.23900836872221365</v>
      </c>
      <c r="R5">
        <f t="shared" si="6"/>
        <v>4.5890753309701347E-2</v>
      </c>
    </row>
    <row r="6" spans="1:18" x14ac:dyDescent="0.2">
      <c r="A6" s="1" t="s">
        <v>5</v>
      </c>
      <c r="B6" s="2">
        <v>11064752</v>
      </c>
      <c r="C6" s="2">
        <v>5940932</v>
      </c>
      <c r="D6" s="2">
        <v>1549642</v>
      </c>
      <c r="E6" s="2">
        <v>633525</v>
      </c>
      <c r="F6" s="4">
        <v>2172553</v>
      </c>
      <c r="G6" s="2">
        <v>122680</v>
      </c>
      <c r="H6" s="2">
        <v>24749</v>
      </c>
      <c r="I6" s="2">
        <v>72713</v>
      </c>
      <c r="J6" s="2">
        <v>8661</v>
      </c>
      <c r="K6" s="2">
        <v>84158</v>
      </c>
      <c r="L6" s="3">
        <f t="shared" si="0"/>
        <v>2485514</v>
      </c>
      <c r="M6" s="3">
        <f t="shared" si="1"/>
        <v>455139</v>
      </c>
      <c r="N6">
        <f t="shared" si="2"/>
        <v>0.53692409915739636</v>
      </c>
      <c r="O6">
        <f t="shared" si="3"/>
        <v>0.14005212227079286</v>
      </c>
      <c r="P6">
        <f t="shared" si="4"/>
        <v>5.7256140941975023E-2</v>
      </c>
      <c r="Q6">
        <f t="shared" si="5"/>
        <v>0.2246335028566388</v>
      </c>
      <c r="R6">
        <f t="shared" si="6"/>
        <v>4.1134134773196905E-2</v>
      </c>
    </row>
    <row r="7" spans="1:18" x14ac:dyDescent="0.2">
      <c r="A7" s="1" t="s">
        <v>6</v>
      </c>
      <c r="B7" s="2">
        <v>12004570</v>
      </c>
      <c r="C7" s="2">
        <v>6477538</v>
      </c>
      <c r="D7" s="2">
        <v>1761163</v>
      </c>
      <c r="E7" s="2">
        <v>782670</v>
      </c>
      <c r="F7" s="4">
        <v>2245977</v>
      </c>
      <c r="G7" s="2">
        <v>129820</v>
      </c>
      <c r="H7" s="2">
        <v>25281</v>
      </c>
      <c r="I7" s="2">
        <v>77047</v>
      </c>
      <c r="J7" s="2">
        <v>9859</v>
      </c>
      <c r="K7" s="2">
        <v>76679</v>
      </c>
      <c r="L7" s="3">
        <f t="shared" si="0"/>
        <v>2564663</v>
      </c>
      <c r="M7" s="3">
        <f t="shared" si="1"/>
        <v>418536</v>
      </c>
      <c r="N7">
        <f t="shared" si="2"/>
        <v>0.53958933972645418</v>
      </c>
      <c r="O7">
        <f t="shared" si="3"/>
        <v>0.14670771214629094</v>
      </c>
      <c r="P7">
        <f t="shared" si="4"/>
        <v>6.5197670553797424E-2</v>
      </c>
      <c r="Q7">
        <f t="shared" si="5"/>
        <v>0.21364055522188632</v>
      </c>
      <c r="R7">
        <f t="shared" si="6"/>
        <v>3.4864722351571113E-2</v>
      </c>
    </row>
    <row r="8" spans="1:18" x14ac:dyDescent="0.2">
      <c r="A8" s="1" t="s">
        <v>7</v>
      </c>
      <c r="B8" s="2">
        <v>11354610</v>
      </c>
      <c r="C8" s="2">
        <v>6325953</v>
      </c>
      <c r="D8" s="2">
        <v>1484681</v>
      </c>
      <c r="E8" s="2">
        <v>803656</v>
      </c>
      <c r="F8" s="4">
        <v>2120367</v>
      </c>
      <c r="G8" s="2">
        <v>117236</v>
      </c>
      <c r="H8" s="2">
        <v>23931</v>
      </c>
      <c r="I8" s="2">
        <v>76971</v>
      </c>
      <c r="J8" s="2">
        <v>10571</v>
      </c>
      <c r="K8" s="2">
        <v>64459</v>
      </c>
      <c r="L8" s="3">
        <f t="shared" si="0"/>
        <v>2413535</v>
      </c>
      <c r="M8" s="3">
        <f t="shared" si="1"/>
        <v>326785</v>
      </c>
      <c r="N8">
        <f t="shared" si="2"/>
        <v>0.55712640064255836</v>
      </c>
      <c r="O8">
        <f t="shared" si="3"/>
        <v>0.13075578993906439</v>
      </c>
      <c r="P8">
        <f t="shared" si="4"/>
        <v>7.0777948339925373E-2</v>
      </c>
      <c r="Q8">
        <f t="shared" si="5"/>
        <v>0.21255992059612791</v>
      </c>
      <c r="R8">
        <f t="shared" si="6"/>
        <v>2.8779940482323921E-2</v>
      </c>
    </row>
    <row r="9" spans="1:18" x14ac:dyDescent="0.2">
      <c r="A9" s="1" t="s">
        <v>8</v>
      </c>
      <c r="B9" s="2">
        <v>10884941</v>
      </c>
      <c r="C9" s="2">
        <v>6172679</v>
      </c>
      <c r="D9" s="2">
        <v>1331788</v>
      </c>
      <c r="E9" s="2">
        <v>756389</v>
      </c>
      <c r="F9" s="4">
        <v>2068338</v>
      </c>
      <c r="G9" s="2">
        <v>106488</v>
      </c>
      <c r="H9" s="2">
        <v>22946</v>
      </c>
      <c r="I9" s="2">
        <v>75138</v>
      </c>
      <c r="J9" s="2">
        <v>10295</v>
      </c>
      <c r="K9" s="2">
        <v>59022</v>
      </c>
      <c r="L9" s="3">
        <f t="shared" si="0"/>
        <v>2342227</v>
      </c>
      <c r="M9" s="3">
        <f t="shared" si="1"/>
        <v>281858</v>
      </c>
      <c r="N9">
        <f t="shared" si="2"/>
        <v>0.56708428644675246</v>
      </c>
      <c r="O9">
        <f t="shared" si="3"/>
        <v>0.12235142110554389</v>
      </c>
      <c r="P9">
        <f t="shared" si="4"/>
        <v>6.9489490112991881E-2</v>
      </c>
      <c r="Q9">
        <f t="shared" si="5"/>
        <v>0.21518049569584255</v>
      </c>
      <c r="R9">
        <f t="shared" si="6"/>
        <v>2.5894306638869241E-2</v>
      </c>
    </row>
    <row r="10" spans="1:18" x14ac:dyDescent="0.2">
      <c r="A10" s="1" t="s">
        <v>9</v>
      </c>
      <c r="B10" s="2">
        <v>9907139</v>
      </c>
      <c r="C10" s="2">
        <v>5685238</v>
      </c>
      <c r="D10" s="2">
        <v>1194773</v>
      </c>
      <c r="E10" s="2">
        <v>672370</v>
      </c>
      <c r="F10" s="4">
        <v>1882946</v>
      </c>
      <c r="G10" s="2">
        <v>90680</v>
      </c>
      <c r="H10" s="2">
        <v>20411</v>
      </c>
      <c r="I10" s="2">
        <v>66033</v>
      </c>
      <c r="J10" s="2">
        <v>8376</v>
      </c>
      <c r="K10" s="2">
        <v>50267</v>
      </c>
      <c r="L10" s="3">
        <f t="shared" si="0"/>
        <v>2118713</v>
      </c>
      <c r="M10" s="3">
        <f t="shared" si="1"/>
        <v>236045</v>
      </c>
      <c r="N10">
        <f t="shared" si="2"/>
        <v>0.57385265312215772</v>
      </c>
      <c r="O10">
        <f t="shared" si="3"/>
        <v>0.12059717744951393</v>
      </c>
      <c r="P10">
        <f t="shared" si="4"/>
        <v>6.786722180843531E-2</v>
      </c>
      <c r="Q10">
        <f t="shared" si="5"/>
        <v>0.21385719933877984</v>
      </c>
      <c r="R10">
        <f t="shared" si="6"/>
        <v>2.3825748281113245E-2</v>
      </c>
    </row>
    <row r="11" spans="1:18" x14ac:dyDescent="0.2">
      <c r="A11" s="1" t="s">
        <v>10</v>
      </c>
      <c r="B11" s="2">
        <v>10085355</v>
      </c>
      <c r="C11" s="2">
        <v>6085937</v>
      </c>
      <c r="D11" s="2">
        <v>1201680</v>
      </c>
      <c r="E11" s="2">
        <v>658574</v>
      </c>
      <c r="F11" s="4">
        <v>1723450</v>
      </c>
      <c r="G11" s="2">
        <v>75111</v>
      </c>
      <c r="H11" s="2">
        <v>17751</v>
      </c>
      <c r="I11" s="2">
        <v>59750</v>
      </c>
      <c r="J11" s="2">
        <v>6580</v>
      </c>
      <c r="K11" s="2">
        <v>38597</v>
      </c>
      <c r="L11" s="3">
        <f t="shared" si="0"/>
        <v>1921239</v>
      </c>
      <c r="M11" s="3">
        <f t="shared" si="1"/>
        <v>217925</v>
      </c>
      <c r="N11">
        <f t="shared" si="2"/>
        <v>0.60344301216962615</v>
      </c>
      <c r="O11">
        <f t="shared" si="3"/>
        <v>0.11915098675257341</v>
      </c>
      <c r="P11">
        <f t="shared" si="4"/>
        <v>6.5300031580445117E-2</v>
      </c>
      <c r="Q11">
        <f t="shared" si="5"/>
        <v>0.19049790513075643</v>
      </c>
      <c r="R11">
        <f t="shared" si="6"/>
        <v>2.1608064366598897E-2</v>
      </c>
    </row>
    <row r="12" spans="1:18" x14ac:dyDescent="0.2">
      <c r="A12" s="1" t="s">
        <v>11</v>
      </c>
      <c r="B12" s="2">
        <v>10086611</v>
      </c>
      <c r="C12" s="2">
        <v>6471645</v>
      </c>
      <c r="D12" s="2">
        <v>1187113</v>
      </c>
      <c r="E12" s="2">
        <v>558679</v>
      </c>
      <c r="F12" s="4">
        <v>1500654</v>
      </c>
      <c r="G12" s="2">
        <v>66094</v>
      </c>
      <c r="H12" s="2">
        <v>14820</v>
      </c>
      <c r="I12" s="2">
        <v>50663</v>
      </c>
      <c r="J12" s="2">
        <v>5572</v>
      </c>
      <c r="K12" s="2">
        <v>31860</v>
      </c>
      <c r="L12" s="3">
        <f t="shared" si="0"/>
        <v>1669663</v>
      </c>
      <c r="M12" s="3">
        <f t="shared" si="1"/>
        <v>199511</v>
      </c>
      <c r="N12">
        <f t="shared" si="2"/>
        <v>0.64160747351117242</v>
      </c>
      <c r="O12">
        <f t="shared" si="3"/>
        <v>0.11769195818099855</v>
      </c>
      <c r="P12">
        <f t="shared" si="4"/>
        <v>5.5388177456233811E-2</v>
      </c>
      <c r="Q12">
        <f t="shared" si="5"/>
        <v>0.16553260555007029</v>
      </c>
      <c r="R12">
        <f t="shared" si="6"/>
        <v>1.9779785301524962E-2</v>
      </c>
    </row>
    <row r="13" spans="1:18" x14ac:dyDescent="0.2">
      <c r="A13" s="1" t="s">
        <v>12</v>
      </c>
      <c r="B13" s="2">
        <v>10642489</v>
      </c>
      <c r="C13" s="2">
        <v>7311155</v>
      </c>
      <c r="D13" s="2">
        <v>1208671</v>
      </c>
      <c r="E13" s="2">
        <v>512885</v>
      </c>
      <c r="F13" s="4">
        <v>1265154</v>
      </c>
      <c r="G13" s="2">
        <v>56482</v>
      </c>
      <c r="H13" s="2">
        <v>12398</v>
      </c>
      <c r="I13" s="2">
        <v>42424</v>
      </c>
      <c r="J13" s="2">
        <v>4330</v>
      </c>
      <c r="K13" s="2">
        <v>26572</v>
      </c>
      <c r="L13" s="3">
        <f t="shared" si="0"/>
        <v>1407360</v>
      </c>
      <c r="M13" s="3">
        <f t="shared" si="1"/>
        <v>202418</v>
      </c>
      <c r="N13">
        <f t="shared" si="2"/>
        <v>0.68697792405517166</v>
      </c>
      <c r="O13">
        <f t="shared" si="3"/>
        <v>0.1135703311509178</v>
      </c>
      <c r="P13">
        <f t="shared" si="4"/>
        <v>4.8192203910194319E-2</v>
      </c>
      <c r="Q13">
        <f t="shared" si="5"/>
        <v>0.13223974203778835</v>
      </c>
      <c r="R13">
        <f t="shared" si="6"/>
        <v>1.9019798845927867E-2</v>
      </c>
    </row>
    <row r="14" spans="1:18" x14ac:dyDescent="0.2">
      <c r="A14" s="1" t="s">
        <v>13</v>
      </c>
      <c r="B14" s="2">
        <v>9856730</v>
      </c>
      <c r="C14" s="2">
        <v>7099619</v>
      </c>
      <c r="D14" s="2">
        <v>1060035</v>
      </c>
      <c r="E14" s="2">
        <v>450307</v>
      </c>
      <c r="F14" s="4">
        <v>962245</v>
      </c>
      <c r="G14" s="2">
        <v>43828</v>
      </c>
      <c r="H14" s="2">
        <v>9489</v>
      </c>
      <c r="I14" s="2">
        <v>31773</v>
      </c>
      <c r="J14" s="2">
        <v>3120</v>
      </c>
      <c r="K14" s="2">
        <v>20178</v>
      </c>
      <c r="L14" s="3">
        <f t="shared" si="0"/>
        <v>1070633</v>
      </c>
      <c r="M14" s="3">
        <f t="shared" si="1"/>
        <v>176136</v>
      </c>
      <c r="N14">
        <f t="shared" si="2"/>
        <v>0.7202813712052577</v>
      </c>
      <c r="O14">
        <f t="shared" si="3"/>
        <v>0.10754428699984681</v>
      </c>
      <c r="P14">
        <f t="shared" si="4"/>
        <v>4.5685232323498769E-2</v>
      </c>
      <c r="Q14">
        <f t="shared" si="5"/>
        <v>0.10861949145406236</v>
      </c>
      <c r="R14">
        <f t="shared" si="6"/>
        <v>1.786961801733435E-2</v>
      </c>
    </row>
    <row r="15" spans="1:18" x14ac:dyDescent="0.2">
      <c r="A15" s="1" t="s">
        <v>14</v>
      </c>
      <c r="B15" s="2">
        <v>8199773</v>
      </c>
      <c r="C15" s="2">
        <v>6143751</v>
      </c>
      <c r="D15" s="2">
        <v>788098</v>
      </c>
      <c r="E15" s="2">
        <v>372379</v>
      </c>
      <c r="F15" s="4">
        <v>688244</v>
      </c>
      <c r="G15" s="2">
        <v>31035</v>
      </c>
      <c r="H15" s="2">
        <v>6295</v>
      </c>
      <c r="I15" s="2">
        <v>20365</v>
      </c>
      <c r="J15" s="2">
        <v>1966</v>
      </c>
      <c r="K15" s="2">
        <v>13269</v>
      </c>
      <c r="L15" s="3">
        <f t="shared" si="0"/>
        <v>761174</v>
      </c>
      <c r="M15" s="3">
        <f t="shared" si="1"/>
        <v>134371</v>
      </c>
      <c r="N15">
        <f t="shared" si="2"/>
        <v>0.7492586685021646</v>
      </c>
      <c r="O15">
        <f t="shared" si="3"/>
        <v>9.6112172861370679E-2</v>
      </c>
      <c r="P15">
        <f t="shared" si="4"/>
        <v>4.5413330344632713E-2</v>
      </c>
      <c r="Q15">
        <f t="shared" si="5"/>
        <v>9.2828667330180969E-2</v>
      </c>
      <c r="R15">
        <f t="shared" si="6"/>
        <v>1.638716096165101E-2</v>
      </c>
    </row>
    <row r="16" spans="1:18" x14ac:dyDescent="0.2">
      <c r="A16" s="1" t="s">
        <v>15</v>
      </c>
      <c r="B16" s="2">
        <v>6499806</v>
      </c>
      <c r="C16" s="2">
        <v>5046753</v>
      </c>
      <c r="D16" s="2">
        <v>541415</v>
      </c>
      <c r="E16" s="2">
        <v>282576</v>
      </c>
      <c r="F16" s="4">
        <v>483526</v>
      </c>
      <c r="G16" s="2">
        <v>20365</v>
      </c>
      <c r="H16" s="2">
        <v>4198</v>
      </c>
      <c r="I16" s="2">
        <v>13139</v>
      </c>
      <c r="J16" s="2">
        <v>1329</v>
      </c>
      <c r="K16" s="2">
        <v>8715</v>
      </c>
      <c r="L16" s="3">
        <f t="shared" si="0"/>
        <v>531272</v>
      </c>
      <c r="M16" s="3">
        <f t="shared" si="1"/>
        <v>97790</v>
      </c>
      <c r="N16">
        <f t="shared" si="2"/>
        <v>0.77644671240957042</v>
      </c>
      <c r="O16">
        <f t="shared" si="3"/>
        <v>8.3297101482721181E-2</v>
      </c>
      <c r="P16">
        <f t="shared" si="4"/>
        <v>4.3474528316691297E-2</v>
      </c>
      <c r="Q16">
        <f t="shared" si="5"/>
        <v>8.1736593369094404E-2</v>
      </c>
      <c r="R16">
        <f t="shared" si="6"/>
        <v>1.5045064421922747E-2</v>
      </c>
    </row>
    <row r="17" spans="1:18" x14ac:dyDescent="0.2">
      <c r="A17" s="1" t="s">
        <v>16</v>
      </c>
      <c r="B17" s="2">
        <v>4318499</v>
      </c>
      <c r="C17" s="2">
        <v>3407553</v>
      </c>
      <c r="D17" s="2">
        <v>331089</v>
      </c>
      <c r="E17" s="2">
        <v>188019</v>
      </c>
      <c r="F17" s="4">
        <v>303585</v>
      </c>
      <c r="G17" s="2">
        <v>12654</v>
      </c>
      <c r="H17" s="2">
        <v>2471</v>
      </c>
      <c r="I17" s="2">
        <v>7175</v>
      </c>
      <c r="J17" s="2">
        <v>679</v>
      </c>
      <c r="K17" s="2">
        <v>4952</v>
      </c>
      <c r="L17" s="3">
        <f t="shared" si="0"/>
        <v>331516</v>
      </c>
      <c r="M17" s="3">
        <f t="shared" si="1"/>
        <v>60322</v>
      </c>
      <c r="N17">
        <f t="shared" si="2"/>
        <v>0.78905957833960361</v>
      </c>
      <c r="O17">
        <f t="shared" si="3"/>
        <v>7.6667610667502759E-2</v>
      </c>
      <c r="P17">
        <f t="shared" si="4"/>
        <v>4.3538044121348644E-2</v>
      </c>
      <c r="Q17">
        <f t="shared" si="5"/>
        <v>7.6766487615257062E-2</v>
      </c>
      <c r="R17">
        <f t="shared" si="6"/>
        <v>1.396827925628789E-2</v>
      </c>
    </row>
    <row r="18" spans="1:18" x14ac:dyDescent="0.2">
      <c r="A18" s="1" t="s">
        <v>17</v>
      </c>
      <c r="B18" s="2">
        <v>2679724</v>
      </c>
      <c r="C18" s="2">
        <v>2109701</v>
      </c>
      <c r="D18" s="2">
        <v>198073</v>
      </c>
      <c r="E18" s="2">
        <v>122285</v>
      </c>
      <c r="F18" s="4">
        <v>197619</v>
      </c>
      <c r="G18" s="2">
        <v>8017</v>
      </c>
      <c r="H18" s="2">
        <v>1493</v>
      </c>
      <c r="I18" s="2">
        <v>4035</v>
      </c>
      <c r="J18" s="2">
        <v>430</v>
      </c>
      <c r="K18" s="2">
        <v>2934</v>
      </c>
      <c r="L18" s="3">
        <f t="shared" si="0"/>
        <v>214528</v>
      </c>
      <c r="M18" s="3">
        <f t="shared" si="1"/>
        <v>35137</v>
      </c>
      <c r="N18">
        <f t="shared" si="2"/>
        <v>0.7872829440643887</v>
      </c>
      <c r="O18">
        <f t="shared" si="3"/>
        <v>7.3915448008824783E-2</v>
      </c>
      <c r="P18">
        <f t="shared" si="4"/>
        <v>4.5633430905570871E-2</v>
      </c>
      <c r="Q18">
        <f t="shared" si="5"/>
        <v>8.0056005767758176E-2</v>
      </c>
      <c r="R18">
        <f t="shared" si="6"/>
        <v>1.3112171253457445E-2</v>
      </c>
    </row>
    <row r="19" spans="1:18" x14ac:dyDescent="0.2">
      <c r="A19" s="1" t="s">
        <v>18</v>
      </c>
      <c r="B19" s="2">
        <v>2376488</v>
      </c>
      <c r="C19" s="2">
        <v>1898120</v>
      </c>
      <c r="D19" s="2">
        <v>155893</v>
      </c>
      <c r="E19" s="2">
        <v>108791</v>
      </c>
      <c r="F19" s="4">
        <v>172481</v>
      </c>
      <c r="G19" s="2">
        <v>5938</v>
      </c>
      <c r="H19" s="2">
        <v>1135</v>
      </c>
      <c r="I19" s="2">
        <v>3179</v>
      </c>
      <c r="J19" s="2">
        <v>326</v>
      </c>
      <c r="K19" s="2">
        <v>2264</v>
      </c>
      <c r="L19" s="3">
        <f t="shared" si="0"/>
        <v>185323</v>
      </c>
      <c r="M19" s="3">
        <f t="shared" si="1"/>
        <v>28361</v>
      </c>
      <c r="N19">
        <f t="shared" si="2"/>
        <v>0.79870800946606924</v>
      </c>
      <c r="O19">
        <f t="shared" si="3"/>
        <v>6.5598058984518329E-2</v>
      </c>
      <c r="P19">
        <f t="shared" si="4"/>
        <v>4.5778055685532601E-2</v>
      </c>
      <c r="Q19">
        <f t="shared" si="5"/>
        <v>7.7981879142667673E-2</v>
      </c>
      <c r="R19">
        <f t="shared" si="6"/>
        <v>1.1933996721212141E-2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2DD6-87EF-FE42-870C-B91D0DB76EF8}">
  <sheetPr filterMode="1"/>
  <dimension ref="A1:E16"/>
  <sheetViews>
    <sheetView workbookViewId="0">
      <selection activeCell="E7" sqref="E7:E16"/>
    </sheetView>
  </sheetViews>
  <sheetFormatPr baseColWidth="10" defaultRowHeight="16" x14ac:dyDescent="0.2"/>
  <cols>
    <col min="1" max="1" width="15.6640625" customWidth="1"/>
    <col min="5" max="5" width="8.1640625" customWidth="1"/>
  </cols>
  <sheetData>
    <row r="1" spans="1:5" x14ac:dyDescent="0.2">
      <c r="B1" t="s">
        <v>54</v>
      </c>
      <c r="C1" t="s">
        <v>55</v>
      </c>
      <c r="D1" t="s">
        <v>19</v>
      </c>
    </row>
    <row r="2" spans="1:5" hidden="1" x14ac:dyDescent="0.2">
      <c r="A2" s="1" t="s">
        <v>7</v>
      </c>
      <c r="B2" s="2">
        <v>6325953</v>
      </c>
      <c r="C2" s="2">
        <v>6162490</v>
      </c>
      <c r="D2" s="3">
        <f>SUM(B2:C2)</f>
        <v>12488443</v>
      </c>
      <c r="E2" s="8">
        <f>B2/D2</f>
        <v>0.50654457084842364</v>
      </c>
    </row>
    <row r="3" spans="1:5" hidden="1" x14ac:dyDescent="0.2">
      <c r="A3" s="1" t="s">
        <v>8</v>
      </c>
      <c r="B3" s="2">
        <v>6172679</v>
      </c>
      <c r="C3" s="2">
        <v>6085206</v>
      </c>
      <c r="D3" s="3">
        <f t="shared" ref="D3:D16" si="0">SUM(B3:C3)</f>
        <v>12257885</v>
      </c>
      <c r="E3" s="8">
        <f t="shared" ref="E3:E16" si="1">B3/D3</f>
        <v>0.50356802988443761</v>
      </c>
    </row>
    <row r="4" spans="1:5" x14ac:dyDescent="0.2">
      <c r="A4" s="1"/>
      <c r="B4" s="2">
        <f>SUM(B2:B3)</f>
        <v>12498632</v>
      </c>
      <c r="C4" s="2">
        <f>SUM(C2:C3)</f>
        <v>12247696</v>
      </c>
      <c r="D4" s="3">
        <f t="shared" si="0"/>
        <v>24746328</v>
      </c>
      <c r="E4" s="9">
        <f t="shared" si="1"/>
        <v>0.50507016636973368</v>
      </c>
    </row>
    <row r="5" spans="1:5" hidden="1" x14ac:dyDescent="0.2">
      <c r="A5" s="1" t="s">
        <v>9</v>
      </c>
      <c r="B5" s="2">
        <v>5685238</v>
      </c>
      <c r="C5" s="2">
        <v>5619312</v>
      </c>
      <c r="D5" s="3">
        <f t="shared" si="0"/>
        <v>11304550</v>
      </c>
      <c r="E5" s="8">
        <f t="shared" si="1"/>
        <v>0.50291590554245857</v>
      </c>
    </row>
    <row r="6" spans="1:5" hidden="1" x14ac:dyDescent="0.2">
      <c r="A6" s="1" t="s">
        <v>10</v>
      </c>
      <c r="B6" s="2">
        <v>6085937</v>
      </c>
      <c r="C6" s="2">
        <v>6063475</v>
      </c>
      <c r="D6" s="3">
        <f t="shared" si="0"/>
        <v>12149412</v>
      </c>
      <c r="E6" s="8">
        <f t="shared" si="1"/>
        <v>0.50092440687664552</v>
      </c>
    </row>
    <row r="7" spans="1:5" x14ac:dyDescent="0.2">
      <c r="A7" s="1"/>
      <c r="B7" s="2">
        <f>SUM(B5:B6)</f>
        <v>11771175</v>
      </c>
      <c r="C7" s="2">
        <f>SUM(C5:C6)</f>
        <v>11682787</v>
      </c>
      <c r="D7" s="3">
        <f t="shared" si="0"/>
        <v>23453962</v>
      </c>
      <c r="E7" s="9">
        <f t="shared" si="1"/>
        <v>0.50188428718354705</v>
      </c>
    </row>
    <row r="8" spans="1:5" hidden="1" x14ac:dyDescent="0.2">
      <c r="A8" s="1" t="s">
        <v>11</v>
      </c>
      <c r="B8" s="2">
        <v>6471645</v>
      </c>
      <c r="C8" s="2">
        <v>6536109</v>
      </c>
      <c r="D8" s="3">
        <f t="shared" si="0"/>
        <v>13007754</v>
      </c>
      <c r="E8" s="8">
        <f t="shared" si="1"/>
        <v>0.4975220933606217</v>
      </c>
    </row>
    <row r="9" spans="1:5" hidden="1" x14ac:dyDescent="0.2">
      <c r="A9" s="1" t="s">
        <v>12</v>
      </c>
      <c r="B9" s="2">
        <v>7311155</v>
      </c>
      <c r="C9" s="2">
        <v>7561494</v>
      </c>
      <c r="D9" s="3">
        <f t="shared" si="0"/>
        <v>14872649</v>
      </c>
      <c r="E9" s="8">
        <f t="shared" si="1"/>
        <v>0.49158391353147646</v>
      </c>
    </row>
    <row r="10" spans="1:5" x14ac:dyDescent="0.2">
      <c r="A10" s="1"/>
      <c r="B10" s="2">
        <f>SUM(B8:B9)</f>
        <v>13782800</v>
      </c>
      <c r="C10" s="2">
        <f>SUM(C8:C9)</f>
        <v>14097603</v>
      </c>
      <c r="D10" s="3">
        <f t="shared" si="0"/>
        <v>27880403</v>
      </c>
      <c r="E10" s="9">
        <f t="shared" si="1"/>
        <v>0.49435440370069256</v>
      </c>
    </row>
    <row r="11" spans="1:5" hidden="1" x14ac:dyDescent="0.2">
      <c r="A11" s="1" t="s">
        <v>13</v>
      </c>
      <c r="B11" s="2">
        <v>7099619</v>
      </c>
      <c r="C11" s="2">
        <v>7525101</v>
      </c>
      <c r="D11" s="3">
        <f t="shared" si="0"/>
        <v>14624720</v>
      </c>
      <c r="E11" s="8">
        <f t="shared" si="1"/>
        <v>0.48545332833722626</v>
      </c>
    </row>
    <row r="12" spans="1:5" hidden="1" x14ac:dyDescent="0.2">
      <c r="A12" s="1" t="s">
        <v>14</v>
      </c>
      <c r="B12" s="2">
        <v>6143751</v>
      </c>
      <c r="C12" s="2">
        <v>6719447</v>
      </c>
      <c r="D12" s="3">
        <f t="shared" si="0"/>
        <v>12863198</v>
      </c>
      <c r="E12" s="8">
        <f t="shared" si="1"/>
        <v>0.47762236109558448</v>
      </c>
    </row>
    <row r="13" spans="1:5" x14ac:dyDescent="0.2">
      <c r="A13" s="1"/>
      <c r="B13" s="2">
        <f>SUM(B11:B12)</f>
        <v>13243370</v>
      </c>
      <c r="C13" s="2">
        <f>SUM(C11:C12)</f>
        <v>14244548</v>
      </c>
      <c r="D13" s="3">
        <f t="shared" si="0"/>
        <v>27487918</v>
      </c>
      <c r="E13" s="9">
        <f t="shared" si="1"/>
        <v>0.48178876261199555</v>
      </c>
    </row>
    <row r="14" spans="1:5" hidden="1" x14ac:dyDescent="0.2">
      <c r="A14" s="1" t="s">
        <v>15</v>
      </c>
      <c r="B14" s="2">
        <v>5046753</v>
      </c>
      <c r="C14" s="2">
        <v>5659370</v>
      </c>
      <c r="D14" s="3">
        <f t="shared" si="0"/>
        <v>10706123</v>
      </c>
      <c r="E14" s="8">
        <f t="shared" si="1"/>
        <v>0.47138940959299647</v>
      </c>
    </row>
    <row r="15" spans="1:5" hidden="1" x14ac:dyDescent="0.2">
      <c r="A15" s="1" t="s">
        <v>16</v>
      </c>
      <c r="B15" s="2">
        <v>3407553</v>
      </c>
      <c r="C15" s="2">
        <v>4072693</v>
      </c>
      <c r="D15" s="3">
        <f t="shared" si="0"/>
        <v>7480246</v>
      </c>
      <c r="E15" s="8">
        <f t="shared" si="1"/>
        <v>0.45554023223300411</v>
      </c>
    </row>
    <row r="16" spans="1:5" x14ac:dyDescent="0.2">
      <c r="B16" s="3">
        <f>SUM(B14:B15)</f>
        <v>8454306</v>
      </c>
      <c r="C16" s="3">
        <f>SUM(C14:C15)</f>
        <v>9732063</v>
      </c>
      <c r="D16" s="3">
        <f t="shared" si="0"/>
        <v>18186369</v>
      </c>
      <c r="E16" s="9">
        <f t="shared" si="1"/>
        <v>0.46487047524439873</v>
      </c>
    </row>
  </sheetData>
  <autoFilter ref="A1:E16" xr:uid="{58262DD6-87EF-FE42-870C-B91D0DB76EF8}">
    <filterColumn colId="0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16DC-A4EB-454B-88F7-AA66923E9085}">
  <sheetPr filterMode="1"/>
  <dimension ref="A1:E20"/>
  <sheetViews>
    <sheetView zoomScale="150" workbookViewId="0">
      <selection activeCell="A4" sqref="A4:A16"/>
    </sheetView>
  </sheetViews>
  <sheetFormatPr baseColWidth="10" defaultRowHeight="16" x14ac:dyDescent="0.2"/>
  <cols>
    <col min="1" max="1" width="18.1640625" style="6" customWidth="1"/>
    <col min="2" max="2" width="13.33203125" customWidth="1"/>
    <col min="3" max="3" width="14.5" customWidth="1"/>
    <col min="4" max="4" width="11.83203125" customWidth="1"/>
    <col min="5" max="5" width="13.33203125" customWidth="1"/>
  </cols>
  <sheetData>
    <row r="1" spans="1:5" x14ac:dyDescent="0.2">
      <c r="A1" s="6" t="s">
        <v>0</v>
      </c>
      <c r="B1" t="s">
        <v>36</v>
      </c>
      <c r="C1" t="s">
        <v>37</v>
      </c>
      <c r="D1" t="s">
        <v>19</v>
      </c>
      <c r="E1" t="s">
        <v>38</v>
      </c>
    </row>
    <row r="2" spans="1:5" hidden="1" x14ac:dyDescent="0.2">
      <c r="A2" s="7" t="s">
        <v>40</v>
      </c>
      <c r="B2" s="2">
        <v>1484681</v>
      </c>
      <c r="C2" s="2">
        <v>1541900</v>
      </c>
      <c r="D2" s="3">
        <f>SUM(B2:C2)</f>
        <v>3026581</v>
      </c>
      <c r="E2" s="8">
        <f>B2/D2</f>
        <v>0.49054725447625552</v>
      </c>
    </row>
    <row r="3" spans="1:5" hidden="1" x14ac:dyDescent="0.2">
      <c r="A3" s="7" t="s">
        <v>41</v>
      </c>
      <c r="B3" s="2">
        <v>1331788</v>
      </c>
      <c r="C3" s="2">
        <v>1452176</v>
      </c>
      <c r="D3" s="3">
        <f t="shared" ref="D3:D13" si="0">SUM(B3:C3)</f>
        <v>2783964</v>
      </c>
      <c r="E3" s="8">
        <f t="shared" ref="E3:E13" si="1">B3/D3</f>
        <v>0.47837831236323458</v>
      </c>
    </row>
    <row r="4" spans="1:5" x14ac:dyDescent="0.2">
      <c r="A4" s="7" t="s">
        <v>50</v>
      </c>
      <c r="B4" s="2">
        <f>SUM(B2:B3)</f>
        <v>2816469</v>
      </c>
      <c r="C4" s="2">
        <f>SUM(C2:C3)</f>
        <v>2994076</v>
      </c>
      <c r="D4" s="3">
        <f t="shared" si="0"/>
        <v>5810545</v>
      </c>
      <c r="E4" s="9">
        <f t="shared" si="1"/>
        <v>0.48471683809350069</v>
      </c>
    </row>
    <row r="5" spans="1:5" hidden="1" x14ac:dyDescent="0.2">
      <c r="A5" s="7" t="s">
        <v>42</v>
      </c>
      <c r="B5" s="2">
        <v>1194773</v>
      </c>
      <c r="C5" s="2">
        <v>1339206</v>
      </c>
      <c r="D5" s="3">
        <f t="shared" si="0"/>
        <v>2533979</v>
      </c>
      <c r="E5" s="8">
        <f t="shared" si="1"/>
        <v>0.47150075040085176</v>
      </c>
    </row>
    <row r="6" spans="1:5" hidden="1" x14ac:dyDescent="0.2">
      <c r="A6" s="7" t="s">
        <v>43</v>
      </c>
      <c r="B6" s="2">
        <v>1201680</v>
      </c>
      <c r="C6" s="2">
        <v>1364444</v>
      </c>
      <c r="D6" s="3">
        <f t="shared" si="0"/>
        <v>2566124</v>
      </c>
      <c r="E6" s="8">
        <f t="shared" si="1"/>
        <v>0.46828602203167113</v>
      </c>
    </row>
    <row r="7" spans="1:5" x14ac:dyDescent="0.2">
      <c r="A7" s="7" t="s">
        <v>51</v>
      </c>
      <c r="B7" s="2">
        <f>SUM(B5:B6)</f>
        <v>2396453</v>
      </c>
      <c r="C7" s="2">
        <f>SUM(C5:C6)</f>
        <v>2703650</v>
      </c>
      <c r="D7" s="3">
        <f t="shared" si="0"/>
        <v>5100103</v>
      </c>
      <c r="E7" s="9">
        <f t="shared" si="1"/>
        <v>0.46988325529896163</v>
      </c>
    </row>
    <row r="8" spans="1:5" hidden="1" x14ac:dyDescent="0.2">
      <c r="A8" s="7" t="s">
        <v>44</v>
      </c>
      <c r="B8" s="2">
        <v>1187113</v>
      </c>
      <c r="C8" s="2">
        <v>1350577</v>
      </c>
      <c r="D8" s="3">
        <f t="shared" si="0"/>
        <v>2537690</v>
      </c>
      <c r="E8" s="8">
        <f t="shared" si="1"/>
        <v>0.46779275640444656</v>
      </c>
    </row>
    <row r="9" spans="1:5" hidden="1" x14ac:dyDescent="0.2">
      <c r="A9" s="7" t="s">
        <v>45</v>
      </c>
      <c r="B9" s="2">
        <v>1208671</v>
      </c>
      <c r="C9" s="2">
        <v>1403968</v>
      </c>
      <c r="D9" s="3">
        <f t="shared" si="0"/>
        <v>2612639</v>
      </c>
      <c r="E9" s="8">
        <f t="shared" si="1"/>
        <v>0.46262457231940579</v>
      </c>
    </row>
    <row r="10" spans="1:5" x14ac:dyDescent="0.2">
      <c r="A10" s="7" t="s">
        <v>52</v>
      </c>
      <c r="B10" s="2">
        <f>SUM(B8:B9)</f>
        <v>2395784</v>
      </c>
      <c r="C10" s="2">
        <f>SUM(C8:C9)</f>
        <v>2754545</v>
      </c>
      <c r="D10" s="3">
        <f t="shared" si="0"/>
        <v>5150329</v>
      </c>
      <c r="E10" s="9">
        <f t="shared" si="1"/>
        <v>0.46517105994587921</v>
      </c>
    </row>
    <row r="11" spans="1:5" hidden="1" x14ac:dyDescent="0.2">
      <c r="A11" s="7" t="s">
        <v>46</v>
      </c>
      <c r="B11" s="2">
        <v>1060035</v>
      </c>
      <c r="C11" s="2">
        <v>1280849</v>
      </c>
      <c r="D11" s="3">
        <f t="shared" si="0"/>
        <v>2340884</v>
      </c>
      <c r="E11" s="8">
        <f t="shared" si="1"/>
        <v>0.4528353391282951</v>
      </c>
    </row>
    <row r="12" spans="1:5" hidden="1" x14ac:dyDescent="0.2">
      <c r="A12" s="7" t="s">
        <v>47</v>
      </c>
      <c r="B12" s="2">
        <v>788098</v>
      </c>
      <c r="C12" s="2">
        <v>1026763</v>
      </c>
      <c r="D12" s="3">
        <f t="shared" si="0"/>
        <v>1814861</v>
      </c>
      <c r="E12" s="8">
        <f t="shared" si="1"/>
        <v>0.43424703048883634</v>
      </c>
    </row>
    <row r="13" spans="1:5" x14ac:dyDescent="0.2">
      <c r="A13" s="7" t="s">
        <v>53</v>
      </c>
      <c r="B13" s="2">
        <f>SUM(B11:B12)</f>
        <v>1848133</v>
      </c>
      <c r="C13" s="2">
        <f>SUM(C11:C12)</f>
        <v>2307612</v>
      </c>
      <c r="D13" s="3">
        <f t="shared" si="0"/>
        <v>4155745</v>
      </c>
      <c r="E13" s="9">
        <f t="shared" si="1"/>
        <v>0.44471761380931696</v>
      </c>
    </row>
    <row r="14" spans="1:5" hidden="1" x14ac:dyDescent="0.2">
      <c r="A14" s="7" t="s">
        <v>48</v>
      </c>
      <c r="B14" s="2">
        <v>541415</v>
      </c>
      <c r="C14" s="2">
        <v>744384</v>
      </c>
      <c r="D14" s="3">
        <f>SUM(B14:C14)</f>
        <v>1285799</v>
      </c>
      <c r="E14" s="8">
        <f>B14/D14</f>
        <v>0.42107281153586212</v>
      </c>
    </row>
    <row r="15" spans="1:5" hidden="1" x14ac:dyDescent="0.2">
      <c r="A15" s="7" t="s">
        <v>49</v>
      </c>
      <c r="B15" s="2">
        <v>331089</v>
      </c>
      <c r="C15" s="2">
        <v>500691</v>
      </c>
      <c r="D15" s="3">
        <f>SUM(B15:C15)</f>
        <v>831780</v>
      </c>
      <c r="E15" s="8">
        <f>B15/D15</f>
        <v>0.39804876289403446</v>
      </c>
    </row>
    <row r="16" spans="1:5" x14ac:dyDescent="0.2">
      <c r="A16" s="5" t="s">
        <v>39</v>
      </c>
      <c r="B16" s="3">
        <f>SUM(B14:B15)</f>
        <v>872504</v>
      </c>
      <c r="C16" s="3">
        <f>SUM(C14:C15)</f>
        <v>1245075</v>
      </c>
      <c r="D16" s="3">
        <f>SUM(B16:C16)</f>
        <v>2117579</v>
      </c>
      <c r="E16" s="9">
        <f>B16/D16</f>
        <v>0.41202901993266838</v>
      </c>
    </row>
    <row r="17" hidden="1" x14ac:dyDescent="0.2"/>
    <row r="18" hidden="1" x14ac:dyDescent="0.2"/>
    <row r="19" hidden="1" x14ac:dyDescent="0.2"/>
    <row r="20" hidden="1" x14ac:dyDescent="0.2"/>
  </sheetData>
  <autoFilter ref="A1:E20" xr:uid="{AC8F16DC-A4EB-454B-88F7-AA66923E9085}">
    <filterColumn colId="0">
      <filters>
        <filter val="30-39"/>
        <filter val="40-49"/>
        <filter val="50-59"/>
        <filter val="60-69"/>
        <filter val="70-79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0E9A-BB1A-8D4D-A641-1CD3BA746F90}">
  <sheetPr filterMode="1"/>
  <dimension ref="A1:E16"/>
  <sheetViews>
    <sheetView workbookViewId="0">
      <selection activeCell="B4" sqref="B4:D16"/>
    </sheetView>
  </sheetViews>
  <sheetFormatPr baseColWidth="10" defaultRowHeight="16" x14ac:dyDescent="0.2"/>
  <cols>
    <col min="1" max="1" width="20.5" customWidth="1"/>
  </cols>
  <sheetData>
    <row r="1" spans="1:5" x14ac:dyDescent="0.2">
      <c r="B1" t="s">
        <v>54</v>
      </c>
      <c r="C1" t="s">
        <v>55</v>
      </c>
    </row>
    <row r="2" spans="1:5" hidden="1" x14ac:dyDescent="0.2">
      <c r="A2" s="1" t="s">
        <v>7</v>
      </c>
      <c r="B2" s="2">
        <v>803656</v>
      </c>
      <c r="C2" s="2">
        <v>857685</v>
      </c>
      <c r="D2" s="3">
        <f>SUM(B2:C2)</f>
        <v>1661341</v>
      </c>
      <c r="E2" s="8">
        <f>B2/D2</f>
        <v>0.48373934068923841</v>
      </c>
    </row>
    <row r="3" spans="1:5" hidden="1" x14ac:dyDescent="0.2">
      <c r="A3" s="1" t="s">
        <v>8</v>
      </c>
      <c r="B3" s="2">
        <v>756389</v>
      </c>
      <c r="C3" s="2">
        <v>844068</v>
      </c>
      <c r="D3" s="3">
        <f t="shared" ref="D3:D16" si="0">SUM(B3:C3)</f>
        <v>1600457</v>
      </c>
      <c r="E3" s="8">
        <f t="shared" ref="E3:E16" si="1">B3/D3</f>
        <v>0.47260813630106902</v>
      </c>
    </row>
    <row r="4" spans="1:5" x14ac:dyDescent="0.2">
      <c r="A4" s="1"/>
      <c r="B4" s="2">
        <f>SUM(B2:B3)</f>
        <v>1560045</v>
      </c>
      <c r="C4" s="2">
        <f>SUM(C2:C3)</f>
        <v>1701753</v>
      </c>
      <c r="D4" s="3">
        <f t="shared" si="0"/>
        <v>3261798</v>
      </c>
      <c r="E4" s="9">
        <f t="shared" si="1"/>
        <v>0.47827762479466845</v>
      </c>
    </row>
    <row r="5" spans="1:5" hidden="1" x14ac:dyDescent="0.2">
      <c r="A5" s="1" t="s">
        <v>9</v>
      </c>
      <c r="B5" s="2">
        <v>672370</v>
      </c>
      <c r="C5" s="2">
        <v>772724</v>
      </c>
      <c r="D5" s="3">
        <f t="shared" si="0"/>
        <v>1445094</v>
      </c>
      <c r="E5" s="8">
        <f t="shared" si="1"/>
        <v>0.46527769127821444</v>
      </c>
    </row>
    <row r="6" spans="1:5" hidden="1" x14ac:dyDescent="0.2">
      <c r="A6" s="1" t="s">
        <v>10</v>
      </c>
      <c r="B6" s="2">
        <v>658574</v>
      </c>
      <c r="C6" s="2">
        <v>752726</v>
      </c>
      <c r="D6" s="3">
        <f t="shared" si="0"/>
        <v>1411300</v>
      </c>
      <c r="E6" s="8">
        <f t="shared" si="1"/>
        <v>0.46664352015871891</v>
      </c>
    </row>
    <row r="7" spans="1:5" x14ac:dyDescent="0.2">
      <c r="A7" s="1"/>
      <c r="B7" s="2">
        <f>SUM(B5:B6)</f>
        <v>1330944</v>
      </c>
      <c r="C7" s="2">
        <f>SUM(C5:C6)</f>
        <v>1525450</v>
      </c>
      <c r="D7" s="3">
        <f t="shared" si="0"/>
        <v>2856394</v>
      </c>
      <c r="E7" s="9">
        <f t="shared" si="1"/>
        <v>0.46595252615710575</v>
      </c>
    </row>
    <row r="8" spans="1:5" hidden="1" x14ac:dyDescent="0.2">
      <c r="A8" s="1" t="s">
        <v>11</v>
      </c>
      <c r="B8" s="2">
        <v>558679</v>
      </c>
      <c r="C8" s="2">
        <v>642400</v>
      </c>
      <c r="D8" s="3">
        <f t="shared" si="0"/>
        <v>1201079</v>
      </c>
      <c r="E8" s="8">
        <f t="shared" si="1"/>
        <v>0.46514758812700913</v>
      </c>
    </row>
    <row r="9" spans="1:5" hidden="1" x14ac:dyDescent="0.2">
      <c r="A9" s="1" t="s">
        <v>12</v>
      </c>
      <c r="B9" s="2">
        <v>512885</v>
      </c>
      <c r="C9" s="2">
        <v>604279</v>
      </c>
      <c r="D9" s="3">
        <f t="shared" si="0"/>
        <v>1117164</v>
      </c>
      <c r="E9" s="8">
        <f t="shared" si="1"/>
        <v>0.45909553118432028</v>
      </c>
    </row>
    <row r="10" spans="1:5" x14ac:dyDescent="0.2">
      <c r="A10" s="1"/>
      <c r="B10" s="2">
        <f>SUM(B8:B9)</f>
        <v>1071564</v>
      </c>
      <c r="C10" s="2">
        <f>SUM(C8:C9)</f>
        <v>1246679</v>
      </c>
      <c r="D10" s="3">
        <f t="shared" si="0"/>
        <v>2318243</v>
      </c>
      <c r="E10" s="9">
        <f t="shared" si="1"/>
        <v>0.46223109484208513</v>
      </c>
    </row>
    <row r="11" spans="1:5" hidden="1" x14ac:dyDescent="0.2">
      <c r="A11" s="1" t="s">
        <v>13</v>
      </c>
      <c r="B11" s="2">
        <v>450307</v>
      </c>
      <c r="C11" s="2">
        <v>552695</v>
      </c>
      <c r="D11" s="3">
        <f t="shared" si="0"/>
        <v>1003002</v>
      </c>
      <c r="E11" s="8">
        <f t="shared" si="1"/>
        <v>0.4489592244083262</v>
      </c>
    </row>
    <row r="12" spans="1:5" hidden="1" x14ac:dyDescent="0.2">
      <c r="A12" s="1" t="s">
        <v>14</v>
      </c>
      <c r="B12" s="2">
        <v>372379</v>
      </c>
      <c r="C12" s="2">
        <v>476184</v>
      </c>
      <c r="D12" s="3">
        <f t="shared" si="0"/>
        <v>848563</v>
      </c>
      <c r="E12" s="8">
        <f t="shared" si="1"/>
        <v>0.43883483017760616</v>
      </c>
    </row>
    <row r="13" spans="1:5" x14ac:dyDescent="0.2">
      <c r="A13" s="1"/>
      <c r="B13" s="2">
        <f>SUM(B11:B12)</f>
        <v>822686</v>
      </c>
      <c r="C13" s="2">
        <f>SUM(C11:C12)</f>
        <v>1028879</v>
      </c>
      <c r="D13" s="3">
        <f t="shared" si="0"/>
        <v>1851565</v>
      </c>
      <c r="E13" s="9">
        <f t="shared" si="1"/>
        <v>0.44431926505415686</v>
      </c>
    </row>
    <row r="14" spans="1:5" hidden="1" x14ac:dyDescent="0.2">
      <c r="A14" s="1" t="s">
        <v>15</v>
      </c>
      <c r="B14" s="2">
        <v>282576</v>
      </c>
      <c r="C14" s="2">
        <v>361124</v>
      </c>
      <c r="D14" s="3">
        <f t="shared" si="0"/>
        <v>643700</v>
      </c>
      <c r="E14" s="8">
        <f t="shared" si="1"/>
        <v>0.4389871057946248</v>
      </c>
    </row>
    <row r="15" spans="1:5" hidden="1" x14ac:dyDescent="0.2">
      <c r="A15" s="1" t="s">
        <v>16</v>
      </c>
      <c r="B15" s="2">
        <v>188019</v>
      </c>
      <c r="C15" s="2">
        <v>238470</v>
      </c>
      <c r="D15" s="3">
        <f t="shared" si="0"/>
        <v>426489</v>
      </c>
      <c r="E15" s="8">
        <f t="shared" si="1"/>
        <v>0.44085310523835314</v>
      </c>
    </row>
    <row r="16" spans="1:5" x14ac:dyDescent="0.2">
      <c r="B16" s="3">
        <f>SUM(B14:B15)</f>
        <v>470595</v>
      </c>
      <c r="C16" s="3">
        <f>SUM(C14:C15)</f>
        <v>599594</v>
      </c>
      <c r="D16" s="3">
        <f t="shared" si="0"/>
        <v>1070189</v>
      </c>
      <c r="E16" s="9">
        <f t="shared" si="1"/>
        <v>0.4397307391498137</v>
      </c>
    </row>
  </sheetData>
  <autoFilter ref="A1:E16" xr:uid="{B1860E9A-BB1A-8D4D-A641-1CD3BA746F90}">
    <filterColumn colId="0">
      <filters blank="1"/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7BC5-6475-6C47-8FD0-F5BFC0A420FC}">
  <sheetPr filterMode="1"/>
  <dimension ref="A1:E16"/>
  <sheetViews>
    <sheetView workbookViewId="0">
      <selection activeCell="B4" sqref="B4:D16"/>
    </sheetView>
  </sheetViews>
  <sheetFormatPr baseColWidth="10" defaultRowHeight="16" x14ac:dyDescent="0.2"/>
  <cols>
    <col min="1" max="1" width="17.83203125" customWidth="1"/>
  </cols>
  <sheetData>
    <row r="1" spans="1:5" x14ac:dyDescent="0.2">
      <c r="B1" t="s">
        <v>54</v>
      </c>
      <c r="C1" t="s">
        <v>55</v>
      </c>
    </row>
    <row r="2" spans="1:5" hidden="1" x14ac:dyDescent="0.2">
      <c r="A2" s="1" t="s">
        <v>7</v>
      </c>
      <c r="B2" s="10">
        <v>326785</v>
      </c>
      <c r="C2">
        <v>341970</v>
      </c>
      <c r="D2" s="3">
        <f>SUM(B2:C2)</f>
        <v>668755</v>
      </c>
      <c r="E2">
        <f>B2/D2</f>
        <v>0.48864681385559733</v>
      </c>
    </row>
    <row r="3" spans="1:5" hidden="1" x14ac:dyDescent="0.2">
      <c r="A3" s="1" t="s">
        <v>8</v>
      </c>
      <c r="B3" s="10">
        <v>281858</v>
      </c>
      <c r="C3">
        <v>303430</v>
      </c>
      <c r="D3" s="3">
        <f t="shared" ref="D3:D16" si="0">SUM(B3:C3)</f>
        <v>585288</v>
      </c>
      <c r="E3">
        <f t="shared" ref="E3:E16" si="1">B3/D3</f>
        <v>0.48157146567160097</v>
      </c>
    </row>
    <row r="4" spans="1:5" x14ac:dyDescent="0.2">
      <c r="A4" s="1"/>
      <c r="B4" s="10">
        <f>SUM(B2:B3)</f>
        <v>608643</v>
      </c>
      <c r="C4" s="10">
        <f>SUM(C2:C3)</f>
        <v>645400</v>
      </c>
      <c r="D4" s="3">
        <f t="shared" si="0"/>
        <v>1254043</v>
      </c>
      <c r="E4" s="9">
        <f t="shared" si="1"/>
        <v>0.48534460142116337</v>
      </c>
    </row>
    <row r="5" spans="1:5" hidden="1" x14ac:dyDescent="0.2">
      <c r="A5" s="1" t="s">
        <v>9</v>
      </c>
      <c r="B5" s="10">
        <v>236045</v>
      </c>
      <c r="C5">
        <v>255397</v>
      </c>
      <c r="D5" s="3">
        <f t="shared" si="0"/>
        <v>491442</v>
      </c>
      <c r="E5">
        <f t="shared" si="1"/>
        <v>0.48031100312956565</v>
      </c>
    </row>
    <row r="6" spans="1:5" hidden="1" x14ac:dyDescent="0.2">
      <c r="A6" s="1" t="s">
        <v>10</v>
      </c>
      <c r="B6" s="10">
        <v>217925</v>
      </c>
      <c r="C6">
        <v>237261</v>
      </c>
      <c r="D6" s="3">
        <f t="shared" si="0"/>
        <v>455186</v>
      </c>
      <c r="E6">
        <f t="shared" si="1"/>
        <v>0.47876033094163706</v>
      </c>
    </row>
    <row r="7" spans="1:5" x14ac:dyDescent="0.2">
      <c r="A7" s="1"/>
      <c r="B7" s="10">
        <f>SUM(B5:B6)</f>
        <v>453970</v>
      </c>
      <c r="C7" s="10">
        <f>SUM(C5:C6)</f>
        <v>492658</v>
      </c>
      <c r="D7" s="3">
        <f t="shared" si="0"/>
        <v>946628</v>
      </c>
      <c r="E7" s="9">
        <f t="shared" si="1"/>
        <v>0.47956536252889204</v>
      </c>
    </row>
    <row r="8" spans="1:5" hidden="1" x14ac:dyDescent="0.2">
      <c r="A8" s="1" t="s">
        <v>11</v>
      </c>
      <c r="B8" s="10">
        <v>199511</v>
      </c>
      <c r="C8">
        <v>218638</v>
      </c>
      <c r="D8" s="3">
        <f t="shared" si="0"/>
        <v>418149</v>
      </c>
      <c r="E8">
        <f t="shared" si="1"/>
        <v>0.47712896599059185</v>
      </c>
    </row>
    <row r="9" spans="1:5" hidden="1" x14ac:dyDescent="0.2">
      <c r="A9" s="1" t="s">
        <v>12</v>
      </c>
      <c r="B9" s="10">
        <v>202418</v>
      </c>
      <c r="C9">
        <v>223947</v>
      </c>
      <c r="D9" s="3">
        <f t="shared" si="0"/>
        <v>426365</v>
      </c>
      <c r="E9">
        <f t="shared" si="1"/>
        <v>0.47475285260281685</v>
      </c>
    </row>
    <row r="10" spans="1:5" x14ac:dyDescent="0.2">
      <c r="A10" s="1"/>
      <c r="B10" s="10">
        <f>SUM(B8:B9)</f>
        <v>401929</v>
      </c>
      <c r="C10" s="10">
        <f>SUM(C8:C9)</f>
        <v>442585</v>
      </c>
      <c r="D10" s="3">
        <f t="shared" si="0"/>
        <v>844514</v>
      </c>
      <c r="E10" s="9">
        <f t="shared" si="1"/>
        <v>0.4759293510823977</v>
      </c>
    </row>
    <row r="11" spans="1:5" hidden="1" x14ac:dyDescent="0.2">
      <c r="A11" s="1" t="s">
        <v>13</v>
      </c>
      <c r="B11" s="10">
        <v>176136</v>
      </c>
      <c r="C11">
        <v>198050</v>
      </c>
      <c r="D11" s="3">
        <f t="shared" si="0"/>
        <v>374186</v>
      </c>
      <c r="E11">
        <f t="shared" si="1"/>
        <v>0.47071777137573295</v>
      </c>
    </row>
    <row r="12" spans="1:5" hidden="1" x14ac:dyDescent="0.2">
      <c r="A12" s="1" t="s">
        <v>14</v>
      </c>
      <c r="B12" s="10">
        <v>134371</v>
      </c>
      <c r="C12">
        <v>153674</v>
      </c>
      <c r="D12" s="3">
        <f t="shared" si="0"/>
        <v>288045</v>
      </c>
      <c r="E12">
        <f t="shared" si="1"/>
        <v>0.46649308267805378</v>
      </c>
    </row>
    <row r="13" spans="1:5" x14ac:dyDescent="0.2">
      <c r="A13" s="1"/>
      <c r="B13" s="10">
        <f>SUM(B11:B12)</f>
        <v>310507</v>
      </c>
      <c r="C13" s="10">
        <f>SUM(C11:C12)</f>
        <v>351724</v>
      </c>
      <c r="D13" s="3">
        <f t="shared" si="0"/>
        <v>662231</v>
      </c>
      <c r="E13" s="9">
        <f t="shared" si="1"/>
        <v>0.4688801943732625</v>
      </c>
    </row>
    <row r="14" spans="1:5" hidden="1" x14ac:dyDescent="0.2">
      <c r="A14" s="1" t="s">
        <v>15</v>
      </c>
      <c r="B14" s="10">
        <v>97790</v>
      </c>
      <c r="C14">
        <v>113235</v>
      </c>
      <c r="D14" s="3">
        <f t="shared" si="0"/>
        <v>211025</v>
      </c>
      <c r="E14">
        <f t="shared" si="1"/>
        <v>0.46340480985665206</v>
      </c>
    </row>
    <row r="15" spans="1:5" hidden="1" x14ac:dyDescent="0.2">
      <c r="A15" s="1" t="s">
        <v>16</v>
      </c>
      <c r="B15" s="10">
        <v>60322</v>
      </c>
      <c r="C15">
        <v>73514</v>
      </c>
      <c r="D15" s="3">
        <f t="shared" si="0"/>
        <v>133836</v>
      </c>
      <c r="E15">
        <f t="shared" si="1"/>
        <v>0.45071580142861412</v>
      </c>
    </row>
    <row r="16" spans="1:5" x14ac:dyDescent="0.2">
      <c r="B16" s="3">
        <f>SUM(B14:B15)</f>
        <v>158112</v>
      </c>
      <c r="C16" s="3">
        <f>SUM(C14:C15)</f>
        <v>186749</v>
      </c>
      <c r="D16" s="3">
        <f t="shared" si="0"/>
        <v>344861</v>
      </c>
      <c r="E16" s="9">
        <f t="shared" si="1"/>
        <v>0.45848037325183189</v>
      </c>
    </row>
  </sheetData>
  <autoFilter ref="A1:E16" xr:uid="{AAFE7BC5-6475-6C47-8FD0-F5BFC0A420FC}">
    <filterColumn colId="0">
      <filters blank="1"/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3CAA-F4B4-FE4F-812A-EA8326DA3840}">
  <dimension ref="A1:J6"/>
  <sheetViews>
    <sheetView tabSelected="1" workbookViewId="0">
      <selection activeCell="J2" sqref="J2"/>
    </sheetView>
  </sheetViews>
  <sheetFormatPr baseColWidth="10" defaultRowHeight="16" x14ac:dyDescent="0.2"/>
  <cols>
    <col min="6" max="6" width="13.1640625" customWidth="1"/>
  </cols>
  <sheetData>
    <row r="1" spans="1:10" x14ac:dyDescent="0.2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54</v>
      </c>
      <c r="I1" t="s">
        <v>19</v>
      </c>
      <c r="J1" t="s">
        <v>62</v>
      </c>
    </row>
    <row r="2" spans="1:10" x14ac:dyDescent="0.2">
      <c r="A2" s="7" t="s">
        <v>50</v>
      </c>
      <c r="B2" s="2">
        <v>1560045</v>
      </c>
      <c r="C2" s="2">
        <v>1701753</v>
      </c>
      <c r="D2" s="3">
        <v>3261798</v>
      </c>
      <c r="E2" s="10">
        <v>608643</v>
      </c>
      <c r="F2" s="10">
        <v>645400</v>
      </c>
      <c r="G2" s="3">
        <v>1254043</v>
      </c>
      <c r="H2" s="3">
        <f>B2+E2</f>
        <v>2168688</v>
      </c>
      <c r="I2" s="3">
        <f>D2+G2</f>
        <v>4515841</v>
      </c>
      <c r="J2">
        <f>H2/I2</f>
        <v>0.48024011474274669</v>
      </c>
    </row>
    <row r="3" spans="1:10" x14ac:dyDescent="0.2">
      <c r="A3" s="7" t="s">
        <v>51</v>
      </c>
      <c r="B3" s="2">
        <v>1330944</v>
      </c>
      <c r="C3" s="2">
        <v>1525450</v>
      </c>
      <c r="D3" s="3">
        <v>2856394</v>
      </c>
      <c r="E3" s="10">
        <v>453970</v>
      </c>
      <c r="F3" s="10">
        <v>492658</v>
      </c>
      <c r="G3" s="3">
        <v>946628</v>
      </c>
      <c r="H3" s="3">
        <f>B3+E3</f>
        <v>1784914</v>
      </c>
      <c r="I3" s="3">
        <f>D3+G3</f>
        <v>3803022</v>
      </c>
      <c r="J3">
        <f t="shared" ref="J3:J6" si="0">H3/I3</f>
        <v>0.46934096095158007</v>
      </c>
    </row>
    <row r="4" spans="1:10" x14ac:dyDescent="0.2">
      <c r="A4" s="7" t="s">
        <v>52</v>
      </c>
      <c r="B4" s="2">
        <v>1071564</v>
      </c>
      <c r="C4" s="2">
        <v>1246679</v>
      </c>
      <c r="D4" s="3">
        <v>2318243</v>
      </c>
      <c r="E4" s="10">
        <v>401929</v>
      </c>
      <c r="F4" s="10">
        <v>442585</v>
      </c>
      <c r="G4" s="3">
        <v>844514</v>
      </c>
      <c r="H4" s="3">
        <f>B4+E4</f>
        <v>1473493</v>
      </c>
      <c r="I4" s="3">
        <f t="shared" ref="I4:I6" si="1">D4+G4</f>
        <v>3162757</v>
      </c>
      <c r="J4">
        <f t="shared" si="0"/>
        <v>0.46588877994736871</v>
      </c>
    </row>
    <row r="5" spans="1:10" x14ac:dyDescent="0.2">
      <c r="A5" s="7" t="s">
        <v>53</v>
      </c>
      <c r="B5" s="2">
        <v>822686</v>
      </c>
      <c r="C5" s="2">
        <v>1028879</v>
      </c>
      <c r="D5" s="3">
        <v>1851565</v>
      </c>
      <c r="E5" s="10">
        <v>310507</v>
      </c>
      <c r="F5" s="10">
        <v>351724</v>
      </c>
      <c r="G5" s="3">
        <v>662231</v>
      </c>
      <c r="H5" s="3">
        <f>B5+E5</f>
        <v>1133193</v>
      </c>
      <c r="I5" s="3">
        <f t="shared" si="1"/>
        <v>2513796</v>
      </c>
      <c r="J5">
        <f t="shared" si="0"/>
        <v>0.45078956287622385</v>
      </c>
    </row>
    <row r="6" spans="1:10" x14ac:dyDescent="0.2">
      <c r="A6" s="5" t="s">
        <v>39</v>
      </c>
      <c r="B6" s="3">
        <v>470595</v>
      </c>
      <c r="C6" s="3">
        <v>599594</v>
      </c>
      <c r="D6" s="3">
        <v>1070189</v>
      </c>
      <c r="E6" s="3">
        <v>158112</v>
      </c>
      <c r="F6" s="3">
        <v>186749</v>
      </c>
      <c r="G6" s="3">
        <v>344861</v>
      </c>
      <c r="H6" s="3">
        <f>B6+E6</f>
        <v>628707</v>
      </c>
      <c r="I6" s="3">
        <f t="shared" si="1"/>
        <v>1415050</v>
      </c>
      <c r="J6">
        <f t="shared" si="0"/>
        <v>0.44430020140631071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B393-EB7D-1C4D-A50C-7CBA1C631A65}">
  <dimension ref="A1:E16"/>
  <sheetViews>
    <sheetView workbookViewId="0">
      <selection activeCell="B10" sqref="B10"/>
    </sheetView>
  </sheetViews>
  <sheetFormatPr baseColWidth="10" defaultRowHeight="16" x14ac:dyDescent="0.2"/>
  <cols>
    <col min="1" max="1" width="18" customWidth="1"/>
    <col min="2" max="2" width="17.6640625" customWidth="1"/>
    <col min="4" max="4" width="13" customWidth="1"/>
  </cols>
  <sheetData>
    <row r="1" spans="1:5" x14ac:dyDescent="0.2">
      <c r="B1" t="s">
        <v>54</v>
      </c>
      <c r="C1" t="s">
        <v>55</v>
      </c>
    </row>
    <row r="2" spans="1:5" x14ac:dyDescent="0.2">
      <c r="A2" s="1" t="s">
        <v>7</v>
      </c>
      <c r="B2">
        <v>2413535</v>
      </c>
      <c r="C2">
        <v>2172650</v>
      </c>
      <c r="D2">
        <f>SUM(B2:C2)</f>
        <v>4586185</v>
      </c>
      <c r="E2">
        <f>B2/D2</f>
        <v>0.52626202388259524</v>
      </c>
    </row>
    <row r="3" spans="1:5" x14ac:dyDescent="0.2">
      <c r="A3" s="1" t="s">
        <v>8</v>
      </c>
      <c r="B3">
        <v>2342227</v>
      </c>
      <c r="C3">
        <v>2167700</v>
      </c>
      <c r="D3">
        <f t="shared" ref="D3:D16" si="0">SUM(B3:C3)</f>
        <v>4509927</v>
      </c>
      <c r="E3">
        <f t="shared" ref="E3:E16" si="1">B3/D3</f>
        <v>0.51934920454366551</v>
      </c>
    </row>
    <row r="4" spans="1:5" x14ac:dyDescent="0.2">
      <c r="A4" s="1"/>
      <c r="B4">
        <f>SUM(B2:B3)</f>
        <v>4755762</v>
      </c>
      <c r="C4">
        <f>SUM(C2:C3)</f>
        <v>4340350</v>
      </c>
      <c r="D4">
        <f t="shared" si="0"/>
        <v>9096112</v>
      </c>
      <c r="E4" s="9">
        <f t="shared" si="1"/>
        <v>0.5228345913067034</v>
      </c>
    </row>
    <row r="5" spans="1:5" x14ac:dyDescent="0.2">
      <c r="A5" s="1" t="s">
        <v>9</v>
      </c>
      <c r="B5">
        <v>2118713</v>
      </c>
      <c r="C5">
        <v>2027845</v>
      </c>
      <c r="D5">
        <f t="shared" si="0"/>
        <v>4146558</v>
      </c>
      <c r="E5">
        <f t="shared" si="1"/>
        <v>0.51095703954942873</v>
      </c>
    </row>
    <row r="6" spans="1:5" x14ac:dyDescent="0.2">
      <c r="A6" s="1" t="s">
        <v>10</v>
      </c>
      <c r="B6">
        <v>1921239</v>
      </c>
      <c r="C6">
        <v>1894490</v>
      </c>
      <c r="D6">
        <f t="shared" si="0"/>
        <v>3815729</v>
      </c>
      <c r="E6">
        <f t="shared" si="1"/>
        <v>0.50350509692905343</v>
      </c>
    </row>
    <row r="7" spans="1:5" x14ac:dyDescent="0.2">
      <c r="A7" s="1"/>
      <c r="B7">
        <f>SUM(B5:B6)</f>
        <v>4039952</v>
      </c>
      <c r="C7">
        <f>SUM(C5:C6)</f>
        <v>3922335</v>
      </c>
      <c r="D7">
        <f t="shared" si="0"/>
        <v>7962287</v>
      </c>
      <c r="E7" s="9">
        <f t="shared" si="1"/>
        <v>0.50738588046374111</v>
      </c>
    </row>
    <row r="8" spans="1:5" x14ac:dyDescent="0.2">
      <c r="A8" s="1" t="s">
        <v>11</v>
      </c>
      <c r="B8">
        <v>1669663</v>
      </c>
      <c r="C8">
        <v>1642816</v>
      </c>
      <c r="D8">
        <f t="shared" si="0"/>
        <v>3312479</v>
      </c>
      <c r="E8">
        <f t="shared" si="1"/>
        <v>0.50405240304919674</v>
      </c>
    </row>
    <row r="9" spans="1:5" x14ac:dyDescent="0.2">
      <c r="A9" s="1" t="s">
        <v>12</v>
      </c>
      <c r="B9">
        <v>1407360</v>
      </c>
      <c r="C9">
        <v>1441214</v>
      </c>
      <c r="D9">
        <f t="shared" si="0"/>
        <v>2848574</v>
      </c>
      <c r="E9">
        <f t="shared" si="1"/>
        <v>0.49405772853364527</v>
      </c>
    </row>
    <row r="10" spans="1:5" x14ac:dyDescent="0.2">
      <c r="A10" s="1"/>
      <c r="B10">
        <f>SUM(B8:B9)</f>
        <v>3077023</v>
      </c>
      <c r="C10">
        <f>SUM(C8:C9)</f>
        <v>3084030</v>
      </c>
      <c r="D10">
        <f t="shared" si="0"/>
        <v>6161053</v>
      </c>
      <c r="E10" s="9">
        <f t="shared" si="1"/>
        <v>0.49943134720639476</v>
      </c>
    </row>
    <row r="11" spans="1:5" x14ac:dyDescent="0.2">
      <c r="A11" s="1" t="s">
        <v>13</v>
      </c>
      <c r="B11">
        <v>1070633</v>
      </c>
      <c r="C11">
        <v>1157721</v>
      </c>
      <c r="D11">
        <f t="shared" si="0"/>
        <v>2228354</v>
      </c>
      <c r="E11">
        <f t="shared" si="1"/>
        <v>0.48045911915252243</v>
      </c>
    </row>
    <row r="12" spans="1:5" x14ac:dyDescent="0.2">
      <c r="A12" s="1" t="s">
        <v>14</v>
      </c>
      <c r="B12">
        <v>761174</v>
      </c>
      <c r="C12">
        <v>879160</v>
      </c>
      <c r="D12">
        <f t="shared" si="0"/>
        <v>1640334</v>
      </c>
      <c r="E12">
        <f t="shared" si="1"/>
        <v>0.46403598291567449</v>
      </c>
    </row>
    <row r="13" spans="1:5" x14ac:dyDescent="0.2">
      <c r="A13" s="1"/>
      <c r="B13">
        <f>SUM(B11:B12)</f>
        <v>1831807</v>
      </c>
      <c r="C13">
        <f>SUM(C11:C12)</f>
        <v>2036881</v>
      </c>
      <c r="D13">
        <f t="shared" si="0"/>
        <v>3868688</v>
      </c>
      <c r="E13" s="9">
        <f t="shared" si="1"/>
        <v>0.47349566571406121</v>
      </c>
    </row>
    <row r="14" spans="1:5" x14ac:dyDescent="0.2">
      <c r="A14" s="1" t="s">
        <v>15</v>
      </c>
      <c r="B14">
        <v>531272</v>
      </c>
      <c r="C14">
        <v>650513</v>
      </c>
      <c r="D14">
        <f t="shared" si="0"/>
        <v>1181785</v>
      </c>
      <c r="E14">
        <f t="shared" si="1"/>
        <v>0.44955046814775951</v>
      </c>
    </row>
    <row r="15" spans="1:5" x14ac:dyDescent="0.2">
      <c r="A15" s="1" t="s">
        <v>16</v>
      </c>
      <c r="B15">
        <v>331516</v>
      </c>
      <c r="C15">
        <v>448798</v>
      </c>
      <c r="D15">
        <f t="shared" si="0"/>
        <v>780314</v>
      </c>
      <c r="E15">
        <f t="shared" si="1"/>
        <v>0.42484948366939462</v>
      </c>
    </row>
    <row r="16" spans="1:5" x14ac:dyDescent="0.2">
      <c r="B16">
        <f>SUM(B14:B15)</f>
        <v>862788</v>
      </c>
      <c r="C16">
        <f>SUM(C14:C15)</f>
        <v>1099311</v>
      </c>
      <c r="D16">
        <f t="shared" si="0"/>
        <v>1962099</v>
      </c>
      <c r="E16" s="9">
        <f t="shared" si="1"/>
        <v>0.43972704741198076</v>
      </c>
    </row>
  </sheetData>
  <autoFilter ref="A1:E16" xr:uid="{0827B393-EB7D-1C4D-A50C-7CBA1C631A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NHW</vt:lpstr>
      <vt:lpstr>NHB</vt:lpstr>
      <vt:lpstr>NHA</vt:lpstr>
      <vt:lpstr>Other</vt:lpstr>
      <vt:lpstr>Other+NHA</vt:lpstr>
      <vt:lpstr>Hisp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Mae Cusick</dc:creator>
  <cp:lastModifiedBy>Marika Mae Cusick</cp:lastModifiedBy>
  <dcterms:created xsi:type="dcterms:W3CDTF">2024-03-22T10:03:32Z</dcterms:created>
  <dcterms:modified xsi:type="dcterms:W3CDTF">2024-03-25T10:09:36Z</dcterms:modified>
</cp:coreProperties>
</file>