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OneDrive\Documents\NIST-NIH\Abstracts and Papers\Data in Brief - Biomat\Figure 1\"/>
    </mc:Choice>
  </mc:AlternateContent>
  <bookViews>
    <workbookView xWindow="480" yWindow="120" windowWidth="22995" windowHeight="1437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45" i="1" l="1"/>
  <c r="G45" i="1"/>
  <c r="C45" i="1"/>
  <c r="A45" i="1"/>
  <c r="A43" i="1"/>
  <c r="A44" i="1"/>
  <c r="A42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M30" i="1"/>
  <c r="AM29" i="1" s="1"/>
  <c r="AL30" i="1"/>
  <c r="AL29" i="1"/>
  <c r="AN29" i="1" s="1"/>
  <c r="N38" i="1" s="1"/>
  <c r="N45" i="1" s="1"/>
  <c r="AM28" i="1"/>
  <c r="AL28" i="1"/>
  <c r="AM27" i="1"/>
  <c r="AL27" i="1"/>
  <c r="AM26" i="1"/>
  <c r="AL26" i="1"/>
  <c r="AM25" i="1"/>
  <c r="AL25" i="1"/>
  <c r="AM24" i="1"/>
  <c r="AL24" i="1"/>
  <c r="AN24" i="1" s="1"/>
  <c r="N37" i="1" s="1"/>
  <c r="AM23" i="1"/>
  <c r="AL23" i="1"/>
  <c r="AN23" i="1" s="1"/>
  <c r="N36" i="1" s="1"/>
  <c r="N44" i="1" s="1"/>
  <c r="AM22" i="1"/>
  <c r="AM21" i="1" s="1"/>
  <c r="AL22" i="1"/>
  <c r="AL21" i="1"/>
  <c r="AN21" i="1" s="1"/>
  <c r="N35" i="1" s="1"/>
  <c r="N43" i="1" s="1"/>
  <c r="AM20" i="1"/>
  <c r="AL20" i="1"/>
  <c r="AN20" i="1" s="1"/>
  <c r="N34" i="1" s="1"/>
  <c r="N42" i="1" s="1"/>
  <c r="AJ30" i="1"/>
  <c r="AJ29" i="1" s="1"/>
  <c r="AI30" i="1"/>
  <c r="AI29" i="1"/>
  <c r="AK29" i="1" s="1"/>
  <c r="M38" i="1" s="1"/>
  <c r="M45" i="1" s="1"/>
  <c r="AJ28" i="1"/>
  <c r="AI28" i="1"/>
  <c r="AJ27" i="1"/>
  <c r="AI27" i="1"/>
  <c r="AJ26" i="1"/>
  <c r="AI26" i="1"/>
  <c r="AJ25" i="1"/>
  <c r="AI25" i="1"/>
  <c r="AJ24" i="1"/>
  <c r="AI24" i="1"/>
  <c r="AK24" i="1" s="1"/>
  <c r="M37" i="1" s="1"/>
  <c r="AJ23" i="1"/>
  <c r="AI23" i="1"/>
  <c r="AK23" i="1" s="1"/>
  <c r="M36" i="1" s="1"/>
  <c r="M44" i="1" s="1"/>
  <c r="AJ22" i="1"/>
  <c r="AJ21" i="1" s="1"/>
  <c r="AI22" i="1"/>
  <c r="AI21" i="1"/>
  <c r="AK21" i="1" s="1"/>
  <c r="M35" i="1" s="1"/>
  <c r="M43" i="1" s="1"/>
  <c r="AJ20" i="1"/>
  <c r="AI20" i="1"/>
  <c r="AK20" i="1" s="1"/>
  <c r="M34" i="1" s="1"/>
  <c r="M42" i="1" s="1"/>
  <c r="AG30" i="1"/>
  <c r="AG29" i="1" s="1"/>
  <c r="AF30" i="1"/>
  <c r="AF29" i="1"/>
  <c r="AH29" i="1" s="1"/>
  <c r="L38" i="1" s="1"/>
  <c r="L45" i="1" s="1"/>
  <c r="AG28" i="1"/>
  <c r="AF28" i="1"/>
  <c r="AG27" i="1"/>
  <c r="AF27" i="1"/>
  <c r="AG26" i="1"/>
  <c r="AF26" i="1"/>
  <c r="AG25" i="1"/>
  <c r="AF25" i="1"/>
  <c r="AG24" i="1"/>
  <c r="AF24" i="1"/>
  <c r="AH24" i="1" s="1"/>
  <c r="L37" i="1" s="1"/>
  <c r="AG23" i="1"/>
  <c r="AF23" i="1"/>
  <c r="AH23" i="1" s="1"/>
  <c r="L36" i="1" s="1"/>
  <c r="L44" i="1" s="1"/>
  <c r="AG22" i="1"/>
  <c r="AG21" i="1" s="1"/>
  <c r="AF22" i="1"/>
  <c r="AF21" i="1"/>
  <c r="AH21" i="1" s="1"/>
  <c r="L35" i="1" s="1"/>
  <c r="L43" i="1" s="1"/>
  <c r="AG20" i="1"/>
  <c r="AF20" i="1"/>
  <c r="AH20" i="1" s="1"/>
  <c r="L34" i="1" s="1"/>
  <c r="L42" i="1" s="1"/>
  <c r="AD30" i="1"/>
  <c r="AD29" i="1" s="1"/>
  <c r="AC30" i="1"/>
  <c r="AC29" i="1"/>
  <c r="AE29" i="1" s="1"/>
  <c r="K38" i="1" s="1"/>
  <c r="AD28" i="1"/>
  <c r="AC28" i="1"/>
  <c r="AD27" i="1"/>
  <c r="AC27" i="1"/>
  <c r="AD26" i="1"/>
  <c r="AC26" i="1"/>
  <c r="AD25" i="1"/>
  <c r="AC25" i="1"/>
  <c r="AD24" i="1"/>
  <c r="AC24" i="1"/>
  <c r="AE24" i="1" s="1"/>
  <c r="K37" i="1" s="1"/>
  <c r="AD23" i="1"/>
  <c r="AC23" i="1"/>
  <c r="AE23" i="1" s="1"/>
  <c r="K36" i="1" s="1"/>
  <c r="K44" i="1" s="1"/>
  <c r="AD22" i="1"/>
  <c r="AD21" i="1" s="1"/>
  <c r="AC22" i="1"/>
  <c r="AC21" i="1"/>
  <c r="AE21" i="1" s="1"/>
  <c r="K35" i="1" s="1"/>
  <c r="K43" i="1" s="1"/>
  <c r="AD20" i="1"/>
  <c r="AC20" i="1"/>
  <c r="AE20" i="1" s="1"/>
  <c r="K34" i="1" s="1"/>
  <c r="K42" i="1" s="1"/>
  <c r="AA30" i="1"/>
  <c r="AA29" i="1" s="1"/>
  <c r="Z30" i="1"/>
  <c r="Z29" i="1"/>
  <c r="AB29" i="1" s="1"/>
  <c r="J38" i="1" s="1"/>
  <c r="J45" i="1" s="1"/>
  <c r="AA28" i="1"/>
  <c r="Z28" i="1"/>
  <c r="AA27" i="1"/>
  <c r="Z27" i="1"/>
  <c r="AA26" i="1"/>
  <c r="Z26" i="1"/>
  <c r="AA25" i="1"/>
  <c r="Z25" i="1"/>
  <c r="AA24" i="1"/>
  <c r="Z24" i="1"/>
  <c r="AB24" i="1" s="1"/>
  <c r="J37" i="1" s="1"/>
  <c r="AA23" i="1"/>
  <c r="Z23" i="1"/>
  <c r="AB23" i="1" s="1"/>
  <c r="J36" i="1" s="1"/>
  <c r="J44" i="1" s="1"/>
  <c r="AA22" i="1"/>
  <c r="AA21" i="1" s="1"/>
  <c r="Z22" i="1"/>
  <c r="Z21" i="1"/>
  <c r="AB21" i="1" s="1"/>
  <c r="J35" i="1" s="1"/>
  <c r="J43" i="1" s="1"/>
  <c r="AA20" i="1"/>
  <c r="Z20" i="1"/>
  <c r="AB20" i="1" s="1"/>
  <c r="J34" i="1" s="1"/>
  <c r="J42" i="1" s="1"/>
  <c r="X30" i="1"/>
  <c r="X29" i="1" s="1"/>
  <c r="W30" i="1"/>
  <c r="W29" i="1"/>
  <c r="Y29" i="1" s="1"/>
  <c r="I38" i="1" s="1"/>
  <c r="I45" i="1" s="1"/>
  <c r="X28" i="1"/>
  <c r="W28" i="1"/>
  <c r="X27" i="1"/>
  <c r="W27" i="1"/>
  <c r="X26" i="1"/>
  <c r="W26" i="1"/>
  <c r="X25" i="1"/>
  <c r="W25" i="1"/>
  <c r="X24" i="1"/>
  <c r="W24" i="1"/>
  <c r="Y24" i="1" s="1"/>
  <c r="I37" i="1" s="1"/>
  <c r="X23" i="1"/>
  <c r="W23" i="1"/>
  <c r="Y23" i="1" s="1"/>
  <c r="I36" i="1" s="1"/>
  <c r="I44" i="1" s="1"/>
  <c r="X22" i="1"/>
  <c r="X21" i="1" s="1"/>
  <c r="W22" i="1"/>
  <c r="W21" i="1"/>
  <c r="Y21" i="1" s="1"/>
  <c r="I35" i="1" s="1"/>
  <c r="I43" i="1" s="1"/>
  <c r="X20" i="1"/>
  <c r="W20" i="1"/>
  <c r="Y20" i="1" s="1"/>
  <c r="I34" i="1" s="1"/>
  <c r="I42" i="1" s="1"/>
  <c r="U30" i="1"/>
  <c r="U29" i="1" s="1"/>
  <c r="T30" i="1"/>
  <c r="T29" i="1"/>
  <c r="V29" i="1" s="1"/>
  <c r="H38" i="1" s="1"/>
  <c r="H45" i="1" s="1"/>
  <c r="U28" i="1"/>
  <c r="T28" i="1"/>
  <c r="U27" i="1"/>
  <c r="T27" i="1"/>
  <c r="U26" i="1"/>
  <c r="T26" i="1"/>
  <c r="U25" i="1"/>
  <c r="T25" i="1"/>
  <c r="U24" i="1"/>
  <c r="T24" i="1"/>
  <c r="V24" i="1" s="1"/>
  <c r="H37" i="1" s="1"/>
  <c r="U23" i="1"/>
  <c r="T23" i="1"/>
  <c r="V23" i="1" s="1"/>
  <c r="H36" i="1" s="1"/>
  <c r="H44" i="1" s="1"/>
  <c r="U22" i="1"/>
  <c r="U21" i="1" s="1"/>
  <c r="T22" i="1"/>
  <c r="T21" i="1"/>
  <c r="V21" i="1" s="1"/>
  <c r="H35" i="1" s="1"/>
  <c r="H43" i="1" s="1"/>
  <c r="U20" i="1"/>
  <c r="T20" i="1"/>
  <c r="V20" i="1" s="1"/>
  <c r="H34" i="1" s="1"/>
  <c r="H42" i="1" s="1"/>
  <c r="R30" i="1"/>
  <c r="R29" i="1" s="1"/>
  <c r="Q30" i="1"/>
  <c r="Q29" i="1"/>
  <c r="S29" i="1" s="1"/>
  <c r="G38" i="1" s="1"/>
  <c r="R28" i="1"/>
  <c r="Q28" i="1"/>
  <c r="R27" i="1"/>
  <c r="Q27" i="1"/>
  <c r="R26" i="1"/>
  <c r="Q26" i="1"/>
  <c r="R25" i="1"/>
  <c r="Q25" i="1"/>
  <c r="R24" i="1"/>
  <c r="Q24" i="1"/>
  <c r="S24" i="1" s="1"/>
  <c r="G37" i="1" s="1"/>
  <c r="R23" i="1"/>
  <c r="Q23" i="1"/>
  <c r="S23" i="1" s="1"/>
  <c r="G36" i="1" s="1"/>
  <c r="G44" i="1" s="1"/>
  <c r="R22" i="1"/>
  <c r="R21" i="1" s="1"/>
  <c r="Q22" i="1"/>
  <c r="Q21" i="1"/>
  <c r="S21" i="1" s="1"/>
  <c r="G35" i="1" s="1"/>
  <c r="G43" i="1" s="1"/>
  <c r="R20" i="1"/>
  <c r="Q20" i="1"/>
  <c r="S20" i="1" s="1"/>
  <c r="G34" i="1" s="1"/>
  <c r="G42" i="1" s="1"/>
  <c r="O30" i="1"/>
  <c r="O29" i="1" s="1"/>
  <c r="N30" i="1"/>
  <c r="N29" i="1"/>
  <c r="P29" i="1" s="1"/>
  <c r="F38" i="1" s="1"/>
  <c r="F45" i="1" s="1"/>
  <c r="O28" i="1"/>
  <c r="N28" i="1"/>
  <c r="O27" i="1"/>
  <c r="N27" i="1"/>
  <c r="O26" i="1"/>
  <c r="N26" i="1"/>
  <c r="O25" i="1"/>
  <c r="N25" i="1"/>
  <c r="O24" i="1"/>
  <c r="N24" i="1"/>
  <c r="P24" i="1" s="1"/>
  <c r="F37" i="1" s="1"/>
  <c r="O23" i="1"/>
  <c r="N23" i="1"/>
  <c r="P23" i="1" s="1"/>
  <c r="F36" i="1" s="1"/>
  <c r="F44" i="1" s="1"/>
  <c r="O22" i="1"/>
  <c r="O21" i="1" s="1"/>
  <c r="N22" i="1"/>
  <c r="N21" i="1"/>
  <c r="P21" i="1" s="1"/>
  <c r="F35" i="1" s="1"/>
  <c r="F43" i="1" s="1"/>
  <c r="O20" i="1"/>
  <c r="N20" i="1"/>
  <c r="P20" i="1" s="1"/>
  <c r="F34" i="1" s="1"/>
  <c r="F42" i="1" s="1"/>
  <c r="L30" i="1"/>
  <c r="L29" i="1" s="1"/>
  <c r="K30" i="1"/>
  <c r="K29" i="1"/>
  <c r="M29" i="1" s="1"/>
  <c r="E38" i="1" s="1"/>
  <c r="E45" i="1" s="1"/>
  <c r="L28" i="1"/>
  <c r="K28" i="1"/>
  <c r="L27" i="1"/>
  <c r="K27" i="1"/>
  <c r="L26" i="1"/>
  <c r="K26" i="1"/>
  <c r="L25" i="1"/>
  <c r="K25" i="1"/>
  <c r="L24" i="1"/>
  <c r="K24" i="1"/>
  <c r="M24" i="1" s="1"/>
  <c r="E37" i="1" s="1"/>
  <c r="L23" i="1"/>
  <c r="K23" i="1"/>
  <c r="M23" i="1" s="1"/>
  <c r="E36" i="1" s="1"/>
  <c r="E44" i="1" s="1"/>
  <c r="L22" i="1"/>
  <c r="L21" i="1" s="1"/>
  <c r="K22" i="1"/>
  <c r="K21" i="1"/>
  <c r="M21" i="1" s="1"/>
  <c r="E35" i="1" s="1"/>
  <c r="E43" i="1" s="1"/>
  <c r="L20" i="1"/>
  <c r="K20" i="1"/>
  <c r="M20" i="1" s="1"/>
  <c r="E34" i="1" s="1"/>
  <c r="E42" i="1" s="1"/>
  <c r="I30" i="1"/>
  <c r="I29" i="1" s="1"/>
  <c r="H30" i="1"/>
  <c r="H29" i="1"/>
  <c r="J29" i="1" s="1"/>
  <c r="D38" i="1" s="1"/>
  <c r="D45" i="1" s="1"/>
  <c r="I28" i="1"/>
  <c r="H28" i="1"/>
  <c r="I27" i="1"/>
  <c r="H27" i="1"/>
  <c r="I26" i="1"/>
  <c r="H26" i="1"/>
  <c r="I25" i="1"/>
  <c r="H25" i="1"/>
  <c r="I24" i="1"/>
  <c r="H24" i="1"/>
  <c r="J24" i="1" s="1"/>
  <c r="D37" i="1" s="1"/>
  <c r="I23" i="1"/>
  <c r="H23" i="1"/>
  <c r="J23" i="1" s="1"/>
  <c r="D36" i="1" s="1"/>
  <c r="D44" i="1" s="1"/>
  <c r="I22" i="1"/>
  <c r="I21" i="1" s="1"/>
  <c r="H22" i="1"/>
  <c r="H21" i="1"/>
  <c r="J21" i="1" s="1"/>
  <c r="D35" i="1" s="1"/>
  <c r="D43" i="1" s="1"/>
  <c r="I20" i="1"/>
  <c r="H20" i="1"/>
  <c r="J20" i="1" s="1"/>
  <c r="D34" i="1" s="1"/>
  <c r="D42" i="1" s="1"/>
  <c r="F30" i="1"/>
  <c r="E30" i="1"/>
  <c r="F29" i="1"/>
  <c r="E29" i="1"/>
  <c r="G29" i="1" s="1"/>
  <c r="C38" i="1" s="1"/>
  <c r="F28" i="1"/>
  <c r="E28" i="1"/>
  <c r="F27" i="1"/>
  <c r="E27" i="1"/>
  <c r="F26" i="1"/>
  <c r="E26" i="1"/>
  <c r="F25" i="1"/>
  <c r="E25" i="1"/>
  <c r="F24" i="1"/>
  <c r="E24" i="1"/>
  <c r="G24" i="1" s="1"/>
  <c r="C37" i="1" s="1"/>
  <c r="F23" i="1"/>
  <c r="E23" i="1"/>
  <c r="G23" i="1" s="1"/>
  <c r="C36" i="1" s="1"/>
  <c r="C44" i="1" s="1"/>
  <c r="F22" i="1"/>
  <c r="F21" i="1" s="1"/>
  <c r="E22" i="1"/>
  <c r="E21" i="1"/>
  <c r="G21" i="1" s="1"/>
  <c r="C35" i="1" s="1"/>
  <c r="C43" i="1" s="1"/>
  <c r="F20" i="1"/>
  <c r="E20" i="1"/>
  <c r="G20" i="1" s="1"/>
  <c r="C34" i="1" s="1"/>
  <c r="C42" i="1" s="1"/>
  <c r="C30" i="1"/>
  <c r="C29" i="1" s="1"/>
  <c r="C22" i="1"/>
  <c r="C21" i="1" s="1"/>
  <c r="C23" i="1" l="1"/>
  <c r="C24" i="1"/>
  <c r="C25" i="1"/>
  <c r="C26" i="1"/>
  <c r="C27" i="1"/>
  <c r="C28" i="1"/>
  <c r="B21" i="1"/>
  <c r="D21" i="1" s="1"/>
  <c r="B35" i="1" s="1"/>
  <c r="B43" i="1" s="1"/>
  <c r="B22" i="1"/>
  <c r="B23" i="1"/>
  <c r="D23" i="1" s="1"/>
  <c r="B36" i="1" s="1"/>
  <c r="B44" i="1" s="1"/>
  <c r="B24" i="1"/>
  <c r="B25" i="1"/>
  <c r="B26" i="1"/>
  <c r="B27" i="1"/>
  <c r="B28" i="1"/>
  <c r="B29" i="1"/>
  <c r="D29" i="1" s="1"/>
  <c r="B38" i="1" s="1"/>
  <c r="B45" i="1" s="1"/>
  <c r="B30" i="1"/>
  <c r="A21" i="1"/>
  <c r="A35" i="1" s="1"/>
  <c r="A22" i="1"/>
  <c r="A23" i="1"/>
  <c r="A36" i="1" s="1"/>
  <c r="A24" i="1"/>
  <c r="A37" i="1" s="1"/>
  <c r="A25" i="1"/>
  <c r="A26" i="1"/>
  <c r="A27" i="1"/>
  <c r="A28" i="1"/>
  <c r="A29" i="1"/>
  <c r="A38" i="1" s="1"/>
  <c r="A30" i="1"/>
  <c r="D24" i="1"/>
  <c r="B37" i="1" s="1"/>
  <c r="C20" i="1"/>
  <c r="A20" i="1" l="1"/>
  <c r="A34" i="1" s="1"/>
  <c r="E41" i="1" l="1"/>
  <c r="F41" i="1"/>
  <c r="G41" i="1"/>
  <c r="H41" i="1"/>
  <c r="I41" i="1"/>
  <c r="J41" i="1"/>
  <c r="K41" i="1"/>
  <c r="L41" i="1"/>
  <c r="M41" i="1"/>
  <c r="N41" i="1"/>
  <c r="D41" i="1"/>
  <c r="C41" i="1"/>
  <c r="B41" i="1"/>
  <c r="F19" i="1"/>
  <c r="I19" i="1" s="1"/>
  <c r="G19" i="1"/>
  <c r="J19" i="1" s="1"/>
  <c r="E19" i="1"/>
  <c r="H19" i="1" s="1"/>
  <c r="B20" i="1"/>
  <c r="D20" i="1" s="1"/>
  <c r="B34" i="1" s="1"/>
  <c r="B42" i="1" s="1"/>
  <c r="L19" i="1"/>
  <c r="O19" i="1" s="1"/>
  <c r="R19" i="1" s="1"/>
  <c r="U19" i="1" s="1"/>
  <c r="X19" i="1" s="1"/>
  <c r="AA19" i="1" s="1"/>
  <c r="AD19" i="1" s="1"/>
  <c r="AG19" i="1" s="1"/>
  <c r="AJ19" i="1" s="1"/>
  <c r="AM19" i="1" s="1"/>
  <c r="M19" i="1"/>
  <c r="P19" i="1" s="1"/>
  <c r="S19" i="1" s="1"/>
  <c r="V19" i="1" s="1"/>
  <c r="Y19" i="1" s="1"/>
  <c r="AB19" i="1" s="1"/>
  <c r="AE19" i="1" s="1"/>
  <c r="AH19" i="1" s="1"/>
  <c r="AK19" i="1" s="1"/>
  <c r="AN19" i="1" s="1"/>
  <c r="K19" i="1"/>
  <c r="N19" i="1" s="1"/>
  <c r="Q19" i="1" s="1"/>
  <c r="T19" i="1" s="1"/>
  <c r="W19" i="1" s="1"/>
  <c r="Z19" i="1" s="1"/>
  <c r="AC19" i="1" s="1"/>
  <c r="AF19" i="1" s="1"/>
  <c r="AI19" i="1" s="1"/>
  <c r="AL19" i="1" s="1"/>
</calcChain>
</file>

<file path=xl/sharedStrings.xml><?xml version="1.0" encoding="utf-8"?>
<sst xmlns="http://schemas.openxmlformats.org/spreadsheetml/2006/main" count="100" uniqueCount="61">
  <si>
    <t>Var</t>
  </si>
  <si>
    <t>Value_Pixels</t>
  </si>
  <si>
    <t>Mean Pore Size</t>
  </si>
  <si>
    <t>Percent Porosity</t>
  </si>
  <si>
    <t>Characteristic Length</t>
  </si>
  <si>
    <t>BoneJ Mean</t>
  </si>
  <si>
    <t>BoneJ SD</t>
  </si>
  <si>
    <t>Mean</t>
  </si>
  <si>
    <t>SD</t>
  </si>
  <si>
    <t>% Error</t>
  </si>
  <si>
    <t>Super Pixel</t>
  </si>
  <si>
    <t>Raw Data</t>
  </si>
  <si>
    <t>Summary of Raw Data (Mean, SD, % Error)</t>
  </si>
  <si>
    <t>Summary of Percent Error</t>
  </si>
  <si>
    <t>Graphed Data (From Summary Percent Error)</t>
  </si>
  <si>
    <t>Histogram_Mean</t>
  </si>
  <si>
    <t>Histogram_SD</t>
  </si>
  <si>
    <t>Histogram_Mode</t>
  </si>
  <si>
    <t>Histogram Median</t>
  </si>
  <si>
    <t>Intersection Density (2500x2500px)</t>
  </si>
  <si>
    <t>Dis_250-3</t>
  </si>
  <si>
    <t>Dis_250-2</t>
  </si>
  <si>
    <t>Dis_250-1</t>
  </si>
  <si>
    <t>Dis_200-3</t>
  </si>
  <si>
    <t>Dis_200-2</t>
  </si>
  <si>
    <t>Dis_200-1</t>
  </si>
  <si>
    <t>Dis_150-3</t>
  </si>
  <si>
    <t>Dis_150-2</t>
  </si>
  <si>
    <t>Dis_150-1</t>
  </si>
  <si>
    <t>Dis_100-3</t>
  </si>
  <si>
    <t>Dis_100-2</t>
  </si>
  <si>
    <t>Dis_100-1</t>
  </si>
  <si>
    <t>Dis_75-3</t>
  </si>
  <si>
    <t>Dis_75-2</t>
  </si>
  <si>
    <t>Dis_75-1</t>
  </si>
  <si>
    <t>Dis_50-3</t>
  </si>
  <si>
    <t>Dis_50-2</t>
  </si>
  <si>
    <t>Dis_50-1</t>
  </si>
  <si>
    <t>Dis_25-3</t>
  </si>
  <si>
    <t>Dis_25-2</t>
  </si>
  <si>
    <t>Dis_25-1</t>
  </si>
  <si>
    <t>Dis_20-3</t>
  </si>
  <si>
    <t>Dis_20-2</t>
  </si>
  <si>
    <t>Dis_20-1</t>
  </si>
  <si>
    <t>Dis_15-3</t>
  </si>
  <si>
    <t>Dis_15-2</t>
  </si>
  <si>
    <t>Dis_15-1</t>
  </si>
  <si>
    <t>Dis_10-3</t>
  </si>
  <si>
    <t>Dis_10-2</t>
  </si>
  <si>
    <t>Dis_10-1</t>
  </si>
  <si>
    <t>Dis_7-3</t>
  </si>
  <si>
    <t>Dis_7-2</t>
  </si>
  <si>
    <t>Dis_7-1</t>
  </si>
  <si>
    <t>Dis_5-3</t>
  </si>
  <si>
    <t>Dis_5-2</t>
  </si>
  <si>
    <t>Dis_5-1</t>
  </si>
  <si>
    <t>Dis_3-3</t>
  </si>
  <si>
    <t>Dis_3-2</t>
  </si>
  <si>
    <t>Dis_3-1</t>
  </si>
  <si>
    <t>Real Fiber Diameter</t>
  </si>
  <si>
    <t>Image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</si>
</sst>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3"/>
      <name val="Cambria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29">
    <xf numFmtId="0" fontId="0" fillId="0" borderId="0" xfId="0"/>
    <xf numFmtId="164" fontId="0" fillId="0" borderId="0" xfId="0" applyNumberFormat="1"/>
    <xf numFmtId="164" fontId="0" fillId="0" borderId="0" xfId="1" applyNumberFormat="1" applyFont="1"/>
    <xf numFmtId="0" fontId="0" fillId="0" borderId="0" xfId="0"/>
    <xf numFmtId="0" fontId="0" fillId="0" borderId="0" xfId="0"/>
    <xf numFmtId="0" fontId="18" fillId="0" borderId="0" xfId="0" applyFont="1"/>
    <xf numFmtId="0" fontId="0" fillId="0" borderId="0" xfId="0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/>
    <xf numFmtId="2" fontId="0" fillId="0" borderId="0" xfId="1" applyNumberFormat="1" applyFont="1"/>
    <xf numFmtId="0" fontId="19" fillId="0" borderId="0" xfId="0" applyFont="1" applyAlignment="1">
      <alignment horizont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itle 2" xfId="43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Sheet1!$A$42</c:f>
              <c:strCache>
                <c:ptCount val="1"/>
                <c:pt idx="0">
                  <c:v>Super Pixel</c:v>
                </c:pt>
              </c:strCache>
            </c:strRef>
          </c:tx>
          <c:spPr>
            <a:ln w="57150">
              <a:solidFill>
                <a:schemeClr val="tx1"/>
              </a:solidFill>
            </a:ln>
          </c:spPr>
          <c:marker>
            <c:symbol val="triangle"/>
            <c:size val="22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Sheet1!$B$41:$N$41</c:f>
              <c:numCache>
                <c:formatCode>General</c:formatCode>
                <c:ptCount val="13"/>
                <c:pt idx="0">
                  <c:v>250</c:v>
                </c:pt>
                <c:pt idx="1">
                  <c:v>200</c:v>
                </c:pt>
                <c:pt idx="2">
                  <c:v>150</c:v>
                </c:pt>
                <c:pt idx="3">
                  <c:v>100</c:v>
                </c:pt>
                <c:pt idx="4">
                  <c:v>75</c:v>
                </c:pt>
                <c:pt idx="5">
                  <c:v>50</c:v>
                </c:pt>
                <c:pt idx="6">
                  <c:v>25</c:v>
                </c:pt>
                <c:pt idx="7">
                  <c:v>20</c:v>
                </c:pt>
                <c:pt idx="8">
                  <c:v>15</c:v>
                </c:pt>
                <c:pt idx="9">
                  <c:v>10</c:v>
                </c:pt>
                <c:pt idx="10">
                  <c:v>7</c:v>
                </c:pt>
                <c:pt idx="11">
                  <c:v>5</c:v>
                </c:pt>
                <c:pt idx="12">
                  <c:v>3</c:v>
                </c:pt>
              </c:numCache>
            </c:numRef>
          </c:xVal>
          <c:yVal>
            <c:numRef>
              <c:f>Sheet1!$B$42:$N$42</c:f>
              <c:numCache>
                <c:formatCode>0.0%</c:formatCode>
                <c:ptCount val="13"/>
                <c:pt idx="0">
                  <c:v>1.7269222666666792E-2</c:v>
                </c:pt>
                <c:pt idx="1">
                  <c:v>5.5782444999999965E-2</c:v>
                </c:pt>
                <c:pt idx="2">
                  <c:v>5.3206737777777749E-2</c:v>
                </c:pt>
                <c:pt idx="3">
                  <c:v>5.0615306666666554E-2</c:v>
                </c:pt>
                <c:pt idx="4">
                  <c:v>0.13529591111111111</c:v>
                </c:pt>
                <c:pt idx="5">
                  <c:v>9.8381880000000019E-2</c:v>
                </c:pt>
                <c:pt idx="6">
                  <c:v>5.7737293333333356E-2</c:v>
                </c:pt>
                <c:pt idx="7">
                  <c:v>0.10351181666666669</c:v>
                </c:pt>
                <c:pt idx="8">
                  <c:v>3.5125644444444507E-2</c:v>
                </c:pt>
                <c:pt idx="9">
                  <c:v>2.3820766666666771E-2</c:v>
                </c:pt>
                <c:pt idx="10">
                  <c:v>1.6465238095237922E-3</c:v>
                </c:pt>
                <c:pt idx="11">
                  <c:v>3.8111266666666664E-2</c:v>
                </c:pt>
                <c:pt idx="12">
                  <c:v>7.7815333333333417E-2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Sheet1!$A$43</c:f>
              <c:strCache>
                <c:ptCount val="1"/>
                <c:pt idx="0">
                  <c:v>Histogram_Mean</c:v>
                </c:pt>
              </c:strCache>
            </c:strRef>
          </c:tx>
          <c:spPr>
            <a:ln w="57150">
              <a:solidFill>
                <a:schemeClr val="tx1"/>
              </a:solidFill>
            </a:ln>
          </c:spPr>
          <c:marker>
            <c:symbol val="circle"/>
            <c:size val="21"/>
            <c:spPr>
              <a:solidFill>
                <a:schemeClr val="tx1"/>
              </a:solidFill>
              <a:ln w="50800">
                <a:solidFill>
                  <a:schemeClr val="tx1"/>
                </a:solidFill>
              </a:ln>
            </c:spPr>
          </c:marker>
          <c:xVal>
            <c:numRef>
              <c:f>Sheet1!$B$41:$N$41</c:f>
              <c:numCache>
                <c:formatCode>General</c:formatCode>
                <c:ptCount val="13"/>
                <c:pt idx="0">
                  <c:v>250</c:v>
                </c:pt>
                <c:pt idx="1">
                  <c:v>200</c:v>
                </c:pt>
                <c:pt idx="2">
                  <c:v>150</c:v>
                </c:pt>
                <c:pt idx="3">
                  <c:v>100</c:v>
                </c:pt>
                <c:pt idx="4">
                  <c:v>75</c:v>
                </c:pt>
                <c:pt idx="5">
                  <c:v>50</c:v>
                </c:pt>
                <c:pt idx="6">
                  <c:v>25</c:v>
                </c:pt>
                <c:pt idx="7">
                  <c:v>20</c:v>
                </c:pt>
                <c:pt idx="8">
                  <c:v>15</c:v>
                </c:pt>
                <c:pt idx="9">
                  <c:v>10</c:v>
                </c:pt>
                <c:pt idx="10">
                  <c:v>7</c:v>
                </c:pt>
                <c:pt idx="11">
                  <c:v>5</c:v>
                </c:pt>
                <c:pt idx="12">
                  <c:v>3</c:v>
                </c:pt>
              </c:numCache>
            </c:numRef>
          </c:xVal>
          <c:yVal>
            <c:numRef>
              <c:f>Sheet1!$B$43:$N$43</c:f>
              <c:numCache>
                <c:formatCode>0.0%</c:formatCode>
                <c:ptCount val="13"/>
                <c:pt idx="0">
                  <c:v>0.23479897733333324</c:v>
                </c:pt>
                <c:pt idx="1">
                  <c:v>0.19536566999999991</c:v>
                </c:pt>
                <c:pt idx="2">
                  <c:v>0.15038450222222224</c:v>
                </c:pt>
                <c:pt idx="3">
                  <c:v>5.67037733333332E-2</c:v>
                </c:pt>
                <c:pt idx="4">
                  <c:v>5.9679244444444446E-2</c:v>
                </c:pt>
                <c:pt idx="5">
                  <c:v>4.2444466666666611E-2</c:v>
                </c:pt>
                <c:pt idx="6">
                  <c:v>2.3768546666666595E-2</c:v>
                </c:pt>
                <c:pt idx="7">
                  <c:v>3.8753916666666652E-2</c:v>
                </c:pt>
                <c:pt idx="8">
                  <c:v>6.6131155555555668E-2</c:v>
                </c:pt>
                <c:pt idx="9">
                  <c:v>4.4668533333333295E-2</c:v>
                </c:pt>
                <c:pt idx="10">
                  <c:v>0.15288600000000002</c:v>
                </c:pt>
                <c:pt idx="11">
                  <c:v>0.21648693333333338</c:v>
                </c:pt>
                <c:pt idx="12">
                  <c:v>0.25789599999999996</c:v>
                </c:pt>
              </c:numCache>
            </c:numRef>
          </c:yVal>
          <c:smooth val="0"/>
        </c:ser>
        <c:ser>
          <c:idx val="1"/>
          <c:order val="3"/>
          <c:tx>
            <c:strRef>
              <c:f>Sheet1!$A$45</c:f>
              <c:strCache>
                <c:ptCount val="1"/>
                <c:pt idx="0">
                  <c:v>BoneJ Mean</c:v>
                </c:pt>
              </c:strCache>
            </c:strRef>
          </c:tx>
          <c:spPr>
            <a:ln w="57150">
              <a:solidFill>
                <a:schemeClr val="tx1"/>
              </a:solidFill>
            </a:ln>
          </c:spPr>
          <c:marker>
            <c:symbol val="square"/>
            <c:size val="18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</c:spPr>
          </c:marker>
          <c:xVal>
            <c:numRef>
              <c:f>Sheet1!$B$41:$N$41</c:f>
              <c:numCache>
                <c:formatCode>General</c:formatCode>
                <c:ptCount val="13"/>
                <c:pt idx="0">
                  <c:v>250</c:v>
                </c:pt>
                <c:pt idx="1">
                  <c:v>200</c:v>
                </c:pt>
                <c:pt idx="2">
                  <c:v>150</c:v>
                </c:pt>
                <c:pt idx="3">
                  <c:v>100</c:v>
                </c:pt>
                <c:pt idx="4">
                  <c:v>75</c:v>
                </c:pt>
                <c:pt idx="5">
                  <c:v>50</c:v>
                </c:pt>
                <c:pt idx="6">
                  <c:v>25</c:v>
                </c:pt>
                <c:pt idx="7">
                  <c:v>20</c:v>
                </c:pt>
                <c:pt idx="8">
                  <c:v>15</c:v>
                </c:pt>
                <c:pt idx="9">
                  <c:v>10</c:v>
                </c:pt>
                <c:pt idx="10">
                  <c:v>7</c:v>
                </c:pt>
                <c:pt idx="11">
                  <c:v>5</c:v>
                </c:pt>
                <c:pt idx="12">
                  <c:v>3</c:v>
                </c:pt>
              </c:numCache>
            </c:numRef>
          </c:xVal>
          <c:yVal>
            <c:numRef>
              <c:f>Sheet1!$B$45:$N$45</c:f>
              <c:numCache>
                <c:formatCode>0.0%</c:formatCode>
                <c:ptCount val="13"/>
                <c:pt idx="0">
                  <c:v>0.82799212400000011</c:v>
                </c:pt>
                <c:pt idx="1">
                  <c:v>0.54096283333333328</c:v>
                </c:pt>
                <c:pt idx="2">
                  <c:v>0.95613575333333334</c:v>
                </c:pt>
                <c:pt idx="3">
                  <c:v>0.81980361000000013</c:v>
                </c:pt>
                <c:pt idx="4">
                  <c:v>0.6235408177777777</c:v>
                </c:pt>
                <c:pt idx="5">
                  <c:v>0.48953314000000003</c:v>
                </c:pt>
                <c:pt idx="6">
                  <c:v>0.5204307199999999</c:v>
                </c:pt>
                <c:pt idx="7">
                  <c:v>0.60250551666666641</c:v>
                </c:pt>
                <c:pt idx="8">
                  <c:v>0.55908006666666665</c:v>
                </c:pt>
                <c:pt idx="9">
                  <c:v>0.42089123333333356</c:v>
                </c:pt>
                <c:pt idx="10">
                  <c:v>0.63886852380952397</c:v>
                </c:pt>
                <c:pt idx="11">
                  <c:v>0.70650820000000003</c:v>
                </c:pt>
                <c:pt idx="12">
                  <c:v>0.70661377777777779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740160"/>
        <c:axId val="3187405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Sheet1!$A$44</c15:sqref>
                        </c15:formulaRef>
                      </c:ext>
                    </c:extLst>
                    <c:strCache>
                      <c:ptCount val="1"/>
                      <c:pt idx="0">
                        <c:v>Histogram_Mode</c:v>
                      </c:pt>
                    </c:strCache>
                  </c:strRef>
                </c:tx>
                <c:spPr>
                  <a:ln w="57150">
                    <a:solidFill>
                      <a:schemeClr val="tx1"/>
                    </a:solidFill>
                  </a:ln>
                </c:spPr>
                <c:marker>
                  <c:symbol val="diamond"/>
                  <c:size val="19"/>
                  <c:spPr>
                    <a:solidFill>
                      <a:schemeClr val="tx1"/>
                    </a:solidFill>
                    <a:ln w="12700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Sheet1!$B$41:$N$41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250</c:v>
                      </c:pt>
                      <c:pt idx="1">
                        <c:v>200</c:v>
                      </c:pt>
                      <c:pt idx="2">
                        <c:v>150</c:v>
                      </c:pt>
                      <c:pt idx="3">
                        <c:v>100</c:v>
                      </c:pt>
                      <c:pt idx="4">
                        <c:v>75</c:v>
                      </c:pt>
                      <c:pt idx="5">
                        <c:v>50</c:v>
                      </c:pt>
                      <c:pt idx="6">
                        <c:v>25</c:v>
                      </c:pt>
                      <c:pt idx="7">
                        <c:v>20</c:v>
                      </c:pt>
                      <c:pt idx="8">
                        <c:v>15</c:v>
                      </c:pt>
                      <c:pt idx="9">
                        <c:v>10</c:v>
                      </c:pt>
                      <c:pt idx="10">
                        <c:v>7</c:v>
                      </c:pt>
                      <c:pt idx="11">
                        <c:v>5</c:v>
                      </c:pt>
                      <c:pt idx="12">
                        <c:v>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Sheet1!$B$44:$N$44</c15:sqref>
                        </c15:formulaRef>
                      </c:ext>
                    </c:extLst>
                    <c:numCache>
                      <c:formatCode>0.0%</c:formatCode>
                      <c:ptCount val="13"/>
                      <c:pt idx="0">
                        <c:v>5.3333333333333713E-3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1.3333333333333334E-2</c:v>
                      </c:pt>
                      <c:pt idx="5">
                        <c:v>0</c:v>
                      </c:pt>
                      <c:pt idx="6">
                        <c:v>0.04</c:v>
                      </c:pt>
                      <c:pt idx="7">
                        <c:v>0.1</c:v>
                      </c:pt>
                      <c:pt idx="8">
                        <c:v>6.6666666666666666E-2</c:v>
                      </c:pt>
                      <c:pt idx="9">
                        <c:v>0</c:v>
                      </c:pt>
                      <c:pt idx="10">
                        <c:v>0.14285714285714285</c:v>
                      </c:pt>
                      <c:pt idx="11">
                        <c:v>0.2</c:v>
                      </c:pt>
                      <c:pt idx="12">
                        <c:v>0.33333333333333331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18740160"/>
        <c:scaling>
          <c:logBase val="10"/>
          <c:orientation val="minMax"/>
          <c:max val="275"/>
        </c:scaling>
        <c:delete val="0"/>
        <c:axPos val="b"/>
        <c:title>
          <c:tx>
            <c:rich>
              <a:bodyPr/>
              <a:lstStyle/>
              <a:p>
                <a:pPr>
                  <a:defRPr sz="4800">
                    <a:latin typeface="Cambria Math" panose="02040503050406030204" pitchFamily="18" charset="0"/>
                    <a:ea typeface="Cambria Math" panose="02040503050406030204" pitchFamily="18" charset="0"/>
                  </a:defRPr>
                </a:pPr>
                <a:r>
                  <a:rPr lang="en-US" sz="48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Line Diameter (Pixels)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3600">
                <a:latin typeface="Cambria Math" panose="02040503050406030204" pitchFamily="18" charset="0"/>
                <a:ea typeface="Cambria Math" panose="02040503050406030204" pitchFamily="18" charset="0"/>
              </a:defRPr>
            </a:pPr>
            <a:endParaRPr lang="en-US"/>
          </a:p>
        </c:txPr>
        <c:crossAx val="318740552"/>
        <c:crosses val="autoZero"/>
        <c:crossBetween val="midCat"/>
      </c:valAx>
      <c:valAx>
        <c:axId val="3187405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4800">
                    <a:latin typeface="Cambria Math" panose="02040503050406030204" pitchFamily="18" charset="0"/>
                    <a:ea typeface="Cambria Math" panose="02040503050406030204" pitchFamily="18" charset="0"/>
                  </a:defRPr>
                </a:pPr>
                <a:r>
                  <a:rPr lang="en-US" sz="48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Percent Error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3600">
                <a:latin typeface="Cambria Math" panose="02040503050406030204" pitchFamily="18" charset="0"/>
                <a:ea typeface="Cambria Math" panose="02040503050406030204" pitchFamily="18" charset="0"/>
              </a:defRPr>
            </a:pPr>
            <a:endParaRPr lang="en-US"/>
          </a:p>
        </c:txPr>
        <c:crossAx val="318740160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0</xdr:rowOff>
    </xdr:from>
    <xdr:to>
      <xdr:col>15</xdr:col>
      <xdr:colOff>566057</xdr:colOff>
      <xdr:row>89</xdr:row>
      <xdr:rowOff>38100</xdr:rowOff>
    </xdr:to>
    <xdr:grpSp>
      <xdr:nvGrpSpPr>
        <xdr:cNvPr id="5" name="Group 4"/>
        <xdr:cNvGrpSpPr/>
      </xdr:nvGrpSpPr>
      <xdr:grpSpPr>
        <a:xfrm>
          <a:off x="0" y="9661071"/>
          <a:ext cx="15819664" cy="8229600"/>
          <a:chOff x="14270182" y="7239000"/>
          <a:chExt cx="11541084" cy="8229600"/>
        </a:xfrm>
      </xdr:grpSpPr>
      <xdr:graphicFrame macro="">
        <xdr:nvGraphicFramePr>
          <xdr:cNvPr id="6" name="Chart 5"/>
          <xdr:cNvGraphicFramePr>
            <a:graphicFrameLocks/>
          </xdr:cNvGraphicFramePr>
        </xdr:nvGraphicFramePr>
        <xdr:xfrm>
          <a:off x="14270182" y="7239000"/>
          <a:ext cx="11541084" cy="8229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7" name="Straight Connector 6"/>
          <xdr:cNvCxnSpPr/>
        </xdr:nvCxnSpPr>
        <xdr:spPr>
          <a:xfrm>
            <a:off x="16587796" y="13218112"/>
            <a:ext cx="8996795" cy="0"/>
          </a:xfrm>
          <a:prstGeom prst="line">
            <a:avLst/>
          </a:prstGeom>
          <a:ln w="41275">
            <a:solidFill>
              <a:srgbClr val="C00000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G50"/>
  <sheetViews>
    <sheetView tabSelected="1" zoomScale="70" zoomScaleNormal="70" workbookViewId="0">
      <selection activeCell="A4" sqref="A4"/>
    </sheetView>
  </sheetViews>
  <sheetFormatPr defaultRowHeight="15" x14ac:dyDescent="0.25"/>
  <cols>
    <col min="1" max="1" width="32.5703125" bestFit="1" customWidth="1"/>
    <col min="2" max="2" width="9.7109375" customWidth="1"/>
    <col min="3" max="3" width="13.5703125" style="4" bestFit="1" customWidth="1"/>
    <col min="4" max="4" width="14.85546875" style="4" bestFit="1" customWidth="1"/>
    <col min="5" max="6" width="13.5703125" bestFit="1" customWidth="1"/>
    <col min="7" max="7" width="13.5703125" style="4" bestFit="1" customWidth="1"/>
    <col min="8" max="8" width="13.5703125" bestFit="1" customWidth="1"/>
    <col min="9" max="11" width="14.85546875" bestFit="1" customWidth="1"/>
    <col min="12" max="12" width="13.5703125" bestFit="1" customWidth="1"/>
    <col min="13" max="18" width="14.85546875" bestFit="1" customWidth="1"/>
    <col min="19" max="19" width="13.5703125" bestFit="1" customWidth="1"/>
    <col min="20" max="20" width="14.85546875" bestFit="1" customWidth="1"/>
    <col min="21" max="21" width="13.5703125" bestFit="1" customWidth="1"/>
    <col min="22" max="24" width="14.85546875" bestFit="1" customWidth="1"/>
    <col min="25" max="26" width="13.5703125" bestFit="1" customWidth="1"/>
    <col min="27" max="30" width="14.85546875" bestFit="1" customWidth="1"/>
    <col min="31" max="40" width="13.5703125" bestFit="1" customWidth="1"/>
  </cols>
  <sheetData>
    <row r="1" spans="1:40" s="4" customFormat="1" x14ac:dyDescent="0.25"/>
    <row r="2" spans="1:40" s="4" customFormat="1" ht="31.5" x14ac:dyDescent="0.5">
      <c r="B2" s="5" t="s">
        <v>11</v>
      </c>
    </row>
    <row r="3" spans="1:40" s="3" customFormat="1" x14ac:dyDescent="0.25">
      <c r="A3" s="3" t="s">
        <v>60</v>
      </c>
      <c r="B3" s="6" t="s">
        <v>20</v>
      </c>
      <c r="C3" s="6" t="s">
        <v>21</v>
      </c>
      <c r="D3" s="6" t="s">
        <v>22</v>
      </c>
      <c r="E3" s="6" t="s">
        <v>23</v>
      </c>
      <c r="F3" s="6" t="s">
        <v>24</v>
      </c>
      <c r="G3" s="6" t="s">
        <v>25</v>
      </c>
      <c r="H3" s="6" t="s">
        <v>26</v>
      </c>
      <c r="I3" s="6" t="s">
        <v>27</v>
      </c>
      <c r="J3" s="6" t="s">
        <v>28</v>
      </c>
      <c r="K3" s="6" t="s">
        <v>29</v>
      </c>
      <c r="L3" s="6" t="s">
        <v>30</v>
      </c>
      <c r="M3" s="6" t="s">
        <v>31</v>
      </c>
      <c r="N3" s="6" t="s">
        <v>32</v>
      </c>
      <c r="O3" s="6" t="s">
        <v>33</v>
      </c>
      <c r="P3" s="6" t="s">
        <v>34</v>
      </c>
      <c r="Q3" s="6" t="s">
        <v>35</v>
      </c>
      <c r="R3" s="6" t="s">
        <v>36</v>
      </c>
      <c r="S3" s="6" t="s">
        <v>37</v>
      </c>
      <c r="T3" s="6" t="s">
        <v>38</v>
      </c>
      <c r="U3" s="6" t="s">
        <v>39</v>
      </c>
      <c r="V3" s="6" t="s">
        <v>40</v>
      </c>
      <c r="W3" s="6" t="s">
        <v>41</v>
      </c>
      <c r="X3" s="6" t="s">
        <v>42</v>
      </c>
      <c r="Y3" s="6" t="s">
        <v>43</v>
      </c>
      <c r="Z3" s="6" t="s">
        <v>44</v>
      </c>
      <c r="AA3" s="6" t="s">
        <v>45</v>
      </c>
      <c r="AB3" s="6" t="s">
        <v>46</v>
      </c>
      <c r="AC3" s="6" t="s">
        <v>47</v>
      </c>
      <c r="AD3" s="6" t="s">
        <v>48</v>
      </c>
      <c r="AE3" s="6" t="s">
        <v>49</v>
      </c>
      <c r="AF3" s="6" t="s">
        <v>50</v>
      </c>
      <c r="AG3" s="6" t="s">
        <v>51</v>
      </c>
      <c r="AH3" s="6" t="s">
        <v>52</v>
      </c>
      <c r="AI3" s="6" t="s">
        <v>53</v>
      </c>
      <c r="AJ3" s="6" t="s">
        <v>54</v>
      </c>
      <c r="AK3" s="6" t="s">
        <v>55</v>
      </c>
      <c r="AL3" s="6" t="s">
        <v>56</v>
      </c>
      <c r="AM3" s="6" t="s">
        <v>57</v>
      </c>
      <c r="AN3" s="6" t="s">
        <v>58</v>
      </c>
    </row>
    <row r="4" spans="1:40" x14ac:dyDescent="0.25">
      <c r="A4" s="3" t="s">
        <v>0</v>
      </c>
      <c r="B4" s="3" t="s">
        <v>1</v>
      </c>
      <c r="C4" s="4" t="s">
        <v>1</v>
      </c>
      <c r="D4" s="4" t="s">
        <v>1</v>
      </c>
      <c r="E4" s="4" t="s">
        <v>1</v>
      </c>
      <c r="F4" s="4" t="s">
        <v>1</v>
      </c>
      <c r="G4" s="4" t="s">
        <v>1</v>
      </c>
      <c r="H4" s="4" t="s">
        <v>1</v>
      </c>
      <c r="I4" s="7" t="s">
        <v>1</v>
      </c>
      <c r="J4" s="8" t="s">
        <v>1</v>
      </c>
      <c r="K4" s="9" t="s">
        <v>1</v>
      </c>
      <c r="L4" s="10" t="s">
        <v>1</v>
      </c>
      <c r="M4" s="11" t="s">
        <v>1</v>
      </c>
      <c r="N4" s="12" t="s">
        <v>1</v>
      </c>
      <c r="O4" s="13" t="s">
        <v>1</v>
      </c>
      <c r="P4" s="14" t="s">
        <v>1</v>
      </c>
      <c r="Q4" s="15" t="s">
        <v>1</v>
      </c>
      <c r="R4" s="16" t="s">
        <v>1</v>
      </c>
      <c r="S4" s="17" t="s">
        <v>1</v>
      </c>
      <c r="T4" s="18" t="s">
        <v>1</v>
      </c>
      <c r="U4" s="19" t="s">
        <v>1</v>
      </c>
      <c r="V4" s="20" t="s">
        <v>1</v>
      </c>
      <c r="W4" s="21" t="s">
        <v>1</v>
      </c>
      <c r="X4" s="22" t="s">
        <v>1</v>
      </c>
      <c r="Y4" s="23" t="s">
        <v>1</v>
      </c>
      <c r="Z4" s="24" t="s">
        <v>1</v>
      </c>
      <c r="AA4" s="25" t="s">
        <v>1</v>
      </c>
      <c r="AB4" s="25" t="s">
        <v>1</v>
      </c>
      <c r="AC4" s="25" t="s">
        <v>1</v>
      </c>
      <c r="AD4" s="25" t="s">
        <v>1</v>
      </c>
      <c r="AE4" s="25" t="s">
        <v>1</v>
      </c>
      <c r="AF4" s="25" t="s">
        <v>1</v>
      </c>
      <c r="AG4" s="25" t="s">
        <v>1</v>
      </c>
      <c r="AH4" s="25" t="s">
        <v>1</v>
      </c>
      <c r="AI4" s="25" t="s">
        <v>1</v>
      </c>
      <c r="AJ4" s="25" t="s">
        <v>1</v>
      </c>
      <c r="AK4" s="25" t="s">
        <v>1</v>
      </c>
      <c r="AL4" s="25" t="s">
        <v>1</v>
      </c>
      <c r="AM4" s="25" t="s">
        <v>1</v>
      </c>
      <c r="AN4" s="25" t="s">
        <v>1</v>
      </c>
    </row>
    <row r="5" spans="1:40" x14ac:dyDescent="0.25">
      <c r="A5" s="4" t="s">
        <v>10</v>
      </c>
      <c r="B5" s="25">
        <v>208.48964799999999</v>
      </c>
      <c r="C5" s="25">
        <v>270.32365099999998</v>
      </c>
      <c r="D5" s="25">
        <v>258.23478399999999</v>
      </c>
      <c r="E5" s="25">
        <v>182.87335899999999</v>
      </c>
      <c r="F5" s="25">
        <v>192.58868000000001</v>
      </c>
      <c r="G5" s="25">
        <v>191.06849399999999</v>
      </c>
      <c r="H5" s="25">
        <v>153.36915400000001</v>
      </c>
      <c r="I5" s="25">
        <v>153.692116</v>
      </c>
      <c r="J5" s="25">
        <v>118.995698</v>
      </c>
      <c r="K5" s="25">
        <v>97.740300000000005</v>
      </c>
      <c r="L5" s="25">
        <v>107.25930700000001</v>
      </c>
      <c r="M5" s="25">
        <v>79.815800999999993</v>
      </c>
      <c r="N5" s="25">
        <v>64.559770999999998</v>
      </c>
      <c r="O5" s="25">
        <v>63.616365000000002</v>
      </c>
      <c r="P5" s="25">
        <v>66.382283999999999</v>
      </c>
      <c r="Q5" s="25">
        <v>44.385032000000002</v>
      </c>
      <c r="R5" s="25">
        <v>45.227798999999997</v>
      </c>
      <c r="S5" s="25">
        <v>45.629886999999997</v>
      </c>
      <c r="T5" s="25">
        <v>23.390910999999999</v>
      </c>
      <c r="U5" s="25">
        <v>23.450811000000002</v>
      </c>
      <c r="V5" s="25">
        <v>23.827981000000001</v>
      </c>
      <c r="W5" s="25">
        <v>18.559830000000002</v>
      </c>
      <c r="X5" s="25">
        <v>20.112432999999999</v>
      </c>
      <c r="Y5" s="25">
        <v>15.117027999999999</v>
      </c>
      <c r="Z5" s="25">
        <v>14.358969999999999</v>
      </c>
      <c r="AA5" s="25">
        <v>14.524089</v>
      </c>
      <c r="AB5" s="25">
        <v>14.536287</v>
      </c>
      <c r="AC5" s="25">
        <v>9.7108329999999992</v>
      </c>
      <c r="AD5" s="25">
        <v>9.7013390000000008</v>
      </c>
      <c r="AE5" s="25">
        <v>9.8732050000000005</v>
      </c>
      <c r="AF5" s="25">
        <v>7.0071709999999996</v>
      </c>
      <c r="AG5" s="25">
        <v>7.1267579999999997</v>
      </c>
      <c r="AH5" s="25">
        <v>6.9006480000000003</v>
      </c>
      <c r="AI5" s="25">
        <v>5.0745019999999998</v>
      </c>
      <c r="AJ5" s="25">
        <v>5.172288</v>
      </c>
      <c r="AK5" s="25">
        <v>5.3248790000000001</v>
      </c>
      <c r="AL5" s="25">
        <v>3.2101799999999998</v>
      </c>
      <c r="AM5" s="25">
        <v>3.202086</v>
      </c>
      <c r="AN5" s="25">
        <v>3.2880720000000001</v>
      </c>
    </row>
    <row r="6" spans="1:40" x14ac:dyDescent="0.25">
      <c r="A6" s="4" t="s">
        <v>15</v>
      </c>
      <c r="B6" s="25">
        <v>172.60811200000001</v>
      </c>
      <c r="C6" s="25">
        <v>220.45816300000001</v>
      </c>
      <c r="D6" s="25">
        <v>180.83449200000001</v>
      </c>
      <c r="E6" s="25">
        <v>157.33840499999999</v>
      </c>
      <c r="F6" s="25">
        <v>153.18779699999999</v>
      </c>
      <c r="G6" s="25">
        <v>172.25439600000001</v>
      </c>
      <c r="H6" s="25">
        <v>129.212841</v>
      </c>
      <c r="I6" s="25">
        <v>124.176585</v>
      </c>
      <c r="J6" s="25">
        <v>128.93754799999999</v>
      </c>
      <c r="K6" s="25">
        <v>88.480751999999995</v>
      </c>
      <c r="L6" s="25">
        <v>108.385817</v>
      </c>
      <c r="M6" s="25">
        <v>86.122298999999998</v>
      </c>
      <c r="N6" s="25">
        <v>72.909699000000003</v>
      </c>
      <c r="O6" s="25">
        <v>68.981971999999999</v>
      </c>
      <c r="P6" s="25">
        <v>69.680498999999998</v>
      </c>
      <c r="Q6" s="25">
        <v>46.920074999999997</v>
      </c>
      <c r="R6" s="25">
        <v>47.519252999999999</v>
      </c>
      <c r="S6" s="25">
        <v>49.194001999999998</v>
      </c>
      <c r="T6" s="25">
        <v>25.180339</v>
      </c>
      <c r="U6" s="25">
        <v>25.200178999999999</v>
      </c>
      <c r="V6" s="25">
        <v>26.402123</v>
      </c>
      <c r="W6" s="25">
        <v>20.085612000000001</v>
      </c>
      <c r="X6" s="25">
        <v>21.350570000000001</v>
      </c>
      <c r="Y6" s="25">
        <v>16.238582999999998</v>
      </c>
      <c r="Z6" s="25">
        <v>15.945696</v>
      </c>
      <c r="AA6" s="25">
        <v>15.959628</v>
      </c>
      <c r="AB6" s="25">
        <v>16.070578000000001</v>
      </c>
      <c r="AC6" s="25">
        <v>10.338015</v>
      </c>
      <c r="AD6" s="25">
        <v>10.309725</v>
      </c>
      <c r="AE6" s="25">
        <v>10.692316</v>
      </c>
      <c r="AF6" s="25">
        <v>7.9697079999999998</v>
      </c>
      <c r="AG6" s="25">
        <v>8.1118360000000003</v>
      </c>
      <c r="AH6" s="25">
        <v>8.1290619999999993</v>
      </c>
      <c r="AI6" s="25">
        <v>5.9670769999999997</v>
      </c>
      <c r="AJ6" s="25">
        <v>6.0409689999999996</v>
      </c>
      <c r="AK6" s="25">
        <v>6.2392580000000004</v>
      </c>
      <c r="AL6" s="25">
        <v>3.800011</v>
      </c>
      <c r="AM6" s="25">
        <v>3.679996</v>
      </c>
      <c r="AN6" s="25">
        <v>3.8410570000000002</v>
      </c>
    </row>
    <row r="7" spans="1:40" x14ac:dyDescent="0.25">
      <c r="A7" s="4" t="s">
        <v>16</v>
      </c>
      <c r="B7" s="25">
        <v>77.205460000000002</v>
      </c>
      <c r="C7" s="25">
        <v>86.307688999999996</v>
      </c>
      <c r="D7" s="25">
        <v>100.141558</v>
      </c>
      <c r="E7" s="25">
        <v>61.675119000000002</v>
      </c>
      <c r="F7" s="25">
        <v>64.523837</v>
      </c>
      <c r="G7" s="25">
        <v>60.485874000000003</v>
      </c>
      <c r="H7" s="25">
        <v>58.826433999999999</v>
      </c>
      <c r="I7" s="25">
        <v>71.692167999999995</v>
      </c>
      <c r="J7" s="25">
        <v>44.546396999999999</v>
      </c>
      <c r="K7" s="25">
        <v>34.157564999999998</v>
      </c>
      <c r="L7" s="25">
        <v>40.791088000000002</v>
      </c>
      <c r="M7" s="25">
        <v>30.062922</v>
      </c>
      <c r="N7" s="25">
        <v>22.65042</v>
      </c>
      <c r="O7" s="25">
        <v>26.683776000000002</v>
      </c>
      <c r="P7" s="25">
        <v>20.918171999999998</v>
      </c>
      <c r="Q7" s="25">
        <v>11.951117999999999</v>
      </c>
      <c r="R7" s="25">
        <v>12.116080999999999</v>
      </c>
      <c r="S7" s="25">
        <v>14.719982999999999</v>
      </c>
      <c r="T7" s="25">
        <v>5.6484810000000003</v>
      </c>
      <c r="U7" s="25">
        <v>5.632282</v>
      </c>
      <c r="V7" s="25">
        <v>7.2597240000000003</v>
      </c>
      <c r="W7" s="25">
        <v>4.5836519999999998</v>
      </c>
      <c r="X7" s="25">
        <v>6.6535279999999997</v>
      </c>
      <c r="Y7" s="25">
        <v>5.8201989999999997</v>
      </c>
      <c r="Z7" s="25">
        <v>3.8807049999999998</v>
      </c>
      <c r="AA7" s="25">
        <v>3.7069100000000001</v>
      </c>
      <c r="AB7" s="25">
        <v>3.8737940000000002</v>
      </c>
      <c r="AC7" s="25">
        <v>2.043593</v>
      </c>
      <c r="AD7" s="25">
        <v>1.954116</v>
      </c>
      <c r="AE7" s="25">
        <v>2.634474</v>
      </c>
      <c r="AF7" s="25">
        <v>1.643222</v>
      </c>
      <c r="AG7" s="25">
        <v>2.050189</v>
      </c>
      <c r="AH7" s="25">
        <v>2.0256370000000001</v>
      </c>
      <c r="AI7" s="25">
        <v>1.351108</v>
      </c>
      <c r="AJ7" s="25">
        <v>1.3341209999999999</v>
      </c>
      <c r="AK7" s="25">
        <v>1.6967190000000001</v>
      </c>
      <c r="AL7" s="25">
        <v>1.111837</v>
      </c>
      <c r="AM7" s="25">
        <v>1.1965779999999999</v>
      </c>
      <c r="AN7" s="25">
        <v>1.3301259999999999</v>
      </c>
    </row>
    <row r="8" spans="1:40" x14ac:dyDescent="0.25">
      <c r="A8" s="4" t="s">
        <v>17</v>
      </c>
      <c r="B8" s="25">
        <v>250</v>
      </c>
      <c r="C8" s="25">
        <v>250</v>
      </c>
      <c r="D8" s="25">
        <v>246</v>
      </c>
      <c r="E8" s="25">
        <v>200</v>
      </c>
      <c r="F8" s="25">
        <v>200</v>
      </c>
      <c r="G8" s="25">
        <v>200</v>
      </c>
      <c r="H8" s="25">
        <v>150</v>
      </c>
      <c r="I8" s="25">
        <v>150</v>
      </c>
      <c r="J8" s="25">
        <v>150</v>
      </c>
      <c r="K8" s="25">
        <v>100</v>
      </c>
      <c r="L8" s="25">
        <v>100</v>
      </c>
      <c r="M8" s="25">
        <v>100</v>
      </c>
      <c r="N8" s="25">
        <v>74</v>
      </c>
      <c r="O8" s="25">
        <v>74</v>
      </c>
      <c r="P8" s="25">
        <v>74</v>
      </c>
      <c r="Q8" s="25">
        <v>50</v>
      </c>
      <c r="R8" s="25">
        <v>50</v>
      </c>
      <c r="S8" s="25">
        <v>50</v>
      </c>
      <c r="T8" s="25">
        <v>26</v>
      </c>
      <c r="U8" s="25">
        <v>26</v>
      </c>
      <c r="V8" s="25">
        <v>26</v>
      </c>
      <c r="W8" s="25">
        <v>20</v>
      </c>
      <c r="X8" s="25">
        <v>20</v>
      </c>
      <c r="Y8" s="25">
        <v>14</v>
      </c>
      <c r="Z8" s="25">
        <v>16</v>
      </c>
      <c r="AA8" s="25">
        <v>16</v>
      </c>
      <c r="AB8" s="25">
        <v>16</v>
      </c>
      <c r="AC8" s="25">
        <v>10</v>
      </c>
      <c r="AD8" s="25">
        <v>10</v>
      </c>
      <c r="AE8" s="25">
        <v>10</v>
      </c>
      <c r="AF8" s="25">
        <v>8</v>
      </c>
      <c r="AG8" s="25">
        <v>8</v>
      </c>
      <c r="AH8" s="25">
        <v>8</v>
      </c>
      <c r="AI8" s="25">
        <v>6</v>
      </c>
      <c r="AJ8" s="25">
        <v>6</v>
      </c>
      <c r="AK8" s="25">
        <v>6</v>
      </c>
      <c r="AL8" s="25">
        <v>4</v>
      </c>
      <c r="AM8" s="25">
        <v>4</v>
      </c>
      <c r="AN8" s="25">
        <v>4</v>
      </c>
    </row>
    <row r="9" spans="1:40" x14ac:dyDescent="0.25">
      <c r="A9" s="4" t="s">
        <v>18</v>
      </c>
      <c r="B9" s="25">
        <v>194</v>
      </c>
      <c r="C9" s="25">
        <v>246</v>
      </c>
      <c r="D9" s="25">
        <v>210</v>
      </c>
      <c r="E9" s="25">
        <v>190</v>
      </c>
      <c r="F9" s="25">
        <v>184</v>
      </c>
      <c r="G9" s="25">
        <v>184</v>
      </c>
      <c r="H9" s="25">
        <v>146</v>
      </c>
      <c r="I9" s="25">
        <v>126</v>
      </c>
      <c r="J9" s="25">
        <v>144</v>
      </c>
      <c r="K9" s="25">
        <v>96</v>
      </c>
      <c r="L9" s="25">
        <v>102</v>
      </c>
      <c r="M9" s="25">
        <v>98</v>
      </c>
      <c r="N9" s="25">
        <v>74</v>
      </c>
      <c r="O9" s="25">
        <v>74</v>
      </c>
      <c r="P9" s="25">
        <v>74</v>
      </c>
      <c r="Q9" s="25">
        <v>50</v>
      </c>
      <c r="R9" s="25">
        <v>50</v>
      </c>
      <c r="S9" s="25">
        <v>50</v>
      </c>
      <c r="T9" s="25">
        <v>26</v>
      </c>
      <c r="U9" s="25">
        <v>26</v>
      </c>
      <c r="V9" s="25">
        <v>26</v>
      </c>
      <c r="W9" s="25">
        <v>20</v>
      </c>
      <c r="X9" s="25">
        <v>20</v>
      </c>
      <c r="Y9" s="25">
        <v>14</v>
      </c>
      <c r="Z9" s="25">
        <v>16</v>
      </c>
      <c r="AA9" s="25">
        <v>16</v>
      </c>
      <c r="AB9" s="25">
        <v>16</v>
      </c>
      <c r="AC9" s="25">
        <v>10</v>
      </c>
      <c r="AD9" s="25">
        <v>10</v>
      </c>
      <c r="AE9" s="25">
        <v>10</v>
      </c>
      <c r="AF9" s="25">
        <v>8</v>
      </c>
      <c r="AG9" s="25">
        <v>8</v>
      </c>
      <c r="AH9" s="25">
        <v>8</v>
      </c>
      <c r="AI9" s="25">
        <v>6</v>
      </c>
      <c r="AJ9" s="25">
        <v>6</v>
      </c>
      <c r="AK9" s="25">
        <v>6</v>
      </c>
      <c r="AL9" s="25">
        <v>4</v>
      </c>
      <c r="AM9" s="25">
        <v>4</v>
      </c>
      <c r="AN9" s="25">
        <v>4</v>
      </c>
    </row>
    <row r="10" spans="1:40" x14ac:dyDescent="0.25">
      <c r="A10" s="4" t="s">
        <v>2</v>
      </c>
      <c r="B10" s="25">
        <v>130285</v>
      </c>
      <c r="C10" s="25">
        <v>1122</v>
      </c>
      <c r="D10" s="25">
        <v>25326.666667000001</v>
      </c>
      <c r="E10" s="25">
        <v>58918</v>
      </c>
      <c r="F10" s="25">
        <v>7466</v>
      </c>
      <c r="G10" s="25">
        <v>46403</v>
      </c>
      <c r="H10" s="25">
        <v>15338</v>
      </c>
      <c r="I10" s="25">
        <v>12476.714286</v>
      </c>
      <c r="J10" s="25">
        <v>8621.4444440000007</v>
      </c>
      <c r="K10" s="25">
        <v>9755.0666669999991</v>
      </c>
      <c r="L10" s="25">
        <v>13009</v>
      </c>
      <c r="M10" s="25">
        <v>7215.5263160000004</v>
      </c>
      <c r="N10" s="25">
        <v>7120.8571430000002</v>
      </c>
      <c r="O10" s="25">
        <v>9621.1666669999995</v>
      </c>
      <c r="P10" s="25">
        <v>8301.4090909999995</v>
      </c>
      <c r="Q10" s="25">
        <v>10853.916667</v>
      </c>
      <c r="R10" s="25">
        <v>10305.666667</v>
      </c>
      <c r="S10" s="25">
        <v>3567.5</v>
      </c>
      <c r="T10" s="25">
        <v>4407.3465349999997</v>
      </c>
      <c r="U10" s="25">
        <v>4293</v>
      </c>
      <c r="V10" s="25">
        <v>1469.300493</v>
      </c>
      <c r="W10" s="25">
        <v>1790.4881519999999</v>
      </c>
      <c r="X10" s="25">
        <v>1981.716981</v>
      </c>
      <c r="Y10" s="25">
        <v>650.32127700000001</v>
      </c>
      <c r="Z10" s="25">
        <v>1445.8176100000001</v>
      </c>
      <c r="AA10" s="25">
        <v>1462.4750730000001</v>
      </c>
      <c r="AB10" s="25">
        <v>1208.8515620000001</v>
      </c>
      <c r="AC10" s="25">
        <v>1881.353801</v>
      </c>
      <c r="AD10" s="25">
        <v>1896.515406</v>
      </c>
      <c r="AE10" s="25">
        <v>734.52577299999996</v>
      </c>
      <c r="AF10" s="25">
        <v>911.97277899999995</v>
      </c>
      <c r="AG10" s="25">
        <v>398.62717199999997</v>
      </c>
      <c r="AH10" s="25">
        <v>339.89515499999999</v>
      </c>
      <c r="AI10" s="25">
        <v>347.473479</v>
      </c>
      <c r="AJ10" s="25">
        <v>339.637562</v>
      </c>
      <c r="AK10" s="25">
        <v>178.65902700000001</v>
      </c>
      <c r="AL10" s="25">
        <v>282.378399</v>
      </c>
      <c r="AM10" s="25">
        <v>289.842288</v>
      </c>
      <c r="AN10" s="25">
        <v>193.099154</v>
      </c>
    </row>
    <row r="11" spans="1:40" x14ac:dyDescent="0.25">
      <c r="A11" s="4" t="s">
        <v>3</v>
      </c>
      <c r="B11" s="25">
        <v>10.60262</v>
      </c>
      <c r="C11" s="25">
        <v>9.1309000000000001E-2</v>
      </c>
      <c r="D11" s="25">
        <v>6.183268</v>
      </c>
      <c r="E11" s="25">
        <v>4.794759</v>
      </c>
      <c r="F11" s="25">
        <v>0.60758500000000004</v>
      </c>
      <c r="G11" s="25">
        <v>11.328856999999999</v>
      </c>
      <c r="H11" s="25">
        <v>8.7374670000000005</v>
      </c>
      <c r="I11" s="25">
        <v>7.1075030000000003</v>
      </c>
      <c r="J11" s="25">
        <v>6.3145350000000002</v>
      </c>
      <c r="K11" s="25">
        <v>11.90804</v>
      </c>
      <c r="L11" s="25">
        <v>11.645426</v>
      </c>
      <c r="M11" s="25">
        <v>11.15682</v>
      </c>
      <c r="N11" s="25">
        <v>12.169434000000001</v>
      </c>
      <c r="O11" s="25">
        <v>14.093506</v>
      </c>
      <c r="P11" s="25">
        <v>14.862549</v>
      </c>
      <c r="Q11" s="25">
        <v>31.798584000000002</v>
      </c>
      <c r="R11" s="25">
        <v>30.192383</v>
      </c>
      <c r="S11" s="25">
        <v>17.419433999999999</v>
      </c>
      <c r="T11" s="25">
        <v>36.225749</v>
      </c>
      <c r="U11" s="25">
        <v>34.936523000000001</v>
      </c>
      <c r="V11" s="25">
        <v>24.273112000000001</v>
      </c>
      <c r="W11" s="25">
        <v>30.744872999999998</v>
      </c>
      <c r="X11" s="25">
        <v>34.189779000000001</v>
      </c>
      <c r="Y11" s="25">
        <v>24.873942</v>
      </c>
      <c r="Z11" s="25">
        <v>37.416178000000002</v>
      </c>
      <c r="AA11" s="25">
        <v>40.584634999999999</v>
      </c>
      <c r="AB11" s="25">
        <v>37.776611000000003</v>
      </c>
      <c r="AC11" s="25">
        <v>52.361897999999997</v>
      </c>
      <c r="AD11" s="25">
        <v>55.098958000000003</v>
      </c>
      <c r="AE11" s="25">
        <v>40.587809</v>
      </c>
      <c r="AF11" s="25">
        <v>51.803140999999997</v>
      </c>
      <c r="AG11" s="25">
        <v>41.069499</v>
      </c>
      <c r="AH11" s="25">
        <v>38.254801</v>
      </c>
      <c r="AI11" s="25">
        <v>50.644938000000003</v>
      </c>
      <c r="AJ11" s="25">
        <v>50.332031000000001</v>
      </c>
      <c r="AK11" s="25">
        <v>36.159261000000001</v>
      </c>
      <c r="AL11" s="25">
        <v>60.851073999999997</v>
      </c>
      <c r="AM11" s="25">
        <v>61.020671</v>
      </c>
      <c r="AN11" s="25">
        <v>51.983398000000001</v>
      </c>
    </row>
    <row r="12" spans="1:40" x14ac:dyDescent="0.25">
      <c r="A12" s="4" t="s">
        <v>19</v>
      </c>
      <c r="B12" s="25">
        <v>5.6966000000000003E-2</v>
      </c>
      <c r="C12" s="25">
        <v>4.8828000000000003E-2</v>
      </c>
      <c r="D12" s="25">
        <v>0.12207</v>
      </c>
      <c r="E12" s="25">
        <v>0.138346</v>
      </c>
      <c r="F12" s="25">
        <v>8.1379999999999994E-2</v>
      </c>
      <c r="G12" s="25">
        <v>7.3242000000000002E-2</v>
      </c>
      <c r="H12" s="25">
        <v>0.18717400000000001</v>
      </c>
      <c r="I12" s="25">
        <v>0.22786500000000001</v>
      </c>
      <c r="J12" s="25">
        <v>0.26041700000000001</v>
      </c>
      <c r="K12" s="25">
        <v>0.349935</v>
      </c>
      <c r="L12" s="25">
        <v>0.26041700000000001</v>
      </c>
      <c r="M12" s="25">
        <v>0.390625</v>
      </c>
      <c r="N12" s="25">
        <v>0.55338500000000002</v>
      </c>
      <c r="O12" s="25">
        <v>0.57779899999999995</v>
      </c>
      <c r="P12" s="25">
        <v>0.56152299999999999</v>
      </c>
      <c r="Q12" s="25">
        <v>0.83007799999999998</v>
      </c>
      <c r="R12" s="25">
        <v>0.74056</v>
      </c>
      <c r="S12" s="25">
        <v>1.253255</v>
      </c>
      <c r="T12" s="25">
        <v>2.5878909999999999</v>
      </c>
      <c r="U12" s="25">
        <v>2.2623700000000002</v>
      </c>
      <c r="V12" s="25">
        <v>4.3457030000000003</v>
      </c>
      <c r="W12" s="25">
        <v>4.7200519999999999</v>
      </c>
      <c r="X12" s="25">
        <v>5.6722010000000003</v>
      </c>
      <c r="Y12" s="25">
        <v>13.110352000000001</v>
      </c>
      <c r="Z12" s="25">
        <v>7.7962239999999996</v>
      </c>
      <c r="AA12" s="25">
        <v>7.9671219999999998</v>
      </c>
      <c r="AB12" s="25">
        <v>9.0087890000000002</v>
      </c>
      <c r="AC12" s="25">
        <v>7.242839</v>
      </c>
      <c r="AD12" s="25">
        <v>7.332357</v>
      </c>
      <c r="AE12" s="25">
        <v>14.925129999999999</v>
      </c>
      <c r="AF12" s="25">
        <v>18.090820000000001</v>
      </c>
      <c r="AG12" s="25">
        <v>32.942708000000003</v>
      </c>
      <c r="AH12" s="25">
        <v>33.984375</v>
      </c>
      <c r="AI12" s="25">
        <v>46.362304999999999</v>
      </c>
      <c r="AJ12" s="25">
        <v>43.253580999999997</v>
      </c>
      <c r="AK12" s="25">
        <v>72.493489999999994</v>
      </c>
      <c r="AL12" s="25">
        <v>68.221029000000001</v>
      </c>
      <c r="AM12" s="25">
        <v>77.262370000000004</v>
      </c>
      <c r="AN12" s="25">
        <v>114.811198</v>
      </c>
    </row>
    <row r="13" spans="1:40" x14ac:dyDescent="0.25">
      <c r="A13" s="4" t="s">
        <v>4</v>
      </c>
      <c r="B13" s="25">
        <v>569.35714299999995</v>
      </c>
      <c r="C13" s="25">
        <v>676.83333300000004</v>
      </c>
      <c r="D13" s="25">
        <v>372.933333</v>
      </c>
      <c r="E13" s="25">
        <v>298.79411800000003</v>
      </c>
      <c r="F13" s="25">
        <v>545.9</v>
      </c>
      <c r="G13" s="25">
        <v>641.61111100000005</v>
      </c>
      <c r="H13" s="25">
        <v>306.76087000000001</v>
      </c>
      <c r="I13" s="25">
        <v>281.91071399999998</v>
      </c>
      <c r="J13" s="25">
        <v>279.5</v>
      </c>
      <c r="K13" s="25">
        <v>229.988372</v>
      </c>
      <c r="L13" s="25">
        <v>297.171875</v>
      </c>
      <c r="M13" s="25">
        <v>260.32291700000002</v>
      </c>
      <c r="N13" s="25">
        <v>188.64705900000001</v>
      </c>
      <c r="O13" s="25">
        <v>174.084507</v>
      </c>
      <c r="P13" s="25">
        <v>196.398551</v>
      </c>
      <c r="Q13" s="25">
        <v>158.62745100000001</v>
      </c>
      <c r="R13" s="25">
        <v>165.08791199999999</v>
      </c>
      <c r="S13" s="25">
        <v>128.461039</v>
      </c>
      <c r="T13" s="25">
        <v>84.490566000000001</v>
      </c>
      <c r="U13" s="25">
        <v>95.444244999999995</v>
      </c>
      <c r="V13" s="25">
        <v>69.708800999999994</v>
      </c>
      <c r="W13" s="25">
        <v>65.332758999999996</v>
      </c>
      <c r="X13" s="25">
        <v>54.976326999999998</v>
      </c>
      <c r="Y13" s="25">
        <v>36.846679000000002</v>
      </c>
      <c r="Z13" s="25">
        <v>48.354384000000003</v>
      </c>
      <c r="AA13" s="25">
        <v>47.988764000000003</v>
      </c>
      <c r="AB13" s="25">
        <v>46.101626000000003</v>
      </c>
      <c r="AC13" s="25">
        <v>52.242697</v>
      </c>
      <c r="AD13" s="25">
        <v>52.628191000000001</v>
      </c>
      <c r="AE13" s="25">
        <v>37.159759999999999</v>
      </c>
      <c r="AF13" s="25">
        <v>30.532388999999998</v>
      </c>
      <c r="AG13" s="25">
        <v>23.779274000000001</v>
      </c>
      <c r="AH13" s="25">
        <v>24.16966</v>
      </c>
      <c r="AI13" s="25">
        <v>19.298577999999999</v>
      </c>
      <c r="AJ13" s="25">
        <v>20.840451999999999</v>
      </c>
      <c r="AK13" s="25">
        <v>16.203019999999999</v>
      </c>
      <c r="AL13" s="25">
        <v>15.994393000000001</v>
      </c>
      <c r="AM13" s="25">
        <v>14.018326999999999</v>
      </c>
      <c r="AN13" s="25">
        <v>11.535831</v>
      </c>
    </row>
    <row r="14" spans="1:40" x14ac:dyDescent="0.25">
      <c r="A14" s="3" t="s">
        <v>5</v>
      </c>
      <c r="B14" s="25">
        <v>359.66897499999999</v>
      </c>
      <c r="C14" s="25">
        <v>568.15301799999997</v>
      </c>
      <c r="D14" s="25">
        <v>443.1721</v>
      </c>
      <c r="E14" s="25">
        <v>300.61458599999997</v>
      </c>
      <c r="F14" s="25">
        <v>314.42695900000001</v>
      </c>
      <c r="G14" s="25">
        <v>309.53615500000001</v>
      </c>
      <c r="H14" s="25">
        <v>273.654066</v>
      </c>
      <c r="I14" s="25">
        <v>337.59035999999998</v>
      </c>
      <c r="J14" s="25">
        <v>269.01666299999999</v>
      </c>
      <c r="K14" s="25">
        <v>195.12749400000001</v>
      </c>
      <c r="L14" s="25">
        <v>202.10047700000001</v>
      </c>
      <c r="M14" s="25">
        <v>148.713112</v>
      </c>
      <c r="N14" s="25">
        <v>121.305556</v>
      </c>
      <c r="O14" s="25">
        <v>127.58865400000001</v>
      </c>
      <c r="P14" s="25">
        <v>116.402474</v>
      </c>
      <c r="Q14" s="25">
        <v>69.346827000000005</v>
      </c>
      <c r="R14" s="25">
        <v>70.757632999999998</v>
      </c>
      <c r="S14" s="25">
        <v>83.325511000000006</v>
      </c>
      <c r="T14" s="25">
        <v>35.727424999999997</v>
      </c>
      <c r="U14" s="25">
        <v>34.702342000000002</v>
      </c>
      <c r="V14" s="25">
        <v>43.602536999999998</v>
      </c>
      <c r="W14" s="25">
        <v>29.968716000000001</v>
      </c>
      <c r="X14" s="25">
        <v>35.204115999999999</v>
      </c>
      <c r="Y14" s="25">
        <v>30.977499000000002</v>
      </c>
      <c r="Z14" s="25">
        <v>23.029216000000002</v>
      </c>
      <c r="AA14" s="25">
        <v>23.55143</v>
      </c>
      <c r="AB14" s="25">
        <v>23.577957000000001</v>
      </c>
      <c r="AC14" s="25">
        <v>13.610522</v>
      </c>
      <c r="AD14" s="25">
        <v>13.409459</v>
      </c>
      <c r="AE14" s="25">
        <v>15.606756000000001</v>
      </c>
      <c r="AF14" s="25">
        <v>10.215391</v>
      </c>
      <c r="AG14" s="25">
        <v>12.060719000000001</v>
      </c>
      <c r="AH14" s="25">
        <v>12.140129</v>
      </c>
      <c r="AI14" s="25">
        <v>7.8797240000000004</v>
      </c>
      <c r="AJ14" s="25">
        <v>8.0724619999999998</v>
      </c>
      <c r="AK14" s="25">
        <v>9.6454369999999994</v>
      </c>
      <c r="AL14" s="25">
        <v>4.9743579999999996</v>
      </c>
      <c r="AM14" s="25">
        <v>4.9493179999999999</v>
      </c>
      <c r="AN14" s="25">
        <v>5.435848</v>
      </c>
    </row>
    <row r="15" spans="1:40" x14ac:dyDescent="0.25">
      <c r="A15" s="3" t="s">
        <v>6</v>
      </c>
      <c r="B15" s="25">
        <v>122.82932</v>
      </c>
      <c r="C15" s="25">
        <v>200.582965</v>
      </c>
      <c r="D15" s="25">
        <v>179.65901500000001</v>
      </c>
      <c r="E15" s="25">
        <v>98.171458999999999</v>
      </c>
      <c r="F15" s="25">
        <v>80.860056</v>
      </c>
      <c r="G15" s="25">
        <v>73.584855000000005</v>
      </c>
      <c r="H15" s="25">
        <v>80.642836000000003</v>
      </c>
      <c r="I15" s="25">
        <v>142.46808200000001</v>
      </c>
      <c r="J15" s="25">
        <v>107.396292</v>
      </c>
      <c r="K15" s="25">
        <v>70.830848000000003</v>
      </c>
      <c r="L15" s="25">
        <v>75.308502000000004</v>
      </c>
      <c r="M15" s="25">
        <v>39.229191999999998</v>
      </c>
      <c r="N15" s="25">
        <v>34.256905000000003</v>
      </c>
      <c r="O15" s="25">
        <v>48.931280000000001</v>
      </c>
      <c r="P15" s="25">
        <v>36.139831000000001</v>
      </c>
      <c r="Q15" s="25">
        <v>21.038157000000002</v>
      </c>
      <c r="R15" s="25">
        <v>21.61985</v>
      </c>
      <c r="S15" s="25">
        <v>28.877972</v>
      </c>
      <c r="T15" s="25">
        <v>11.871199000000001</v>
      </c>
      <c r="U15" s="25">
        <v>10.815716</v>
      </c>
      <c r="V15" s="25">
        <v>15.344137999999999</v>
      </c>
      <c r="W15" s="25">
        <v>10.441398</v>
      </c>
      <c r="X15" s="25">
        <v>13.602884</v>
      </c>
      <c r="Y15" s="25">
        <v>13.377374</v>
      </c>
      <c r="Z15" s="25">
        <v>7.7560159999999998</v>
      </c>
      <c r="AA15" s="25">
        <v>8.2343869999999999</v>
      </c>
      <c r="AB15" s="25">
        <v>7.9561869999999999</v>
      </c>
      <c r="AC15" s="25">
        <v>4.3301420000000004</v>
      </c>
      <c r="AD15" s="25">
        <v>3.907902</v>
      </c>
      <c r="AE15" s="25">
        <v>5.2901899999999999</v>
      </c>
      <c r="AF15" s="25">
        <v>3.2554650000000001</v>
      </c>
      <c r="AG15" s="25">
        <v>4.6046240000000003</v>
      </c>
      <c r="AH15" s="25">
        <v>4.4908099999999997</v>
      </c>
      <c r="AI15" s="25">
        <v>2.501382</v>
      </c>
      <c r="AJ15" s="25">
        <v>2.6127509999999998</v>
      </c>
      <c r="AK15" s="25">
        <v>3.6603249999999998</v>
      </c>
      <c r="AL15" s="25">
        <v>1.4672000000000001</v>
      </c>
      <c r="AM15" s="25">
        <v>1.431837</v>
      </c>
      <c r="AN15" s="25">
        <v>1.843858</v>
      </c>
    </row>
    <row r="16" spans="1:40" s="4" customFormat="1" x14ac:dyDescent="0.25"/>
    <row r="17" spans="1:40" s="4" customFormat="1" ht="31.5" x14ac:dyDescent="0.5">
      <c r="B17" s="5" t="s">
        <v>12</v>
      </c>
    </row>
    <row r="18" spans="1:40" s="4" customFormat="1" ht="21" x14ac:dyDescent="0.35">
      <c r="B18" s="28">
        <v>250</v>
      </c>
      <c r="C18" s="28"/>
      <c r="D18" s="28"/>
      <c r="E18" s="28">
        <v>200</v>
      </c>
      <c r="F18" s="28"/>
      <c r="G18" s="28"/>
      <c r="H18" s="28">
        <v>150</v>
      </c>
      <c r="I18" s="28"/>
      <c r="J18" s="28"/>
      <c r="K18" s="28">
        <v>100</v>
      </c>
      <c r="L18" s="28"/>
      <c r="M18" s="28"/>
      <c r="N18" s="28">
        <v>75</v>
      </c>
      <c r="O18" s="28"/>
      <c r="P18" s="28"/>
      <c r="Q18" s="28">
        <v>50</v>
      </c>
      <c r="R18" s="28"/>
      <c r="S18" s="28"/>
      <c r="T18" s="28">
        <v>25</v>
      </c>
      <c r="U18" s="28"/>
      <c r="V18" s="28"/>
      <c r="W18" s="28">
        <v>20</v>
      </c>
      <c r="X18" s="28"/>
      <c r="Y18" s="28"/>
      <c r="Z18" s="28">
        <v>15</v>
      </c>
      <c r="AA18" s="28"/>
      <c r="AB18" s="28"/>
      <c r="AC18" s="28">
        <v>10</v>
      </c>
      <c r="AD18" s="28"/>
      <c r="AE18" s="28"/>
      <c r="AF18" s="28">
        <v>7</v>
      </c>
      <c r="AG18" s="28"/>
      <c r="AH18" s="28"/>
      <c r="AI18" s="28">
        <v>5</v>
      </c>
      <c r="AJ18" s="28"/>
      <c r="AK18" s="28"/>
      <c r="AL18" s="28">
        <v>3</v>
      </c>
      <c r="AM18" s="28"/>
      <c r="AN18" s="28"/>
    </row>
    <row r="19" spans="1:40" x14ac:dyDescent="0.25">
      <c r="B19" t="s">
        <v>7</v>
      </c>
      <c r="C19" t="s">
        <v>8</v>
      </c>
      <c r="D19" t="s">
        <v>9</v>
      </c>
      <c r="E19" t="str">
        <f>B19</f>
        <v>Mean</v>
      </c>
      <c r="F19" s="4" t="str">
        <f t="shared" ref="F19:J19" si="0">C19</f>
        <v>SD</v>
      </c>
      <c r="G19" s="4" t="str">
        <f t="shared" si="0"/>
        <v>% Error</v>
      </c>
      <c r="H19" s="4" t="str">
        <f t="shared" si="0"/>
        <v>Mean</v>
      </c>
      <c r="I19" s="4" t="str">
        <f t="shared" si="0"/>
        <v>SD</v>
      </c>
      <c r="J19" s="4" t="str">
        <f t="shared" si="0"/>
        <v>% Error</v>
      </c>
      <c r="K19" t="str">
        <f>B19</f>
        <v>Mean</v>
      </c>
      <c r="L19" s="4" t="str">
        <f>C19</f>
        <v>SD</v>
      </c>
      <c r="M19" s="4" t="str">
        <f>D19</f>
        <v>% Error</v>
      </c>
      <c r="N19" s="4" t="str">
        <f t="shared" ref="N19:AM19" si="1">K19</f>
        <v>Mean</v>
      </c>
      <c r="O19" s="4" t="str">
        <f t="shared" si="1"/>
        <v>SD</v>
      </c>
      <c r="P19" s="4" t="str">
        <f t="shared" si="1"/>
        <v>% Error</v>
      </c>
      <c r="Q19" s="4" t="str">
        <f t="shared" si="1"/>
        <v>Mean</v>
      </c>
      <c r="R19" s="4" t="str">
        <f t="shared" si="1"/>
        <v>SD</v>
      </c>
      <c r="S19" s="4" t="str">
        <f t="shared" si="1"/>
        <v>% Error</v>
      </c>
      <c r="T19" s="4" t="str">
        <f t="shared" si="1"/>
        <v>Mean</v>
      </c>
      <c r="U19" s="4" t="str">
        <f t="shared" si="1"/>
        <v>SD</v>
      </c>
      <c r="V19" s="4" t="str">
        <f t="shared" si="1"/>
        <v>% Error</v>
      </c>
      <c r="W19" s="4" t="str">
        <f t="shared" si="1"/>
        <v>Mean</v>
      </c>
      <c r="X19" s="4" t="str">
        <f t="shared" si="1"/>
        <v>SD</v>
      </c>
      <c r="Y19" s="4" t="str">
        <f t="shared" si="1"/>
        <v>% Error</v>
      </c>
      <c r="Z19" s="4" t="str">
        <f t="shared" si="1"/>
        <v>Mean</v>
      </c>
      <c r="AA19" s="4" t="str">
        <f t="shared" si="1"/>
        <v>SD</v>
      </c>
      <c r="AB19" s="4" t="str">
        <f t="shared" si="1"/>
        <v>% Error</v>
      </c>
      <c r="AC19" s="4" t="str">
        <f t="shared" si="1"/>
        <v>Mean</v>
      </c>
      <c r="AD19" s="4" t="str">
        <f t="shared" si="1"/>
        <v>SD</v>
      </c>
      <c r="AE19" s="4" t="str">
        <f t="shared" si="1"/>
        <v>% Error</v>
      </c>
      <c r="AF19" s="4" t="str">
        <f t="shared" si="1"/>
        <v>Mean</v>
      </c>
      <c r="AG19" s="4" t="str">
        <f t="shared" si="1"/>
        <v>SD</v>
      </c>
      <c r="AH19" s="4" t="str">
        <f t="shared" si="1"/>
        <v>% Error</v>
      </c>
      <c r="AI19" s="4" t="str">
        <f t="shared" si="1"/>
        <v>Mean</v>
      </c>
      <c r="AJ19" s="4" t="str">
        <f t="shared" si="1"/>
        <v>SD</v>
      </c>
      <c r="AK19" s="4" t="str">
        <f t="shared" si="1"/>
        <v>% Error</v>
      </c>
      <c r="AL19" s="4" t="str">
        <f t="shared" si="1"/>
        <v>Mean</v>
      </c>
      <c r="AM19" s="4" t="str">
        <f t="shared" si="1"/>
        <v>SD</v>
      </c>
      <c r="AN19" s="4" t="str">
        <f>AK19</f>
        <v>% Error</v>
      </c>
    </row>
    <row r="20" spans="1:40" x14ac:dyDescent="0.25">
      <c r="A20" s="4" t="str">
        <f>A5</f>
        <v>Super Pixel</v>
      </c>
      <c r="B20" s="26">
        <f>AVERAGE(B5:D5)</f>
        <v>245.6826943333333</v>
      </c>
      <c r="C20" s="26">
        <f>STDEV(B5:D5)</f>
        <v>32.772354172397257</v>
      </c>
      <c r="D20" s="27">
        <f>ABS(B20-B$18)/B$18</f>
        <v>1.7269222666666792E-2</v>
      </c>
      <c r="E20" s="26">
        <f>AVERAGE(E5:G5)</f>
        <v>188.84351100000001</v>
      </c>
      <c r="F20" s="26">
        <f>STDEV(E5:G5)</f>
        <v>5.2258757683260182</v>
      </c>
      <c r="G20" s="27">
        <f>ABS(E20-E$18)/E$18</f>
        <v>5.5782444999999965E-2</v>
      </c>
      <c r="H20" s="26">
        <f>AVERAGE(H5:J5)</f>
        <v>142.01898933333334</v>
      </c>
      <c r="I20" s="26">
        <f>STDEV(H5:J5)</f>
        <v>19.939409067924114</v>
      </c>
      <c r="J20" s="27">
        <f>ABS(H20-H$18)/H$18</f>
        <v>5.3206737777777749E-2</v>
      </c>
      <c r="K20" s="26">
        <f>AVERAGE(K5:M5)</f>
        <v>94.938469333333344</v>
      </c>
      <c r="L20" s="26">
        <f>STDEV(K5:M5)</f>
        <v>13.934640171404139</v>
      </c>
      <c r="M20" s="27">
        <f>ABS(K20-K$18)/K$18</f>
        <v>5.0615306666666554E-2</v>
      </c>
      <c r="N20" s="26">
        <f>AVERAGE(N5:P5)</f>
        <v>64.852806666666666</v>
      </c>
      <c r="O20" s="26">
        <f>STDEV(N5:P5)</f>
        <v>1.4060509966193719</v>
      </c>
      <c r="P20" s="27">
        <f>ABS(N20-N$18)/N$18</f>
        <v>0.13529591111111111</v>
      </c>
      <c r="Q20" s="26">
        <f>AVERAGE(Q5:S5)</f>
        <v>45.080905999999999</v>
      </c>
      <c r="R20" s="26">
        <f>STDEV(Q5:S5)</f>
        <v>0.63529454416278119</v>
      </c>
      <c r="S20" s="27">
        <f>ABS(Q20-Q$18)/Q$18</f>
        <v>9.8381880000000019E-2</v>
      </c>
      <c r="T20" s="26">
        <f>AVERAGE(T5:V5)</f>
        <v>23.556567666666666</v>
      </c>
      <c r="U20" s="26">
        <f>STDEV(T5:V5)</f>
        <v>0.23695126214758516</v>
      </c>
      <c r="V20" s="27">
        <f>ABS(T20-T$18)/T$18</f>
        <v>5.7737293333333356E-2</v>
      </c>
      <c r="W20" s="26">
        <f>AVERAGE(W5:Y5)</f>
        <v>17.929763666666666</v>
      </c>
      <c r="X20" s="26">
        <f>STDEV(W5:Y5)</f>
        <v>2.5566101515104687</v>
      </c>
      <c r="Y20" s="27">
        <f>ABS(W20-W$18)/W$18</f>
        <v>0.10351181666666669</v>
      </c>
      <c r="Z20" s="26">
        <f>AVERAGE(Z5:AB5)</f>
        <v>14.473115333333332</v>
      </c>
      <c r="AA20" s="26">
        <f>STDEV(Z5:AB5)</f>
        <v>9.904072719004739E-2</v>
      </c>
      <c r="AB20" s="27">
        <f>ABS(Z20-Z$18)/Z$18</f>
        <v>3.5125644444444507E-2</v>
      </c>
      <c r="AC20" s="26">
        <f>AVERAGE(AC5:AE5)</f>
        <v>9.7617923333333323</v>
      </c>
      <c r="AD20" s="26">
        <f>STDEV(AC5:AE5)</f>
        <v>9.6602902282143563E-2</v>
      </c>
      <c r="AE20" s="27">
        <f>ABS(AC20-AC$18)/AC$18</f>
        <v>2.3820766666666771E-2</v>
      </c>
      <c r="AF20" s="26">
        <f>AVERAGE(AF5:AH5)</f>
        <v>7.0115256666666665</v>
      </c>
      <c r="AG20" s="26">
        <f>STDEV(AF5:AH5)</f>
        <v>0.11311788261072281</v>
      </c>
      <c r="AH20" s="27">
        <f>ABS(AF20-AF$18)/AF$18</f>
        <v>1.6465238095237922E-3</v>
      </c>
      <c r="AI20" s="26">
        <f>AVERAGE(AI5:AK5)</f>
        <v>5.1905563333333333</v>
      </c>
      <c r="AJ20" s="26">
        <f>STDEV(AI5:AK5)</f>
        <v>0.1261842285483149</v>
      </c>
      <c r="AK20" s="27">
        <f>ABS(AI20-AI$18)/AI$18</f>
        <v>3.8111266666666664E-2</v>
      </c>
      <c r="AL20" s="26">
        <f>AVERAGE(AL5:AN5)</f>
        <v>3.2334460000000003</v>
      </c>
      <c r="AM20" s="26">
        <f>STDEV(AL5:AN5)</f>
        <v>4.7480291869364179E-2</v>
      </c>
      <c r="AN20" s="2">
        <f>ABS(AL20-AL$18)/AL$18</f>
        <v>7.7815333333333417E-2</v>
      </c>
    </row>
    <row r="21" spans="1:40" x14ac:dyDescent="0.25">
      <c r="A21" s="4" t="str">
        <f t="shared" ref="A21:A30" si="2">A6</f>
        <v>Histogram_Mean</v>
      </c>
      <c r="B21" s="26">
        <f t="shared" ref="B21:B30" si="3">AVERAGE(B6:D6)</f>
        <v>191.30025566666669</v>
      </c>
      <c r="C21" s="26">
        <f>C22</f>
        <v>88.389350551974843</v>
      </c>
      <c r="D21" s="27">
        <f t="shared" ref="D21:D24" si="4">ABS(B21-B$18)/B$18</f>
        <v>0.23479897733333324</v>
      </c>
      <c r="E21" s="26">
        <f t="shared" ref="E21:E30" si="5">AVERAGE(E6:G6)</f>
        <v>160.92686600000002</v>
      </c>
      <c r="F21" s="26">
        <f>F22</f>
        <v>62.251336795313364</v>
      </c>
      <c r="G21" s="27">
        <f t="shared" ref="G21" si="6">ABS(E21-E$18)/E$18</f>
        <v>0.19536566999999991</v>
      </c>
      <c r="H21" s="26">
        <f t="shared" ref="H21:H30" si="7">AVERAGE(H6:J6)</f>
        <v>127.44232466666666</v>
      </c>
      <c r="I21" s="26">
        <f>I22</f>
        <v>59.398927530661098</v>
      </c>
      <c r="J21" s="27">
        <f t="shared" ref="J21" si="8">ABS(H21-H$18)/H$18</f>
        <v>0.15038450222222224</v>
      </c>
      <c r="K21" s="26">
        <f t="shared" ref="K21:K30" si="9">AVERAGE(K6:M6)</f>
        <v>94.32962266666668</v>
      </c>
      <c r="L21" s="26">
        <f>L22</f>
        <v>35.281871577960324</v>
      </c>
      <c r="M21" s="27">
        <f t="shared" ref="M21" si="10">ABS(K21-K$18)/K$18</f>
        <v>5.67037733333332E-2</v>
      </c>
      <c r="N21" s="26">
        <f t="shared" ref="N21:N30" si="11">AVERAGE(N6:P6)</f>
        <v>70.524056666666667</v>
      </c>
      <c r="O21" s="26">
        <f>O22</f>
        <v>23.541703050941745</v>
      </c>
      <c r="P21" s="27">
        <f t="shared" ref="P21" si="12">ABS(N21-N$18)/N$18</f>
        <v>5.9679244444444446E-2</v>
      </c>
      <c r="Q21" s="26">
        <f t="shared" ref="Q21:Q30" si="13">AVERAGE(Q6:S6)</f>
        <v>47.877776666666669</v>
      </c>
      <c r="R21" s="26">
        <f>R22</f>
        <v>12.991106442085345</v>
      </c>
      <c r="S21" s="27">
        <f t="shared" ref="S21" si="14">ABS(Q21-Q$18)/Q$18</f>
        <v>4.2444466666666611E-2</v>
      </c>
      <c r="T21" s="26">
        <f t="shared" ref="T21:T30" si="15">AVERAGE(T6:V6)</f>
        <v>25.594213666666665</v>
      </c>
      <c r="U21" s="26">
        <f>U22</f>
        <v>6.2271323172886195</v>
      </c>
      <c r="V21" s="27">
        <f t="shared" ref="V21" si="16">ABS(T21-T$18)/T$18</f>
        <v>2.3768546666666595E-2</v>
      </c>
      <c r="W21" s="26">
        <f t="shared" ref="W21:W30" si="17">AVERAGE(W6:Y6)</f>
        <v>19.224921666666667</v>
      </c>
      <c r="X21" s="26">
        <f>X22</f>
        <v>5.7490293935437196</v>
      </c>
      <c r="Y21" s="27">
        <f t="shared" ref="Y21" si="18">ABS(W21-W$18)/W$18</f>
        <v>3.8753916666666652E-2</v>
      </c>
      <c r="Z21" s="26">
        <f t="shared" ref="Z21:Z30" si="19">AVERAGE(Z6:AB6)</f>
        <v>15.991967333333335</v>
      </c>
      <c r="AA21" s="26">
        <f>AA22</f>
        <v>3.8213144771383316</v>
      </c>
      <c r="AB21" s="27">
        <f t="shared" ref="AB21" si="20">ABS(Z21-Z$18)/Z$18</f>
        <v>6.6131155555555668E-2</v>
      </c>
      <c r="AC21" s="26">
        <f t="shared" ref="AC21:AC30" si="21">AVERAGE(AC6:AE6)</f>
        <v>10.446685333333333</v>
      </c>
      <c r="AD21" s="26">
        <f>AD22</f>
        <v>2.2312399353857786</v>
      </c>
      <c r="AE21" s="27">
        <f t="shared" ref="AE21" si="22">ABS(AC21-AC$18)/AC$18</f>
        <v>4.4668533333333295E-2</v>
      </c>
      <c r="AF21" s="26">
        <f t="shared" ref="AF21:AF30" si="23">AVERAGE(AF6:AH6)</f>
        <v>8.0702020000000001</v>
      </c>
      <c r="AG21" s="26">
        <f>AG22</f>
        <v>1.9154336961268066</v>
      </c>
      <c r="AH21" s="27">
        <f t="shared" ref="AH21" si="24">ABS(AF21-AF$18)/AF$18</f>
        <v>0.15288600000000002</v>
      </c>
      <c r="AI21" s="26">
        <f t="shared" ref="AI21:AI30" si="25">AVERAGE(AI6:AK6)</f>
        <v>6.0824346666666669</v>
      </c>
      <c r="AJ21" s="26">
        <f>AJ22</f>
        <v>1.4701731230556943</v>
      </c>
      <c r="AK21" s="27">
        <f t="shared" ref="AK21" si="26">ABS(AI21-AI$18)/AI$18</f>
        <v>0.21648693333333338</v>
      </c>
      <c r="AL21" s="26">
        <f t="shared" ref="AL21:AL30" si="27">AVERAGE(AL6:AN6)</f>
        <v>3.7736879999999999</v>
      </c>
      <c r="AM21" s="26">
        <f>AM22</f>
        <v>1.2161709858580743</v>
      </c>
      <c r="AN21" s="2">
        <f t="shared" ref="AN21" si="28">ABS(AL21-AL$18)/AL$18</f>
        <v>0.25789599999999996</v>
      </c>
    </row>
    <row r="22" spans="1:40" x14ac:dyDescent="0.25">
      <c r="A22" s="4" t="str">
        <f t="shared" si="2"/>
        <v>Histogram_SD</v>
      </c>
      <c r="B22" s="26">
        <f t="shared" si="3"/>
        <v>87.884902333333343</v>
      </c>
      <c r="C22" s="26">
        <f>SQRT((B7^2+C7^2+D7^2)/3)</f>
        <v>88.389350551974843</v>
      </c>
      <c r="D22" s="27"/>
      <c r="E22" s="26">
        <f t="shared" si="5"/>
        <v>62.228276666666666</v>
      </c>
      <c r="F22" s="26">
        <f>SQRT((E7^2+F7^2+G7^2)/3)</f>
        <v>62.251336795313364</v>
      </c>
      <c r="G22" s="27"/>
      <c r="H22" s="26">
        <f t="shared" si="7"/>
        <v>58.354999666666664</v>
      </c>
      <c r="I22" s="26">
        <f>SQRT((H7^2+I7^2+J7^2)/3)</f>
        <v>59.398927530661098</v>
      </c>
      <c r="J22" s="27"/>
      <c r="K22" s="26">
        <f t="shared" si="9"/>
        <v>35.003858333333334</v>
      </c>
      <c r="L22" s="26">
        <f>SQRT((K7^2+L7^2+M7^2)/3)</f>
        <v>35.281871577960324</v>
      </c>
      <c r="M22" s="27"/>
      <c r="N22" s="26">
        <f t="shared" si="11"/>
        <v>23.417456000000001</v>
      </c>
      <c r="O22" s="26">
        <f>SQRT((N7^2+O7^2+P7^2)/3)</f>
        <v>23.541703050941745</v>
      </c>
      <c r="P22" s="27"/>
      <c r="Q22" s="26">
        <f t="shared" si="13"/>
        <v>12.929060666666667</v>
      </c>
      <c r="R22" s="26">
        <f>SQRT((Q7^2+R7^2+S7^2)/3)</f>
        <v>12.991106442085345</v>
      </c>
      <c r="S22" s="27"/>
      <c r="T22" s="26">
        <f t="shared" si="15"/>
        <v>6.1801623333333326</v>
      </c>
      <c r="U22" s="26">
        <f>SQRT((T7^2+U7^2+V7^2)/3)</f>
        <v>6.2271323172886195</v>
      </c>
      <c r="V22" s="27"/>
      <c r="W22" s="26">
        <f t="shared" si="17"/>
        <v>5.6857929999999994</v>
      </c>
      <c r="X22" s="26">
        <f>SQRT((W7^2+X7^2+Y7^2)/3)</f>
        <v>5.7490293935437196</v>
      </c>
      <c r="Y22" s="27"/>
      <c r="Z22" s="26">
        <f t="shared" si="19"/>
        <v>3.8204696666666664</v>
      </c>
      <c r="AA22" s="26">
        <f>SQRT((Z7^2+AA7^2+AB7^2)/3)</f>
        <v>3.8213144771383316</v>
      </c>
      <c r="AB22" s="27"/>
      <c r="AC22" s="26">
        <f t="shared" si="21"/>
        <v>2.2107276666666666</v>
      </c>
      <c r="AD22" s="26">
        <f>SQRT((AC7^2+AD7^2+AE7^2)/3)</f>
        <v>2.2312399353857786</v>
      </c>
      <c r="AE22" s="27"/>
      <c r="AF22" s="26">
        <f t="shared" si="23"/>
        <v>1.9063493333333337</v>
      </c>
      <c r="AG22" s="26">
        <f>SQRT((AF7^2+AG7^2+AH7^2)/3)</f>
        <v>1.9154336961268066</v>
      </c>
      <c r="AH22" s="27"/>
      <c r="AI22" s="26">
        <f t="shared" si="25"/>
        <v>1.4606493333333332</v>
      </c>
      <c r="AJ22" s="26">
        <f>SQRT((AI7^2+AJ7^2+AK7^2)/3)</f>
        <v>1.4701731230556943</v>
      </c>
      <c r="AK22" s="27"/>
      <c r="AL22" s="26">
        <f t="shared" si="27"/>
        <v>1.212847</v>
      </c>
      <c r="AM22" s="26">
        <f>SQRT((AL7^2+AM7^2+AN7^2)/3)</f>
        <v>1.2161709858580743</v>
      </c>
      <c r="AN22" s="2"/>
    </row>
    <row r="23" spans="1:40" x14ac:dyDescent="0.25">
      <c r="A23" s="4" t="str">
        <f t="shared" si="2"/>
        <v>Histogram_Mode</v>
      </c>
      <c r="B23" s="26">
        <f t="shared" si="3"/>
        <v>248.66666666666666</v>
      </c>
      <c r="C23" s="26">
        <f t="shared" ref="C23:C28" si="29">STDEV(B8:D8)</f>
        <v>2.3094010767585034</v>
      </c>
      <c r="D23" s="27">
        <f t="shared" si="4"/>
        <v>5.3333333333333713E-3</v>
      </c>
      <c r="E23" s="26">
        <f t="shared" si="5"/>
        <v>200</v>
      </c>
      <c r="F23" s="26">
        <f t="shared" ref="F23:F28" si="30">STDEV(E8:G8)</f>
        <v>0</v>
      </c>
      <c r="G23" s="27">
        <f t="shared" ref="G23:G24" si="31">ABS(E23-E$18)/E$18</f>
        <v>0</v>
      </c>
      <c r="H23" s="26">
        <f t="shared" si="7"/>
        <v>150</v>
      </c>
      <c r="I23" s="26">
        <f t="shared" ref="I23:I28" si="32">STDEV(H8:J8)</f>
        <v>0</v>
      </c>
      <c r="J23" s="27">
        <f t="shared" ref="J23:J24" si="33">ABS(H23-H$18)/H$18</f>
        <v>0</v>
      </c>
      <c r="K23" s="26">
        <f t="shared" si="9"/>
        <v>100</v>
      </c>
      <c r="L23" s="26">
        <f t="shared" ref="L23:L28" si="34">STDEV(K8:M8)</f>
        <v>0</v>
      </c>
      <c r="M23" s="27">
        <f t="shared" ref="M23:M24" si="35">ABS(K23-K$18)/K$18</f>
        <v>0</v>
      </c>
      <c r="N23" s="26">
        <f t="shared" si="11"/>
        <v>74</v>
      </c>
      <c r="O23" s="26">
        <f t="shared" ref="O23:O28" si="36">STDEV(N8:P8)</f>
        <v>0</v>
      </c>
      <c r="P23" s="27">
        <f t="shared" ref="P23:P24" si="37">ABS(N23-N$18)/N$18</f>
        <v>1.3333333333333334E-2</v>
      </c>
      <c r="Q23" s="26">
        <f t="shared" si="13"/>
        <v>50</v>
      </c>
      <c r="R23" s="26">
        <f t="shared" ref="R23:R28" si="38">STDEV(Q8:S8)</f>
        <v>0</v>
      </c>
      <c r="S23" s="27">
        <f t="shared" ref="S23:S24" si="39">ABS(Q23-Q$18)/Q$18</f>
        <v>0</v>
      </c>
      <c r="T23" s="26">
        <f t="shared" si="15"/>
        <v>26</v>
      </c>
      <c r="U23" s="26">
        <f t="shared" ref="U23:U28" si="40">STDEV(T8:V8)</f>
        <v>0</v>
      </c>
      <c r="V23" s="27">
        <f t="shared" ref="V23:V24" si="41">ABS(T23-T$18)/T$18</f>
        <v>0.04</v>
      </c>
      <c r="W23" s="26">
        <f t="shared" si="17"/>
        <v>18</v>
      </c>
      <c r="X23" s="26">
        <f t="shared" ref="X23:X28" si="42">STDEV(W8:Y8)</f>
        <v>3.4641016151377544</v>
      </c>
      <c r="Y23" s="27">
        <f t="shared" ref="Y23:Y24" si="43">ABS(W23-W$18)/W$18</f>
        <v>0.1</v>
      </c>
      <c r="Z23" s="26">
        <f t="shared" si="19"/>
        <v>16</v>
      </c>
      <c r="AA23" s="26">
        <f t="shared" ref="AA23:AA28" si="44">STDEV(Z8:AB8)</f>
        <v>0</v>
      </c>
      <c r="AB23" s="27">
        <f t="shared" ref="AB23:AB24" si="45">ABS(Z23-Z$18)/Z$18</f>
        <v>6.6666666666666666E-2</v>
      </c>
      <c r="AC23" s="26">
        <f t="shared" si="21"/>
        <v>10</v>
      </c>
      <c r="AD23" s="26">
        <f t="shared" ref="AD23:AD28" si="46">STDEV(AC8:AE8)</f>
        <v>0</v>
      </c>
      <c r="AE23" s="27">
        <f t="shared" ref="AE23:AE24" si="47">ABS(AC23-AC$18)/AC$18</f>
        <v>0</v>
      </c>
      <c r="AF23" s="26">
        <f t="shared" si="23"/>
        <v>8</v>
      </c>
      <c r="AG23" s="26">
        <f t="shared" ref="AG23:AG28" si="48">STDEV(AF8:AH8)</f>
        <v>0</v>
      </c>
      <c r="AH23" s="27">
        <f t="shared" ref="AH23:AH24" si="49">ABS(AF23-AF$18)/AF$18</f>
        <v>0.14285714285714285</v>
      </c>
      <c r="AI23" s="26">
        <f t="shared" si="25"/>
        <v>6</v>
      </c>
      <c r="AJ23" s="26">
        <f t="shared" ref="AJ23:AJ28" si="50">STDEV(AI8:AK8)</f>
        <v>0</v>
      </c>
      <c r="AK23" s="27">
        <f t="shared" ref="AK23:AK24" si="51">ABS(AI23-AI$18)/AI$18</f>
        <v>0.2</v>
      </c>
      <c r="AL23" s="26">
        <f t="shared" si="27"/>
        <v>4</v>
      </c>
      <c r="AM23" s="26">
        <f t="shared" ref="AM23:AM28" si="52">STDEV(AL8:AN8)</f>
        <v>0</v>
      </c>
      <c r="AN23" s="2">
        <f t="shared" ref="AN23:AN24" si="53">ABS(AL23-AL$18)/AL$18</f>
        <v>0.33333333333333331</v>
      </c>
    </row>
    <row r="24" spans="1:40" x14ac:dyDescent="0.25">
      <c r="A24" s="4" t="str">
        <f t="shared" si="2"/>
        <v>Histogram Median</v>
      </c>
      <c r="B24" s="26">
        <f t="shared" si="3"/>
        <v>216.66666666666666</v>
      </c>
      <c r="C24" s="26">
        <f t="shared" si="29"/>
        <v>26.633312473917574</v>
      </c>
      <c r="D24" s="27">
        <f t="shared" si="4"/>
        <v>0.13333333333333336</v>
      </c>
      <c r="E24" s="26">
        <f t="shared" si="5"/>
        <v>186</v>
      </c>
      <c r="F24" s="26">
        <f t="shared" si="30"/>
        <v>3.4641016151377544</v>
      </c>
      <c r="G24" s="27">
        <f t="shared" si="31"/>
        <v>7.0000000000000007E-2</v>
      </c>
      <c r="H24" s="26">
        <f t="shared" si="7"/>
        <v>138.66666666666666</v>
      </c>
      <c r="I24" s="26">
        <f t="shared" si="32"/>
        <v>11.015141094572204</v>
      </c>
      <c r="J24" s="27">
        <f t="shared" si="33"/>
        <v>7.5555555555555612E-2</v>
      </c>
      <c r="K24" s="26">
        <f t="shared" si="9"/>
        <v>98.666666666666671</v>
      </c>
      <c r="L24" s="26">
        <f t="shared" si="34"/>
        <v>3.0550504633038931</v>
      </c>
      <c r="M24" s="27">
        <f t="shared" si="35"/>
        <v>1.3333333333333286E-2</v>
      </c>
      <c r="N24" s="26">
        <f t="shared" si="11"/>
        <v>74</v>
      </c>
      <c r="O24" s="26">
        <f t="shared" si="36"/>
        <v>0</v>
      </c>
      <c r="P24" s="27">
        <f t="shared" si="37"/>
        <v>1.3333333333333334E-2</v>
      </c>
      <c r="Q24" s="26">
        <f t="shared" si="13"/>
        <v>50</v>
      </c>
      <c r="R24" s="26">
        <f t="shared" si="38"/>
        <v>0</v>
      </c>
      <c r="S24" s="27">
        <f t="shared" si="39"/>
        <v>0</v>
      </c>
      <c r="T24" s="26">
        <f t="shared" si="15"/>
        <v>26</v>
      </c>
      <c r="U24" s="26">
        <f t="shared" si="40"/>
        <v>0</v>
      </c>
      <c r="V24" s="27">
        <f t="shared" si="41"/>
        <v>0.04</v>
      </c>
      <c r="W24" s="26">
        <f t="shared" si="17"/>
        <v>18</v>
      </c>
      <c r="X24" s="26">
        <f t="shared" si="42"/>
        <v>3.4641016151377544</v>
      </c>
      <c r="Y24" s="27">
        <f t="shared" si="43"/>
        <v>0.1</v>
      </c>
      <c r="Z24" s="26">
        <f t="shared" si="19"/>
        <v>16</v>
      </c>
      <c r="AA24" s="26">
        <f t="shared" si="44"/>
        <v>0</v>
      </c>
      <c r="AB24" s="27">
        <f t="shared" si="45"/>
        <v>6.6666666666666666E-2</v>
      </c>
      <c r="AC24" s="26">
        <f t="shared" si="21"/>
        <v>10</v>
      </c>
      <c r="AD24" s="26">
        <f t="shared" si="46"/>
        <v>0</v>
      </c>
      <c r="AE24" s="27">
        <f t="shared" si="47"/>
        <v>0</v>
      </c>
      <c r="AF24" s="26">
        <f t="shared" si="23"/>
        <v>8</v>
      </c>
      <c r="AG24" s="26">
        <f t="shared" si="48"/>
        <v>0</v>
      </c>
      <c r="AH24" s="27">
        <f t="shared" si="49"/>
        <v>0.14285714285714285</v>
      </c>
      <c r="AI24" s="26">
        <f t="shared" si="25"/>
        <v>6</v>
      </c>
      <c r="AJ24" s="26">
        <f t="shared" si="50"/>
        <v>0</v>
      </c>
      <c r="AK24" s="27">
        <f t="shared" si="51"/>
        <v>0.2</v>
      </c>
      <c r="AL24" s="26">
        <f t="shared" si="27"/>
        <v>4</v>
      </c>
      <c r="AM24" s="26">
        <f t="shared" si="52"/>
        <v>0</v>
      </c>
      <c r="AN24" s="2">
        <f t="shared" si="53"/>
        <v>0.33333333333333331</v>
      </c>
    </row>
    <row r="25" spans="1:40" x14ac:dyDescent="0.25">
      <c r="A25" s="4" t="str">
        <f t="shared" si="2"/>
        <v>Mean Pore Size</v>
      </c>
      <c r="B25" s="26">
        <f t="shared" si="3"/>
        <v>52244.555555666673</v>
      </c>
      <c r="C25" s="26">
        <f t="shared" si="29"/>
        <v>68660.029849374187</v>
      </c>
      <c r="D25" s="27"/>
      <c r="E25" s="26">
        <f t="shared" si="5"/>
        <v>37595.666666666664</v>
      </c>
      <c r="F25" s="26">
        <f t="shared" si="30"/>
        <v>26832.888706461206</v>
      </c>
      <c r="G25" s="27"/>
      <c r="H25" s="26">
        <f t="shared" si="7"/>
        <v>12145.386243333334</v>
      </c>
      <c r="I25" s="26">
        <f t="shared" si="32"/>
        <v>3370.5138092138959</v>
      </c>
      <c r="J25" s="27"/>
      <c r="K25" s="26">
        <f t="shared" si="9"/>
        <v>9993.1976610000002</v>
      </c>
      <c r="L25" s="26">
        <f t="shared" si="34"/>
        <v>2904.0685442199374</v>
      </c>
      <c r="M25" s="27"/>
      <c r="N25" s="26">
        <f t="shared" si="11"/>
        <v>8347.8109669999994</v>
      </c>
      <c r="O25" s="26">
        <f t="shared" si="36"/>
        <v>1250.8004555177884</v>
      </c>
      <c r="P25" s="27"/>
      <c r="Q25" s="26">
        <f t="shared" si="13"/>
        <v>8242.3611113333336</v>
      </c>
      <c r="R25" s="26">
        <f t="shared" si="38"/>
        <v>4057.8182959957117</v>
      </c>
      <c r="S25" s="27"/>
      <c r="T25" s="26">
        <f t="shared" si="15"/>
        <v>3389.8823426666672</v>
      </c>
      <c r="U25" s="26">
        <f t="shared" si="40"/>
        <v>1664.2550175584258</v>
      </c>
      <c r="V25" s="27"/>
      <c r="W25" s="26">
        <f t="shared" si="17"/>
        <v>1474.1754700000001</v>
      </c>
      <c r="X25" s="26">
        <f t="shared" si="42"/>
        <v>719.85687101877261</v>
      </c>
      <c r="Y25" s="27"/>
      <c r="Z25" s="26">
        <f t="shared" si="19"/>
        <v>1372.3814150000001</v>
      </c>
      <c r="AA25" s="26">
        <f t="shared" si="44"/>
        <v>141.86570193337889</v>
      </c>
      <c r="AB25" s="27"/>
      <c r="AC25" s="26">
        <f t="shared" si="21"/>
        <v>1504.13166</v>
      </c>
      <c r="AD25" s="26">
        <f t="shared" si="46"/>
        <v>666.54135996600871</v>
      </c>
      <c r="AE25" s="27"/>
      <c r="AF25" s="26">
        <f t="shared" si="23"/>
        <v>550.16503533333332</v>
      </c>
      <c r="AG25" s="26">
        <f t="shared" si="48"/>
        <v>314.70779302091546</v>
      </c>
      <c r="AH25" s="27"/>
      <c r="AI25" s="26">
        <f t="shared" si="25"/>
        <v>288.5900226666667</v>
      </c>
      <c r="AJ25" s="26">
        <f t="shared" si="50"/>
        <v>95.283620077147802</v>
      </c>
      <c r="AK25" s="27"/>
      <c r="AL25" s="26">
        <f t="shared" si="27"/>
        <v>255.10661366666668</v>
      </c>
      <c r="AM25" s="26">
        <f t="shared" si="52"/>
        <v>53.829556941201389</v>
      </c>
      <c r="AN25" s="2"/>
    </row>
    <row r="26" spans="1:40" x14ac:dyDescent="0.25">
      <c r="A26" s="4" t="str">
        <f t="shared" si="2"/>
        <v>Percent Porosity</v>
      </c>
      <c r="B26" s="26">
        <f t="shared" si="3"/>
        <v>5.6257323333333344</v>
      </c>
      <c r="C26" s="26">
        <f t="shared" si="29"/>
        <v>5.2777882914516683</v>
      </c>
      <c r="D26" s="27"/>
      <c r="E26" s="26">
        <f t="shared" si="5"/>
        <v>5.5770669999999996</v>
      </c>
      <c r="F26" s="26">
        <f t="shared" si="30"/>
        <v>5.4032788822754654</v>
      </c>
      <c r="G26" s="27"/>
      <c r="H26" s="26">
        <f t="shared" si="7"/>
        <v>7.3865016666666667</v>
      </c>
      <c r="I26" s="26">
        <f t="shared" si="32"/>
        <v>1.2353258926928321</v>
      </c>
      <c r="J26" s="27"/>
      <c r="K26" s="26">
        <f t="shared" si="9"/>
        <v>11.570095333333333</v>
      </c>
      <c r="L26" s="26">
        <f t="shared" si="34"/>
        <v>0.38123339846520976</v>
      </c>
      <c r="M26" s="27"/>
      <c r="N26" s="26">
        <f t="shared" si="11"/>
        <v>13.708496333333335</v>
      </c>
      <c r="O26" s="26">
        <f t="shared" si="36"/>
        <v>1.3872243630272401</v>
      </c>
      <c r="P26" s="27"/>
      <c r="Q26" s="26">
        <f t="shared" si="13"/>
        <v>26.470133666666666</v>
      </c>
      <c r="R26" s="26">
        <f t="shared" si="38"/>
        <v>7.8791715145217269</v>
      </c>
      <c r="S26" s="27"/>
      <c r="T26" s="26">
        <f t="shared" si="15"/>
        <v>31.811794666666668</v>
      </c>
      <c r="U26" s="26">
        <f t="shared" si="40"/>
        <v>6.5604365846561175</v>
      </c>
      <c r="V26" s="27"/>
      <c r="W26" s="26">
        <f t="shared" si="17"/>
        <v>29.936198000000001</v>
      </c>
      <c r="X26" s="26">
        <f t="shared" si="42"/>
        <v>4.710272942660672</v>
      </c>
      <c r="Y26" s="27"/>
      <c r="Z26" s="26">
        <f t="shared" si="19"/>
        <v>38.592474666666668</v>
      </c>
      <c r="AA26" s="26">
        <f t="shared" si="44"/>
        <v>1.7346484030351297</v>
      </c>
      <c r="AB26" s="27"/>
      <c r="AC26" s="26">
        <f t="shared" si="21"/>
        <v>49.349555000000002</v>
      </c>
      <c r="AD26" s="26">
        <f t="shared" si="46"/>
        <v>7.7103190003583846</v>
      </c>
      <c r="AE26" s="27"/>
      <c r="AF26" s="26">
        <f t="shared" si="23"/>
        <v>43.709146999999994</v>
      </c>
      <c r="AG26" s="26">
        <f t="shared" si="48"/>
        <v>7.1494884685429403</v>
      </c>
      <c r="AH26" s="27"/>
      <c r="AI26" s="26">
        <f t="shared" si="25"/>
        <v>45.712076666666668</v>
      </c>
      <c r="AJ26" s="26">
        <f t="shared" si="50"/>
        <v>8.2744602886621088</v>
      </c>
      <c r="AK26" s="27"/>
      <c r="AL26" s="26">
        <f t="shared" si="27"/>
        <v>57.951714333333335</v>
      </c>
      <c r="AM26" s="26">
        <f t="shared" si="52"/>
        <v>5.1694091225837715</v>
      </c>
      <c r="AN26" s="2"/>
    </row>
    <row r="27" spans="1:40" x14ac:dyDescent="0.25">
      <c r="A27" s="4" t="str">
        <f t="shared" si="2"/>
        <v>Intersection Density (2500x2500px)</v>
      </c>
      <c r="B27" s="26">
        <f t="shared" si="3"/>
        <v>7.595466666666667E-2</v>
      </c>
      <c r="C27" s="26">
        <f t="shared" si="29"/>
        <v>4.0143800733529612E-2</v>
      </c>
      <c r="D27" s="27"/>
      <c r="E27" s="26">
        <f t="shared" si="5"/>
        <v>9.7656000000000007E-2</v>
      </c>
      <c r="F27" s="26">
        <f t="shared" si="30"/>
        <v>3.547271960253396E-2</v>
      </c>
      <c r="G27" s="27"/>
      <c r="H27" s="26">
        <f t="shared" si="7"/>
        <v>0.22515200000000002</v>
      </c>
      <c r="I27" s="26">
        <f t="shared" si="32"/>
        <v>3.6696791944255645E-2</v>
      </c>
      <c r="J27" s="27"/>
      <c r="K27" s="26">
        <f t="shared" si="9"/>
        <v>0.33365899999999998</v>
      </c>
      <c r="L27" s="26">
        <f t="shared" si="34"/>
        <v>6.6612400857497853E-2</v>
      </c>
      <c r="M27" s="27"/>
      <c r="N27" s="26">
        <f t="shared" si="11"/>
        <v>0.56423566666666669</v>
      </c>
      <c r="O27" s="26">
        <f t="shared" si="36"/>
        <v>1.2431000335183509E-2</v>
      </c>
      <c r="P27" s="27"/>
      <c r="Q27" s="26">
        <f t="shared" si="13"/>
        <v>0.9412976666666667</v>
      </c>
      <c r="R27" s="26">
        <f t="shared" si="38"/>
        <v>0.27384557956325228</v>
      </c>
      <c r="S27" s="27"/>
      <c r="T27" s="26">
        <f t="shared" si="15"/>
        <v>3.0653213333333333</v>
      </c>
      <c r="U27" s="26">
        <f t="shared" si="40"/>
        <v>1.1207247162494163</v>
      </c>
      <c r="V27" s="27"/>
      <c r="W27" s="26">
        <f t="shared" si="17"/>
        <v>7.8342016666666678</v>
      </c>
      <c r="X27" s="26">
        <f t="shared" si="42"/>
        <v>4.5940144410417707</v>
      </c>
      <c r="Y27" s="27"/>
      <c r="Z27" s="26">
        <f t="shared" si="19"/>
        <v>8.2573783333333335</v>
      </c>
      <c r="AA27" s="26">
        <f t="shared" si="44"/>
        <v>0.65632691860560899</v>
      </c>
      <c r="AB27" s="27"/>
      <c r="AC27" s="26">
        <f t="shared" si="21"/>
        <v>9.8334419999999998</v>
      </c>
      <c r="AD27" s="26">
        <f t="shared" si="46"/>
        <v>4.4097583136821683</v>
      </c>
      <c r="AE27" s="27"/>
      <c r="AF27" s="26">
        <f t="shared" si="23"/>
        <v>28.339301000000003</v>
      </c>
      <c r="AG27" s="26">
        <f t="shared" si="48"/>
        <v>8.8907136744045001</v>
      </c>
      <c r="AH27" s="27"/>
      <c r="AI27" s="26">
        <f t="shared" si="25"/>
        <v>54.036458666666668</v>
      </c>
      <c r="AJ27" s="26">
        <f t="shared" si="50"/>
        <v>16.059655832451057</v>
      </c>
      <c r="AK27" s="27"/>
      <c r="AL27" s="26">
        <f t="shared" si="27"/>
        <v>86.764865666666665</v>
      </c>
      <c r="AM27" s="26">
        <f t="shared" si="52"/>
        <v>24.705951302943248</v>
      </c>
      <c r="AN27" s="2"/>
    </row>
    <row r="28" spans="1:40" x14ac:dyDescent="0.25">
      <c r="A28" s="4" t="str">
        <f t="shared" si="2"/>
        <v>Characteristic Length</v>
      </c>
      <c r="B28" s="26">
        <f t="shared" si="3"/>
        <v>539.70793633333335</v>
      </c>
      <c r="C28" s="26">
        <f t="shared" si="29"/>
        <v>154.10421503635817</v>
      </c>
      <c r="D28" s="27"/>
      <c r="E28" s="26">
        <f t="shared" si="5"/>
        <v>495.43507633333337</v>
      </c>
      <c r="F28" s="26">
        <f t="shared" si="30"/>
        <v>176.89235162352961</v>
      </c>
      <c r="G28" s="27"/>
      <c r="H28" s="26">
        <f t="shared" si="7"/>
        <v>289.39052799999996</v>
      </c>
      <c r="I28" s="26">
        <f t="shared" si="32"/>
        <v>15.091370759317138</v>
      </c>
      <c r="J28" s="27"/>
      <c r="K28" s="26">
        <f t="shared" si="9"/>
        <v>262.49438800000001</v>
      </c>
      <c r="L28" s="26">
        <f t="shared" si="34"/>
        <v>33.644349207045778</v>
      </c>
      <c r="M28" s="27"/>
      <c r="N28" s="26">
        <f t="shared" si="11"/>
        <v>186.37670566666668</v>
      </c>
      <c r="O28" s="26">
        <f t="shared" si="36"/>
        <v>11.328946027857901</v>
      </c>
      <c r="P28" s="27"/>
      <c r="Q28" s="26">
        <f t="shared" si="13"/>
        <v>150.72546733333334</v>
      </c>
      <c r="R28" s="26">
        <f t="shared" si="38"/>
        <v>19.550267666728278</v>
      </c>
      <c r="S28" s="27"/>
      <c r="T28" s="26">
        <f t="shared" si="15"/>
        <v>83.214537333333325</v>
      </c>
      <c r="U28" s="26">
        <f t="shared" si="40"/>
        <v>12.915086385227998</v>
      </c>
      <c r="V28" s="27"/>
      <c r="W28" s="26">
        <f t="shared" si="17"/>
        <v>52.385255000000001</v>
      </c>
      <c r="X28" s="26">
        <f t="shared" si="42"/>
        <v>14.418718009014801</v>
      </c>
      <c r="Y28" s="27"/>
      <c r="Z28" s="26">
        <f t="shared" si="19"/>
        <v>47.481591333333341</v>
      </c>
      <c r="AA28" s="26">
        <f t="shared" si="44"/>
        <v>1.2089862435120315</v>
      </c>
      <c r="AB28" s="27"/>
      <c r="AC28" s="26">
        <f t="shared" si="21"/>
        <v>47.343549333333335</v>
      </c>
      <c r="AD28" s="26">
        <f t="shared" si="46"/>
        <v>8.8215262452306842</v>
      </c>
      <c r="AE28" s="27"/>
      <c r="AF28" s="26">
        <f t="shared" si="23"/>
        <v>26.160441000000002</v>
      </c>
      <c r="AG28" s="26">
        <f t="shared" si="48"/>
        <v>3.7912461398960522</v>
      </c>
      <c r="AH28" s="27"/>
      <c r="AI28" s="26">
        <f t="shared" si="25"/>
        <v>18.780683333333332</v>
      </c>
      <c r="AJ28" s="26">
        <f t="shared" si="50"/>
        <v>2.3616953768378623</v>
      </c>
      <c r="AK28" s="27"/>
      <c r="AL28" s="26">
        <f t="shared" si="27"/>
        <v>13.849517000000001</v>
      </c>
      <c r="AM28" s="26">
        <f t="shared" si="52"/>
        <v>2.234069468265468</v>
      </c>
      <c r="AN28" s="2"/>
    </row>
    <row r="29" spans="1:40" x14ac:dyDescent="0.25">
      <c r="A29" s="4" t="str">
        <f t="shared" si="2"/>
        <v>BoneJ Mean</v>
      </c>
      <c r="B29" s="26">
        <f t="shared" si="3"/>
        <v>456.99803100000003</v>
      </c>
      <c r="C29" s="26">
        <f>C30</f>
        <v>170.87805532076948</v>
      </c>
      <c r="D29" s="27">
        <f t="shared" ref="D29" si="54">ABS(B29-B$18)/B$18</f>
        <v>0.82799212400000011</v>
      </c>
      <c r="E29" s="26">
        <f t="shared" si="5"/>
        <v>308.19256666666666</v>
      </c>
      <c r="F29" s="26">
        <f>F30</f>
        <v>84.834574130839769</v>
      </c>
      <c r="G29" s="27">
        <f t="shared" ref="G29" si="55">ABS(E29-E$18)/E$18</f>
        <v>0.54096283333333328</v>
      </c>
      <c r="H29" s="26">
        <f t="shared" si="7"/>
        <v>293.42036300000001</v>
      </c>
      <c r="I29" s="26">
        <f>I30</f>
        <v>113.0403835246957</v>
      </c>
      <c r="J29" s="27">
        <f t="shared" ref="J29" si="56">ABS(H29-H$18)/H$18</f>
        <v>0.95613575333333334</v>
      </c>
      <c r="K29" s="26">
        <f t="shared" si="9"/>
        <v>181.98036100000002</v>
      </c>
      <c r="L29" s="26">
        <f>L30</f>
        <v>63.841754901882133</v>
      </c>
      <c r="M29" s="27">
        <f t="shared" ref="M29" si="57">ABS(K29-K$18)/K$18</f>
        <v>0.81980361000000013</v>
      </c>
      <c r="N29" s="26">
        <f t="shared" si="11"/>
        <v>121.76556133333332</v>
      </c>
      <c r="O29" s="26">
        <f>O30</f>
        <v>40.306711961020362</v>
      </c>
      <c r="P29" s="27">
        <f t="shared" ref="P29" si="58">ABS(N29-N$18)/N$18</f>
        <v>0.6235408177777777</v>
      </c>
      <c r="Q29" s="26">
        <f t="shared" si="13"/>
        <v>74.476657000000003</v>
      </c>
      <c r="R29" s="26">
        <f>R30</f>
        <v>24.110573274063345</v>
      </c>
      <c r="S29" s="27">
        <f t="shared" ref="S29" si="59">ABS(Q29-Q$18)/Q$18</f>
        <v>0.48953314000000003</v>
      </c>
      <c r="T29" s="26">
        <f t="shared" si="15"/>
        <v>38.010767999999999</v>
      </c>
      <c r="U29" s="26">
        <f>U30</f>
        <v>12.823775435407741</v>
      </c>
      <c r="V29" s="27">
        <f t="shared" ref="V29" si="60">ABS(T29-T$18)/T$18</f>
        <v>0.5204307199999999</v>
      </c>
      <c r="W29" s="26">
        <f t="shared" si="17"/>
        <v>32.050110333333329</v>
      </c>
      <c r="X29" s="26">
        <f>X30</f>
        <v>12.556742948813545</v>
      </c>
      <c r="Y29" s="27">
        <f t="shared" ref="Y29" si="61">ABS(W29-W$18)/W$18</f>
        <v>0.60250551666666641</v>
      </c>
      <c r="Z29" s="26">
        <f t="shared" si="19"/>
        <v>23.386201</v>
      </c>
      <c r="AA29" s="26">
        <f>AA30</f>
        <v>7.9846065450338877</v>
      </c>
      <c r="AB29" s="27">
        <f t="shared" ref="AB29" si="62">ABS(Z29-Z$18)/Z$18</f>
        <v>0.55908006666666665</v>
      </c>
      <c r="AC29" s="26">
        <f t="shared" si="21"/>
        <v>14.208912333333336</v>
      </c>
      <c r="AD29" s="26">
        <f>AD30</f>
        <v>4.5463515782023132</v>
      </c>
      <c r="AE29" s="27">
        <f t="shared" ref="AE29" si="63">ABS(AC29-AC$18)/AC$18</f>
        <v>0.42089123333333356</v>
      </c>
      <c r="AF29" s="26">
        <f t="shared" si="23"/>
        <v>11.472079666666668</v>
      </c>
      <c r="AG29" s="26">
        <f>AG30</f>
        <v>4.1620503362205588</v>
      </c>
      <c r="AH29" s="27">
        <f t="shared" ref="AH29" si="64">ABS(AF29-AF$18)/AF$18</f>
        <v>0.63886852380952397</v>
      </c>
      <c r="AI29" s="26">
        <f t="shared" si="25"/>
        <v>8.5325410000000002</v>
      </c>
      <c r="AJ29" s="26">
        <f>AJ30</f>
        <v>2.97104688639936</v>
      </c>
      <c r="AK29" s="27">
        <f t="shared" ref="AK29" si="65">ABS(AI29-AI$18)/AI$18</f>
        <v>0.70650820000000003</v>
      </c>
      <c r="AL29" s="26">
        <f t="shared" si="27"/>
        <v>5.1198413333333335</v>
      </c>
      <c r="AM29" s="26">
        <f>AM30</f>
        <v>1.5919218321191737</v>
      </c>
      <c r="AN29" s="2">
        <f t="shared" ref="AN29" si="66">ABS(AL29-AL$18)/AL$18</f>
        <v>0.70661377777777779</v>
      </c>
    </row>
    <row r="30" spans="1:40" x14ac:dyDescent="0.25">
      <c r="A30" s="4" t="str">
        <f t="shared" si="2"/>
        <v>BoneJ SD</v>
      </c>
      <c r="B30" s="26">
        <f t="shared" si="3"/>
        <v>167.69043333333335</v>
      </c>
      <c r="C30" s="26">
        <f>SQRT((B15^2+C15^2+D15^2)/3)</f>
        <v>170.87805532076948</v>
      </c>
      <c r="D30" s="27"/>
      <c r="E30" s="26">
        <f t="shared" si="5"/>
        <v>84.205456666666677</v>
      </c>
      <c r="F30" s="26">
        <f>SQRT((E15^2+F15^2+G15^2)/3)</f>
        <v>84.834574130839769</v>
      </c>
      <c r="G30" s="27"/>
      <c r="H30" s="26">
        <f t="shared" si="7"/>
        <v>110.16907000000002</v>
      </c>
      <c r="I30" s="26">
        <f>SQRT((H15^2+I15^2+J15^2)/3)</f>
        <v>113.0403835246957</v>
      </c>
      <c r="J30" s="27"/>
      <c r="K30" s="26">
        <f t="shared" si="9"/>
        <v>61.789513999999997</v>
      </c>
      <c r="L30" s="26">
        <f>SQRT((K15^2+L15^2+M15^2)/3)</f>
        <v>63.841754901882133</v>
      </c>
      <c r="M30" s="27"/>
      <c r="N30" s="26">
        <f t="shared" si="11"/>
        <v>39.776005333333337</v>
      </c>
      <c r="O30" s="26">
        <f>SQRT((N15^2+O15^2+P15^2)/3)</f>
        <v>40.306711961020362</v>
      </c>
      <c r="P30" s="27"/>
      <c r="Q30" s="26">
        <f t="shared" si="13"/>
        <v>23.845326333333333</v>
      </c>
      <c r="R30" s="26">
        <f>SQRT((Q15^2+R15^2+S15^2)/3)</f>
        <v>24.110573274063345</v>
      </c>
      <c r="S30" s="27"/>
      <c r="T30" s="26">
        <f t="shared" si="15"/>
        <v>12.677017666666666</v>
      </c>
      <c r="U30" s="26">
        <f>SQRT((T15^2+U15^2+V15^2)/3)</f>
        <v>12.823775435407741</v>
      </c>
      <c r="V30" s="27"/>
      <c r="W30" s="26">
        <f t="shared" si="17"/>
        <v>12.473885333333333</v>
      </c>
      <c r="X30" s="26">
        <f>SQRT((W15^2+X15^2+Y15^2)/3)</f>
        <v>12.556742948813545</v>
      </c>
      <c r="Y30" s="27"/>
      <c r="Z30" s="26">
        <f t="shared" si="19"/>
        <v>7.9821966666666668</v>
      </c>
      <c r="AA30" s="26">
        <f>SQRT((Z15^2+AA15^2+AB15^2)/3)</f>
        <v>7.9846065450338877</v>
      </c>
      <c r="AB30" s="27"/>
      <c r="AC30" s="26">
        <f t="shared" si="21"/>
        <v>4.5094113333333334</v>
      </c>
      <c r="AD30" s="26">
        <f>SQRT((AC15^2+AD15^2+AE15^2)/3)</f>
        <v>4.5463515782023132</v>
      </c>
      <c r="AE30" s="27"/>
      <c r="AF30" s="26">
        <f t="shared" si="23"/>
        <v>4.1169663333333331</v>
      </c>
      <c r="AG30" s="26">
        <f>SQRT((AF15^2+AG15^2+AH15^2)/3)</f>
        <v>4.1620503362205588</v>
      </c>
      <c r="AH30" s="27"/>
      <c r="AI30" s="26">
        <f t="shared" si="25"/>
        <v>2.9248193333333332</v>
      </c>
      <c r="AJ30" s="26">
        <f>SQRT((AI15^2+AJ15^2+AK15^2)/3)</f>
        <v>2.97104688639936</v>
      </c>
      <c r="AK30" s="27"/>
      <c r="AL30" s="26">
        <f t="shared" si="27"/>
        <v>1.580965</v>
      </c>
      <c r="AM30" s="26">
        <f>SQRT((AL15^2+AM15^2+AN15^2)/3)</f>
        <v>1.5919218321191737</v>
      </c>
      <c r="AN30" s="2"/>
    </row>
    <row r="31" spans="1:40" s="4" customFormat="1" x14ac:dyDescent="0.25">
      <c r="D31" s="2"/>
      <c r="G31" s="2"/>
      <c r="J31" s="2"/>
    </row>
    <row r="32" spans="1:40" s="4" customFormat="1" ht="31.5" x14ac:dyDescent="0.5">
      <c r="B32" s="5" t="s">
        <v>13</v>
      </c>
      <c r="D32" s="2"/>
      <c r="G32" s="2"/>
      <c r="J32" s="2"/>
    </row>
    <row r="33" spans="1:59" x14ac:dyDescent="0.25">
      <c r="A33" s="25" t="s">
        <v>59</v>
      </c>
      <c r="B33">
        <f>B18</f>
        <v>250</v>
      </c>
      <c r="C33" s="4">
        <f>E18</f>
        <v>200</v>
      </c>
      <c r="D33" s="4">
        <f>H18</f>
        <v>150</v>
      </c>
      <c r="E33" s="4">
        <f>K18</f>
        <v>100</v>
      </c>
      <c r="F33" s="4">
        <f>N18</f>
        <v>75</v>
      </c>
      <c r="G33" s="4">
        <f>Q18</f>
        <v>50</v>
      </c>
      <c r="H33" s="4">
        <f>T18</f>
        <v>25</v>
      </c>
      <c r="I33" s="4">
        <f>W18</f>
        <v>20</v>
      </c>
      <c r="J33" s="4">
        <f>Z18</f>
        <v>15</v>
      </c>
      <c r="K33" s="4">
        <f>AC18</f>
        <v>10</v>
      </c>
      <c r="L33" s="4">
        <f>AF18</f>
        <v>7</v>
      </c>
      <c r="M33" s="4">
        <f>AI18</f>
        <v>5</v>
      </c>
      <c r="N33" s="4">
        <f>AL18</f>
        <v>3</v>
      </c>
    </row>
    <row r="34" spans="1:59" x14ac:dyDescent="0.25">
      <c r="A34" s="4" t="str">
        <f>A20</f>
        <v>Super Pixel</v>
      </c>
      <c r="B34" s="1">
        <f>D20</f>
        <v>1.7269222666666792E-2</v>
      </c>
      <c r="C34" s="1">
        <f>G20</f>
        <v>5.5782444999999965E-2</v>
      </c>
      <c r="D34" s="1">
        <f>J20</f>
        <v>5.3206737777777749E-2</v>
      </c>
      <c r="E34" s="1">
        <f>M20</f>
        <v>5.0615306666666554E-2</v>
      </c>
      <c r="F34" s="1">
        <f>P20</f>
        <v>0.13529591111111111</v>
      </c>
      <c r="G34" s="1">
        <f>S20</f>
        <v>9.8381880000000019E-2</v>
      </c>
      <c r="H34" s="1">
        <f>V20</f>
        <v>5.7737293333333356E-2</v>
      </c>
      <c r="I34" s="1">
        <f>Y20</f>
        <v>0.10351181666666669</v>
      </c>
      <c r="J34" s="1">
        <f>AB20</f>
        <v>3.5125644444444507E-2</v>
      </c>
      <c r="K34" s="1">
        <f>AE20</f>
        <v>2.3820766666666771E-2</v>
      </c>
      <c r="L34" s="1">
        <f>AH20</f>
        <v>1.6465238095237922E-3</v>
      </c>
      <c r="M34" s="1">
        <f>AK20</f>
        <v>3.8111266666666664E-2</v>
      </c>
      <c r="N34" s="1">
        <f>AN20</f>
        <v>7.7815333333333417E-2</v>
      </c>
      <c r="O34" s="4"/>
    </row>
    <row r="35" spans="1:59" x14ac:dyDescent="0.25">
      <c r="A35" s="4" t="str">
        <f t="shared" ref="A35" si="67">A21</f>
        <v>Histogram_Mean</v>
      </c>
      <c r="B35" s="1">
        <f>D21</f>
        <v>0.23479897733333324</v>
      </c>
      <c r="C35" s="1">
        <f>G21</f>
        <v>0.19536566999999991</v>
      </c>
      <c r="D35" s="1">
        <f>J21</f>
        <v>0.15038450222222224</v>
      </c>
      <c r="E35" s="1">
        <f>M21</f>
        <v>5.67037733333332E-2</v>
      </c>
      <c r="F35" s="1">
        <f>P21</f>
        <v>5.9679244444444446E-2</v>
      </c>
      <c r="G35" s="1">
        <f>S21</f>
        <v>4.2444466666666611E-2</v>
      </c>
      <c r="H35" s="1">
        <f>V21</f>
        <v>2.3768546666666595E-2</v>
      </c>
      <c r="I35" s="1">
        <f>Y21</f>
        <v>3.8753916666666652E-2</v>
      </c>
      <c r="J35" s="1">
        <f>AB21</f>
        <v>6.6131155555555668E-2</v>
      </c>
      <c r="K35" s="1">
        <f>AE21</f>
        <v>4.4668533333333295E-2</v>
      </c>
      <c r="L35" s="1">
        <f>AH21</f>
        <v>0.15288600000000002</v>
      </c>
      <c r="M35" s="1">
        <f>AK21</f>
        <v>0.21648693333333338</v>
      </c>
      <c r="N35" s="1">
        <f>AN21</f>
        <v>0.25789599999999996</v>
      </c>
      <c r="O35" s="4"/>
    </row>
    <row r="36" spans="1:59" x14ac:dyDescent="0.25">
      <c r="A36" s="4" t="str">
        <f>A23</f>
        <v>Histogram_Mode</v>
      </c>
      <c r="B36" s="1">
        <f>D23</f>
        <v>5.3333333333333713E-3</v>
      </c>
      <c r="C36" s="1">
        <f>G23</f>
        <v>0</v>
      </c>
      <c r="D36" s="1">
        <f>J23</f>
        <v>0</v>
      </c>
      <c r="E36" s="1">
        <f>M23</f>
        <v>0</v>
      </c>
      <c r="F36" s="1">
        <f>P23</f>
        <v>1.3333333333333334E-2</v>
      </c>
      <c r="G36" s="1">
        <f>S23</f>
        <v>0</v>
      </c>
      <c r="H36" s="1">
        <f>V23</f>
        <v>0.04</v>
      </c>
      <c r="I36" s="1">
        <f>Y23</f>
        <v>0.1</v>
      </c>
      <c r="J36" s="1">
        <f>AB23</f>
        <v>6.6666666666666666E-2</v>
      </c>
      <c r="K36" s="1">
        <f>AE23</f>
        <v>0</v>
      </c>
      <c r="L36" s="1">
        <f>AH23</f>
        <v>0.14285714285714285</v>
      </c>
      <c r="M36" s="1">
        <f>AK23</f>
        <v>0.2</v>
      </c>
      <c r="N36" s="1">
        <f>AN23</f>
        <v>0.33333333333333331</v>
      </c>
      <c r="O36" s="4"/>
    </row>
    <row r="37" spans="1:59" x14ac:dyDescent="0.25">
      <c r="A37" s="4" t="str">
        <f>A24</f>
        <v>Histogram Median</v>
      </c>
      <c r="B37" s="1">
        <f>D24</f>
        <v>0.13333333333333336</v>
      </c>
      <c r="C37" s="1">
        <f>G24</f>
        <v>7.0000000000000007E-2</v>
      </c>
      <c r="D37" s="1">
        <f>J24</f>
        <v>7.5555555555555612E-2</v>
      </c>
      <c r="E37" s="1">
        <f>M24</f>
        <v>1.3333333333333286E-2</v>
      </c>
      <c r="F37" s="1">
        <f>P24</f>
        <v>1.3333333333333334E-2</v>
      </c>
      <c r="G37" s="1">
        <f>S24</f>
        <v>0</v>
      </c>
      <c r="H37" s="1">
        <f>V24</f>
        <v>0.04</v>
      </c>
      <c r="I37" s="1">
        <f>Y24</f>
        <v>0.1</v>
      </c>
      <c r="J37" s="1">
        <f>AB24</f>
        <v>6.6666666666666666E-2</v>
      </c>
      <c r="K37" s="1">
        <f>AE24</f>
        <v>0</v>
      </c>
      <c r="L37" s="1">
        <f>AH24</f>
        <v>0.14285714285714285</v>
      </c>
      <c r="M37" s="1">
        <f>AK24</f>
        <v>0.2</v>
      </c>
      <c r="N37" s="1">
        <f>AN24</f>
        <v>0.33333333333333331</v>
      </c>
      <c r="O37" s="4"/>
    </row>
    <row r="38" spans="1:59" x14ac:dyDescent="0.25">
      <c r="A38" s="4" t="str">
        <f>A29</f>
        <v>BoneJ Mean</v>
      </c>
      <c r="B38" s="1">
        <f>D29</f>
        <v>0.82799212400000011</v>
      </c>
      <c r="C38" s="1">
        <f>G29</f>
        <v>0.54096283333333328</v>
      </c>
      <c r="D38" s="1">
        <f>J29</f>
        <v>0.95613575333333334</v>
      </c>
      <c r="E38" s="1">
        <f>M29</f>
        <v>0.81980361000000013</v>
      </c>
      <c r="F38" s="1">
        <f>P29</f>
        <v>0.6235408177777777</v>
      </c>
      <c r="G38" s="1">
        <f>S29</f>
        <v>0.48953314000000003</v>
      </c>
      <c r="H38" s="1">
        <f>V29</f>
        <v>0.5204307199999999</v>
      </c>
      <c r="I38" s="1">
        <f>Y29</f>
        <v>0.60250551666666641</v>
      </c>
      <c r="J38" s="1">
        <f>AB29</f>
        <v>0.55908006666666665</v>
      </c>
      <c r="K38" s="1">
        <f>AE29</f>
        <v>0.42089123333333356</v>
      </c>
      <c r="L38" s="1">
        <f>AH29</f>
        <v>0.63886852380952397</v>
      </c>
      <c r="M38" s="1">
        <f>AK29</f>
        <v>0.70650820000000003</v>
      </c>
      <c r="N38" s="1">
        <f>AN29</f>
        <v>0.70661377777777779</v>
      </c>
      <c r="O38" s="4"/>
    </row>
    <row r="39" spans="1:59" x14ac:dyDescent="0.25">
      <c r="A39" s="4"/>
      <c r="H39" s="4"/>
      <c r="I39" s="4"/>
    </row>
    <row r="40" spans="1:59" ht="31.5" x14ac:dyDescent="0.5">
      <c r="A40" s="4"/>
      <c r="B40" s="5" t="s">
        <v>14</v>
      </c>
      <c r="H40" s="4"/>
      <c r="I40" s="4"/>
    </row>
    <row r="41" spans="1:59" x14ac:dyDescent="0.25">
      <c r="A41" s="25" t="s">
        <v>59</v>
      </c>
      <c r="B41" s="4">
        <f t="shared" ref="B41:N41" si="68">B33</f>
        <v>250</v>
      </c>
      <c r="C41" s="4">
        <f t="shared" si="68"/>
        <v>200</v>
      </c>
      <c r="D41" s="4">
        <f t="shared" si="68"/>
        <v>150</v>
      </c>
      <c r="E41" s="4">
        <f t="shared" si="68"/>
        <v>100</v>
      </c>
      <c r="F41" s="4">
        <f t="shared" si="68"/>
        <v>75</v>
      </c>
      <c r="G41" s="4">
        <f t="shared" si="68"/>
        <v>50</v>
      </c>
      <c r="H41" s="4">
        <f t="shared" si="68"/>
        <v>25</v>
      </c>
      <c r="I41" s="4">
        <f t="shared" si="68"/>
        <v>20</v>
      </c>
      <c r="J41" s="4">
        <f t="shared" si="68"/>
        <v>15</v>
      </c>
      <c r="K41" s="4">
        <f t="shared" si="68"/>
        <v>10</v>
      </c>
      <c r="L41" s="4">
        <f t="shared" si="68"/>
        <v>7</v>
      </c>
      <c r="M41" s="4">
        <f t="shared" si="68"/>
        <v>5</v>
      </c>
      <c r="N41" s="4">
        <f t="shared" si="68"/>
        <v>3</v>
      </c>
    </row>
    <row r="42" spans="1:59" x14ac:dyDescent="0.25">
      <c r="A42" s="4" t="str">
        <f>A34</f>
        <v>Super Pixel</v>
      </c>
      <c r="B42" s="1">
        <f>B34</f>
        <v>1.7269222666666792E-2</v>
      </c>
      <c r="C42" s="1">
        <f t="shared" ref="C42:N42" si="69">C34</f>
        <v>5.5782444999999965E-2</v>
      </c>
      <c r="D42" s="1">
        <f t="shared" si="69"/>
        <v>5.3206737777777749E-2</v>
      </c>
      <c r="E42" s="1">
        <f t="shared" si="69"/>
        <v>5.0615306666666554E-2</v>
      </c>
      <c r="F42" s="1">
        <f t="shared" si="69"/>
        <v>0.13529591111111111</v>
      </c>
      <c r="G42" s="1">
        <f t="shared" si="69"/>
        <v>9.8381880000000019E-2</v>
      </c>
      <c r="H42" s="1">
        <f t="shared" si="69"/>
        <v>5.7737293333333356E-2</v>
      </c>
      <c r="I42" s="1">
        <f t="shared" si="69"/>
        <v>0.10351181666666669</v>
      </c>
      <c r="J42" s="1">
        <f t="shared" si="69"/>
        <v>3.5125644444444507E-2</v>
      </c>
      <c r="K42" s="1">
        <f t="shared" si="69"/>
        <v>2.3820766666666771E-2</v>
      </c>
      <c r="L42" s="1">
        <f t="shared" si="69"/>
        <v>1.6465238095237922E-3</v>
      </c>
      <c r="M42" s="1">
        <f t="shared" si="69"/>
        <v>3.8111266666666664E-2</v>
      </c>
      <c r="N42" s="1">
        <f t="shared" si="69"/>
        <v>7.7815333333333417E-2</v>
      </c>
      <c r="O42" s="4"/>
      <c r="Q42" s="4"/>
      <c r="R42" s="4"/>
      <c r="S42" s="4"/>
      <c r="T42" s="4"/>
    </row>
    <row r="43" spans="1:59" x14ac:dyDescent="0.25">
      <c r="A43" s="4" t="str">
        <f t="shared" ref="A43:A44" si="70">A35</f>
        <v>Histogram_Mean</v>
      </c>
      <c r="B43" s="1">
        <f>B35</f>
        <v>0.23479897733333324</v>
      </c>
      <c r="C43" s="1">
        <f t="shared" ref="C43:N43" si="71">C35</f>
        <v>0.19536566999999991</v>
      </c>
      <c r="D43" s="1">
        <f t="shared" si="71"/>
        <v>0.15038450222222224</v>
      </c>
      <c r="E43" s="1">
        <f t="shared" si="71"/>
        <v>5.67037733333332E-2</v>
      </c>
      <c r="F43" s="1">
        <f t="shared" si="71"/>
        <v>5.9679244444444446E-2</v>
      </c>
      <c r="G43" s="1">
        <f t="shared" si="71"/>
        <v>4.2444466666666611E-2</v>
      </c>
      <c r="H43" s="1">
        <f t="shared" si="71"/>
        <v>2.3768546666666595E-2</v>
      </c>
      <c r="I43" s="1">
        <f t="shared" si="71"/>
        <v>3.8753916666666652E-2</v>
      </c>
      <c r="J43" s="1">
        <f t="shared" si="71"/>
        <v>6.6131155555555668E-2</v>
      </c>
      <c r="K43" s="1">
        <f t="shared" si="71"/>
        <v>4.4668533333333295E-2</v>
      </c>
      <c r="L43" s="1">
        <f t="shared" si="71"/>
        <v>0.15288600000000002</v>
      </c>
      <c r="M43" s="1">
        <f t="shared" si="71"/>
        <v>0.21648693333333338</v>
      </c>
      <c r="N43" s="1">
        <f t="shared" si="71"/>
        <v>0.25789599999999996</v>
      </c>
      <c r="O43" s="4"/>
      <c r="Q43" s="4"/>
      <c r="R43" s="4"/>
      <c r="S43" s="4"/>
      <c r="T43" s="4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</row>
    <row r="44" spans="1:59" s="4" customFormat="1" x14ac:dyDescent="0.25">
      <c r="A44" s="4" t="str">
        <f t="shared" si="70"/>
        <v>Histogram_Mode</v>
      </c>
      <c r="B44" s="1">
        <f>B36</f>
        <v>5.3333333333333713E-3</v>
      </c>
      <c r="C44" s="1">
        <f t="shared" ref="C44:N44" si="72">C36</f>
        <v>0</v>
      </c>
      <c r="D44" s="1">
        <f t="shared" si="72"/>
        <v>0</v>
      </c>
      <c r="E44" s="1">
        <f t="shared" si="72"/>
        <v>0</v>
      </c>
      <c r="F44" s="1">
        <f t="shared" si="72"/>
        <v>1.3333333333333334E-2</v>
      </c>
      <c r="G44" s="1">
        <f t="shared" si="72"/>
        <v>0</v>
      </c>
      <c r="H44" s="1">
        <f t="shared" si="72"/>
        <v>0.04</v>
      </c>
      <c r="I44" s="1">
        <f t="shared" si="72"/>
        <v>0.1</v>
      </c>
      <c r="J44" s="1">
        <f t="shared" si="72"/>
        <v>6.6666666666666666E-2</v>
      </c>
      <c r="K44" s="1">
        <f t="shared" si="72"/>
        <v>0</v>
      </c>
      <c r="L44" s="1">
        <f t="shared" si="72"/>
        <v>0.14285714285714285</v>
      </c>
      <c r="M44" s="1">
        <f t="shared" si="72"/>
        <v>0.2</v>
      </c>
      <c r="N44" s="1">
        <f t="shared" si="72"/>
        <v>0.33333333333333331</v>
      </c>
    </row>
    <row r="45" spans="1:59" x14ac:dyDescent="0.25">
      <c r="A45" s="4" t="str">
        <f>A38</f>
        <v>BoneJ Mean</v>
      </c>
      <c r="B45" s="1">
        <f>B38</f>
        <v>0.82799212400000011</v>
      </c>
      <c r="C45" s="1">
        <f t="shared" ref="C45:N45" si="73">C38</f>
        <v>0.54096283333333328</v>
      </c>
      <c r="D45" s="1">
        <f t="shared" si="73"/>
        <v>0.95613575333333334</v>
      </c>
      <c r="E45" s="1">
        <f t="shared" si="73"/>
        <v>0.81980361000000013</v>
      </c>
      <c r="F45" s="1">
        <f t="shared" si="73"/>
        <v>0.6235408177777777</v>
      </c>
      <c r="G45" s="1">
        <f t="shared" si="73"/>
        <v>0.48953314000000003</v>
      </c>
      <c r="H45" s="1">
        <f t="shared" si="73"/>
        <v>0.5204307199999999</v>
      </c>
      <c r="I45" s="1">
        <f t="shared" si="73"/>
        <v>0.60250551666666641</v>
      </c>
      <c r="J45" s="1">
        <f t="shared" si="73"/>
        <v>0.55908006666666665</v>
      </c>
      <c r="K45" s="1">
        <f t="shared" si="73"/>
        <v>0.42089123333333356</v>
      </c>
      <c r="L45" s="1">
        <f t="shared" si="73"/>
        <v>0.63886852380952397</v>
      </c>
      <c r="M45" s="1">
        <f t="shared" si="73"/>
        <v>0.70650820000000003</v>
      </c>
      <c r="N45" s="1">
        <f t="shared" si="73"/>
        <v>0.70661377777777779</v>
      </c>
      <c r="O45" s="4"/>
      <c r="Q45" s="4"/>
      <c r="R45" s="4"/>
      <c r="S45" s="4"/>
      <c r="T45" s="4"/>
    </row>
    <row r="46" spans="1:59" x14ac:dyDescent="0.25">
      <c r="A46" s="4"/>
      <c r="B46" s="4"/>
      <c r="E46" s="4"/>
      <c r="F46" s="4"/>
      <c r="H46" s="4"/>
      <c r="I46" s="4"/>
      <c r="J46" s="4"/>
      <c r="K46" s="4"/>
      <c r="L46" s="4"/>
      <c r="M46" s="4"/>
      <c r="N46" s="4"/>
      <c r="O46" s="4"/>
      <c r="Q46" s="4"/>
      <c r="R46" s="4"/>
      <c r="S46" s="4"/>
      <c r="T46" s="4"/>
    </row>
    <row r="47" spans="1:59" x14ac:dyDescent="0.25">
      <c r="A47" s="4"/>
      <c r="B47" s="4"/>
      <c r="E47" s="4"/>
      <c r="F47" s="4"/>
      <c r="H47" s="4"/>
      <c r="I47" s="4"/>
      <c r="J47" s="4"/>
      <c r="K47" s="4"/>
      <c r="L47" s="4"/>
      <c r="M47" s="4"/>
      <c r="N47" s="4"/>
      <c r="Q47" s="4"/>
      <c r="R47" s="4"/>
    </row>
    <row r="48" spans="1:59" x14ac:dyDescent="0.25">
      <c r="A48" s="4"/>
      <c r="B48" s="4"/>
      <c r="E48" s="4"/>
      <c r="F48" s="4"/>
      <c r="H48" s="4"/>
      <c r="I48" s="4"/>
      <c r="J48" s="4"/>
      <c r="K48" s="4"/>
      <c r="L48" s="4"/>
      <c r="M48" s="4"/>
      <c r="N48" s="4"/>
    </row>
    <row r="49" spans="1:14" x14ac:dyDescent="0.25">
      <c r="A49" s="4"/>
      <c r="B49" s="4"/>
      <c r="E49" s="4"/>
      <c r="F49" s="4"/>
      <c r="H49" s="4"/>
      <c r="I49" s="4"/>
      <c r="J49" s="4"/>
      <c r="K49" s="4"/>
      <c r="L49" s="4"/>
      <c r="M49" s="4"/>
      <c r="N49" s="4"/>
    </row>
    <row r="50" spans="1:14" x14ac:dyDescent="0.25">
      <c r="A50" s="4"/>
      <c r="B50" s="4"/>
      <c r="E50" s="4"/>
      <c r="F50" s="4"/>
      <c r="H50" s="4"/>
      <c r="I50" s="4"/>
      <c r="J50" s="4"/>
      <c r="K50" s="4"/>
      <c r="L50" s="4"/>
      <c r="M50" s="4"/>
      <c r="N50" s="4"/>
    </row>
  </sheetData>
  <mergeCells count="13">
    <mergeCell ref="AL18:AN18"/>
    <mergeCell ref="T18:V18"/>
    <mergeCell ref="W18:Y18"/>
    <mergeCell ref="Z18:AB18"/>
    <mergeCell ref="AC18:AE18"/>
    <mergeCell ref="AF18:AH18"/>
    <mergeCell ref="AI18:AK18"/>
    <mergeCell ref="Q18:S18"/>
    <mergeCell ref="B18:D18"/>
    <mergeCell ref="E18:G18"/>
    <mergeCell ref="H18:J18"/>
    <mergeCell ref="K18:M18"/>
    <mergeCell ref="N18:P1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NIST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Hotaling, Nathan A.</dc:creator>
  <cp:lastModifiedBy>N A H</cp:lastModifiedBy>
  <dcterms:created xsi:type="dcterms:W3CDTF">2014-04-08T16:36:29Z</dcterms:created>
  <dcterms:modified xsi:type="dcterms:W3CDTF">2015-04-19T20:23:20Z</dcterms:modified>
</cp:coreProperties>
</file>