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Documents\NIST-NIH\Abstracts and Papers\Data in Brief - Biomat\Figure 1\"/>
    </mc:Choice>
  </mc:AlternateContent>
  <bookViews>
    <workbookView xWindow="480" yWindow="120" windowWidth="22995" windowHeight="143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44" i="1" l="1"/>
  <c r="A43" i="1"/>
  <c r="A42" i="1"/>
  <c r="A41" i="1"/>
  <c r="D41" i="1"/>
  <c r="E41" i="1"/>
  <c r="F41" i="1"/>
  <c r="D42" i="1"/>
  <c r="E42" i="1"/>
  <c r="F42" i="1"/>
  <c r="D43" i="1"/>
  <c r="E43" i="1"/>
  <c r="F43" i="1"/>
  <c r="C44" i="1"/>
  <c r="D44" i="1"/>
  <c r="E44" i="1"/>
  <c r="F44" i="1"/>
  <c r="B44" i="1"/>
  <c r="B43" i="1"/>
  <c r="B42" i="1"/>
  <c r="B41" i="1"/>
  <c r="F37" i="1"/>
  <c r="F36" i="1"/>
  <c r="F35" i="1"/>
  <c r="F34" i="1"/>
  <c r="F33" i="1"/>
  <c r="E37" i="1"/>
  <c r="E36" i="1"/>
  <c r="E35" i="1"/>
  <c r="E34" i="1"/>
  <c r="E33" i="1"/>
  <c r="D37" i="1"/>
  <c r="D36" i="1"/>
  <c r="D35" i="1"/>
  <c r="D34" i="1"/>
  <c r="D33" i="1"/>
  <c r="C37" i="1"/>
  <c r="C35" i="1"/>
  <c r="C43" i="1" s="1"/>
  <c r="B35" i="1"/>
  <c r="B34" i="1"/>
  <c r="B33" i="1"/>
  <c r="F32" i="1"/>
  <c r="E32" i="1"/>
  <c r="D32" i="1"/>
  <c r="C32" i="1"/>
  <c r="B32" i="1"/>
  <c r="O29" i="1"/>
  <c r="O28" i="1" s="1"/>
  <c r="N29" i="1"/>
  <c r="N28" i="1"/>
  <c r="P28" i="1" s="1"/>
  <c r="O27" i="1"/>
  <c r="N27" i="1"/>
  <c r="O26" i="1"/>
  <c r="N26" i="1"/>
  <c r="O25" i="1"/>
  <c r="N25" i="1"/>
  <c r="O24" i="1"/>
  <c r="N24" i="1"/>
  <c r="O23" i="1"/>
  <c r="N23" i="1"/>
  <c r="P23" i="1" s="1"/>
  <c r="O22" i="1"/>
  <c r="N22" i="1"/>
  <c r="P22" i="1" s="1"/>
  <c r="O21" i="1"/>
  <c r="O20" i="1" s="1"/>
  <c r="N21" i="1"/>
  <c r="N20" i="1"/>
  <c r="P20" i="1" s="1"/>
  <c r="O19" i="1"/>
  <c r="N19" i="1"/>
  <c r="P19" i="1" s="1"/>
  <c r="L29" i="1"/>
  <c r="L28" i="1" s="1"/>
  <c r="K29" i="1"/>
  <c r="K28" i="1"/>
  <c r="M28" i="1" s="1"/>
  <c r="L27" i="1"/>
  <c r="K27" i="1"/>
  <c r="L26" i="1"/>
  <c r="K26" i="1"/>
  <c r="L25" i="1"/>
  <c r="K25" i="1"/>
  <c r="L24" i="1"/>
  <c r="K24" i="1"/>
  <c r="M23" i="1"/>
  <c r="L23" i="1"/>
  <c r="K23" i="1"/>
  <c r="M22" i="1"/>
  <c r="L22" i="1"/>
  <c r="K22" i="1"/>
  <c r="L21" i="1"/>
  <c r="L20" i="1" s="1"/>
  <c r="K21" i="1"/>
  <c r="M20" i="1"/>
  <c r="K20" i="1"/>
  <c r="L19" i="1"/>
  <c r="K19" i="1"/>
  <c r="M19" i="1" s="1"/>
  <c r="I29" i="1"/>
  <c r="I28" i="1" s="1"/>
  <c r="H29" i="1"/>
  <c r="H28" i="1"/>
  <c r="J28" i="1" s="1"/>
  <c r="I27" i="1"/>
  <c r="H27" i="1"/>
  <c r="I26" i="1"/>
  <c r="H26" i="1"/>
  <c r="I25" i="1"/>
  <c r="H25" i="1"/>
  <c r="I24" i="1"/>
  <c r="H24" i="1"/>
  <c r="J23" i="1"/>
  <c r="I23" i="1"/>
  <c r="H23" i="1"/>
  <c r="I22" i="1"/>
  <c r="H22" i="1"/>
  <c r="J22" i="1" s="1"/>
  <c r="I21" i="1"/>
  <c r="I20" i="1" s="1"/>
  <c r="H21" i="1"/>
  <c r="H20" i="1"/>
  <c r="J20" i="1" s="1"/>
  <c r="I19" i="1"/>
  <c r="H19" i="1"/>
  <c r="J19" i="1" s="1"/>
  <c r="F29" i="1"/>
  <c r="F28" i="1" s="1"/>
  <c r="E29" i="1"/>
  <c r="E28" i="1"/>
  <c r="G28" i="1" s="1"/>
  <c r="F27" i="1"/>
  <c r="E27" i="1"/>
  <c r="F26" i="1"/>
  <c r="E26" i="1"/>
  <c r="F25" i="1"/>
  <c r="E25" i="1"/>
  <c r="F24" i="1"/>
  <c r="E24" i="1"/>
  <c r="F23" i="1"/>
  <c r="E23" i="1"/>
  <c r="G23" i="1" s="1"/>
  <c r="C36" i="1" s="1"/>
  <c r="F22" i="1"/>
  <c r="E22" i="1"/>
  <c r="G22" i="1" s="1"/>
  <c r="F21" i="1"/>
  <c r="F20" i="1" s="1"/>
  <c r="E21" i="1"/>
  <c r="E20" i="1"/>
  <c r="G20" i="1" s="1"/>
  <c r="C34" i="1" s="1"/>
  <c r="C42" i="1" s="1"/>
  <c r="F19" i="1"/>
  <c r="E19" i="1"/>
  <c r="G19" i="1" s="1"/>
  <c r="C33" i="1" s="1"/>
  <c r="C41" i="1" s="1"/>
  <c r="B21" i="1"/>
  <c r="C29" i="1"/>
  <c r="C28" i="1" s="1"/>
  <c r="B29" i="1"/>
  <c r="B28" i="1"/>
  <c r="D28" i="1" s="1"/>
  <c r="B37" i="1" s="1"/>
  <c r="C27" i="1"/>
  <c r="B27" i="1"/>
  <c r="C26" i="1"/>
  <c r="B26" i="1"/>
  <c r="C25" i="1"/>
  <c r="B25" i="1"/>
  <c r="C24" i="1"/>
  <c r="B24" i="1"/>
  <c r="C23" i="1"/>
  <c r="B23" i="1"/>
  <c r="D23" i="1" s="1"/>
  <c r="B36" i="1" s="1"/>
  <c r="C22" i="1"/>
  <c r="B22" i="1"/>
  <c r="D22" i="1" s="1"/>
  <c r="C21" i="1"/>
  <c r="C20" i="1" s="1"/>
  <c r="B20" i="1"/>
  <c r="D20" i="1" s="1"/>
  <c r="C19" i="1"/>
  <c r="B19" i="1"/>
  <c r="D19" i="1" s="1"/>
  <c r="A20" i="1" l="1"/>
  <c r="A34" i="1" s="1"/>
  <c r="A21" i="1"/>
  <c r="A22" i="1"/>
  <c r="A35" i="1" s="1"/>
  <c r="A23" i="1"/>
  <c r="A36" i="1" s="1"/>
  <c r="A24" i="1"/>
  <c r="A25" i="1"/>
  <c r="A26" i="1"/>
  <c r="A27" i="1"/>
  <c r="A28" i="1"/>
  <c r="A37" i="1" s="1"/>
  <c r="A29" i="1"/>
  <c r="A19" i="1"/>
  <c r="A33" i="1" s="1"/>
  <c r="E40" i="1" l="1"/>
  <c r="F40" i="1"/>
  <c r="D40" i="1"/>
  <c r="C40" i="1"/>
  <c r="B40" i="1"/>
  <c r="F18" i="1"/>
  <c r="G18" i="1"/>
  <c r="J18" i="1" s="1"/>
  <c r="I18" i="1"/>
  <c r="E18" i="1"/>
  <c r="H18" i="1" s="1"/>
  <c r="L18" i="1"/>
  <c r="O18" i="1" s="1"/>
  <c r="M18" i="1"/>
  <c r="P18" i="1" s="1"/>
  <c r="K18" i="1"/>
  <c r="N18" i="1" s="1"/>
</calcChain>
</file>

<file path=xl/sharedStrings.xml><?xml version="1.0" encoding="utf-8"?>
<sst xmlns="http://schemas.openxmlformats.org/spreadsheetml/2006/main" count="52" uniqueCount="37">
  <si>
    <t>Var</t>
  </si>
  <si>
    <t>Mean Pore Size</t>
  </si>
  <si>
    <t>Percent Porosity</t>
  </si>
  <si>
    <t>Intersection Density (100x100px)</t>
  </si>
  <si>
    <t>Characteristic Length</t>
  </si>
  <si>
    <t>BoneJ SD</t>
  </si>
  <si>
    <t>Mean</t>
  </si>
  <si>
    <t>SD</t>
  </si>
  <si>
    <t>% Error</t>
  </si>
  <si>
    <t>BoneJ Diameter</t>
  </si>
  <si>
    <t>Super Pixel</t>
  </si>
  <si>
    <t>Value_Pixels</t>
  </si>
  <si>
    <t>Raw Data</t>
  </si>
  <si>
    <t>Summary of Raw Data (Mean, SD, % Error)</t>
  </si>
  <si>
    <t>Summary of Percent Error</t>
  </si>
  <si>
    <t>Graphed Data (From Summary Percent Error)</t>
  </si>
  <si>
    <t>Ave 10_1</t>
  </si>
  <si>
    <t>Ave 10_2</t>
  </si>
  <si>
    <t>Ave 10_3</t>
  </si>
  <si>
    <t>Ave 50_1</t>
  </si>
  <si>
    <t>Ave 50_2</t>
  </si>
  <si>
    <t>Ave 50_3</t>
  </si>
  <si>
    <t>Ave 70_1</t>
  </si>
  <si>
    <t>Ave 70_2</t>
  </si>
  <si>
    <t>Ave 70_3</t>
  </si>
  <si>
    <t>Ave 90_1</t>
  </si>
  <si>
    <t>Ave 90_2</t>
  </si>
  <si>
    <t>Ave 90_3</t>
  </si>
  <si>
    <t>Histogram_Mean</t>
  </si>
  <si>
    <t>Histogram_SD</t>
  </si>
  <si>
    <t>Histogram_Mode</t>
  </si>
  <si>
    <t>Histogram Median</t>
  </si>
  <si>
    <t>File Name</t>
  </si>
  <si>
    <t>Real Mean Fiber Diameter</t>
  </si>
  <si>
    <t>Ave 26_1</t>
  </si>
  <si>
    <t>Ave 26_2</t>
  </si>
  <si>
    <t>Ave 26_3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</si>
</sst>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0" borderId="0" xfId="0" applyFont="1"/>
    <xf numFmtId="0" fontId="0" fillId="0" borderId="0" xfId="0" applyAlignment="1">
      <alignment horizontal="right"/>
    </xf>
    <xf numFmtId="0" fontId="19" fillId="0" borderId="0" xfId="0" applyFont="1"/>
    <xf numFmtId="0" fontId="20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Sheet1!$A$41</c:f>
              <c:strCache>
                <c:ptCount val="1"/>
                <c:pt idx="0">
                  <c:v>Super Pixel</c:v>
                </c:pt>
              </c:strCache>
            </c:strRef>
          </c:tx>
          <c:spPr>
            <a:ln w="57150">
              <a:solidFill>
                <a:schemeClr val="tx1"/>
              </a:solidFill>
            </a:ln>
          </c:spPr>
          <c:marker>
            <c:symbol val="triangle"/>
            <c:size val="21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Sheet1!$B$40:$F$40</c:f>
              <c:numCache>
                <c:formatCode>General</c:formatCode>
                <c:ptCount val="5"/>
                <c:pt idx="0">
                  <c:v>10</c:v>
                </c:pt>
                <c:pt idx="1">
                  <c:v>26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Sheet1!$B$41:$F$41</c:f>
              <c:numCache>
                <c:formatCode>0.0%</c:formatCode>
                <c:ptCount val="5"/>
                <c:pt idx="0">
                  <c:v>4.7359166666666577E-2</c:v>
                </c:pt>
                <c:pt idx="1">
                  <c:v>0.12816003846153842</c:v>
                </c:pt>
                <c:pt idx="2">
                  <c:v>0.14044151333333332</c:v>
                </c:pt>
                <c:pt idx="3">
                  <c:v>7.8499776190476211E-2</c:v>
                </c:pt>
                <c:pt idx="4">
                  <c:v>7.5065044444444284E-2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Sheet1!$A$42</c:f>
              <c:strCache>
                <c:ptCount val="1"/>
                <c:pt idx="0">
                  <c:v>Histogram_Mean</c:v>
                </c:pt>
              </c:strCache>
            </c:strRef>
          </c:tx>
          <c:spPr>
            <a:ln w="57150">
              <a:solidFill>
                <a:schemeClr val="tx1"/>
              </a:solidFill>
            </a:ln>
          </c:spPr>
          <c:marker>
            <c:symbol val="circle"/>
            <c:size val="21"/>
            <c:spPr>
              <a:solidFill>
                <a:schemeClr val="tx1"/>
              </a:solidFill>
              <a:ln w="50800">
                <a:solidFill>
                  <a:schemeClr val="tx1"/>
                </a:solidFill>
              </a:ln>
            </c:spPr>
          </c:marker>
          <c:xVal>
            <c:numRef>
              <c:f>Sheet1!$B$40:$F$40</c:f>
              <c:numCache>
                <c:formatCode>General</c:formatCode>
                <c:ptCount val="5"/>
                <c:pt idx="0">
                  <c:v>10</c:v>
                </c:pt>
                <c:pt idx="1">
                  <c:v>26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Sheet1!$B$42:$F$42</c:f>
              <c:numCache>
                <c:formatCode>0.0%</c:formatCode>
                <c:ptCount val="5"/>
                <c:pt idx="0">
                  <c:v>0.19120823333333323</c:v>
                </c:pt>
                <c:pt idx="1">
                  <c:v>0.25133817948717951</c:v>
                </c:pt>
                <c:pt idx="2">
                  <c:v>0.29981500666666661</c:v>
                </c:pt>
                <c:pt idx="3">
                  <c:v>8.2610019047618874E-2</c:v>
                </c:pt>
                <c:pt idx="4">
                  <c:v>3.4204677777777845E-2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Sheet1!$A$44</c:f>
              <c:strCache>
                <c:ptCount val="1"/>
                <c:pt idx="0">
                  <c:v>BoneJ Diameter</c:v>
                </c:pt>
              </c:strCache>
            </c:strRef>
          </c:tx>
          <c:spPr>
            <a:ln w="57150">
              <a:solidFill>
                <a:schemeClr val="tx1"/>
              </a:solidFill>
            </a:ln>
          </c:spPr>
          <c:marker>
            <c:symbol val="square"/>
            <c:size val="1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Sheet1!$B$40:$F$40</c:f>
              <c:numCache>
                <c:formatCode>General</c:formatCode>
                <c:ptCount val="5"/>
                <c:pt idx="0">
                  <c:v>10</c:v>
                </c:pt>
                <c:pt idx="1">
                  <c:v>26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Sheet1!$B$44:$F$44</c:f>
              <c:numCache>
                <c:formatCode>0.0%</c:formatCode>
                <c:ptCount val="5"/>
                <c:pt idx="0">
                  <c:v>2.1212468000000002</c:v>
                </c:pt>
                <c:pt idx="1">
                  <c:v>2.593187307692308</c:v>
                </c:pt>
                <c:pt idx="2">
                  <c:v>1.1631766800000001</c:v>
                </c:pt>
                <c:pt idx="3">
                  <c:v>0.42765775238095238</c:v>
                </c:pt>
                <c:pt idx="4">
                  <c:v>0.30855365555555558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52616"/>
        <c:axId val="3163596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Sheet1!$A$43</c15:sqref>
                        </c15:formulaRef>
                      </c:ext>
                    </c:extLst>
                    <c:strCache>
                      <c:ptCount val="1"/>
                      <c:pt idx="0">
                        <c:v>Histogram_Mode</c:v>
                      </c:pt>
                    </c:strCache>
                  </c:strRef>
                </c:tx>
                <c:spPr>
                  <a:ln w="57150">
                    <a:solidFill>
                      <a:schemeClr val="tx1"/>
                    </a:solidFill>
                  </a:ln>
                </c:spPr>
                <c:marker>
                  <c:symbol val="diamond"/>
                  <c:size val="20"/>
                  <c:spPr>
                    <a:solidFill>
                      <a:schemeClr val="tx1"/>
                    </a:solidFill>
                    <a:ln w="12700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Sheet1!$B$40:$F$40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26</c:v>
                      </c:pt>
                      <c:pt idx="2">
                        <c:v>50</c:v>
                      </c:pt>
                      <c:pt idx="3">
                        <c:v>70</c:v>
                      </c:pt>
                      <c:pt idx="4">
                        <c:v>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Sheet1!$B$43:$F$43</c15:sqref>
                        </c15:formulaRef>
                      </c:ext>
                    </c:extLst>
                    <c:numCache>
                      <c:formatCode>0.0%</c:formatCode>
                      <c:ptCount val="5"/>
                      <c:pt idx="0">
                        <c:v>0.4</c:v>
                      </c:pt>
                      <c:pt idx="1">
                        <c:v>0.64102564102564097</c:v>
                      </c:pt>
                      <c:pt idx="2">
                        <c:v>0.52</c:v>
                      </c:pt>
                      <c:pt idx="3">
                        <c:v>0.10476190476190479</c:v>
                      </c:pt>
                      <c:pt idx="4">
                        <c:v>5.9259259259259206E-2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16352616"/>
        <c:scaling>
          <c:orientation val="minMax"/>
          <c:max val="9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4400">
                    <a:latin typeface="Cambria Math" panose="02040503050406030204" pitchFamily="18" charset="0"/>
                    <a:ea typeface="Cambria Math" panose="02040503050406030204" pitchFamily="18" charset="0"/>
                  </a:defRPr>
                </a:pPr>
                <a:r>
                  <a:rPr lang="en-US" sz="4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Mean Line Diameter (Pixels)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3600">
                <a:latin typeface="Cambria Math" panose="02040503050406030204" pitchFamily="18" charset="0"/>
                <a:ea typeface="Cambria Math" panose="02040503050406030204" pitchFamily="18" charset="0"/>
              </a:defRPr>
            </a:pPr>
            <a:endParaRPr lang="en-US"/>
          </a:p>
        </c:txPr>
        <c:crossAx val="316359672"/>
        <c:crossesAt val="1.0000000000000002E-3"/>
        <c:crossBetween val="midCat"/>
        <c:majorUnit val="10"/>
        <c:minorUnit val="5"/>
      </c:valAx>
      <c:valAx>
        <c:axId val="316359672"/>
        <c:scaling>
          <c:logBase val="10"/>
          <c:orientation val="minMax"/>
          <c:max val="3"/>
          <c:min val="1.0000000000000002E-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400">
                    <a:latin typeface="Cambria Math" panose="02040503050406030204" pitchFamily="18" charset="0"/>
                    <a:ea typeface="Cambria Math" panose="02040503050406030204" pitchFamily="18" charset="0"/>
                  </a:defRPr>
                </a:pPr>
                <a:r>
                  <a:rPr lang="en-US" sz="4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Percent Error</a:t>
                </a:r>
                <a:br>
                  <a:rPr lang="en-US" sz="4400">
                    <a:latin typeface="Cambria Math" panose="02040503050406030204" pitchFamily="18" charset="0"/>
                    <a:ea typeface="Cambria Math" panose="02040503050406030204" pitchFamily="18" charset="0"/>
                  </a:rPr>
                </a:br>
                <a:r>
                  <a:rPr lang="en-US" sz="4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( Log Scale)</a:t>
                </a:r>
              </a:p>
            </c:rich>
          </c:tx>
          <c:layout>
            <c:manualLayout>
              <c:xMode val="edge"/>
              <c:yMode val="edge"/>
              <c:x val="4.5751633986928102E-2"/>
              <c:y val="0.21685112277631963"/>
            </c:manualLayout>
          </c:layout>
          <c:overlay val="0"/>
        </c:title>
        <c:numFmt formatCode="0%" sourceLinked="0"/>
        <c:majorTickMark val="out"/>
        <c:minorTickMark val="out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3600">
                <a:latin typeface="Cambria Math" panose="02040503050406030204" pitchFamily="18" charset="0"/>
                <a:ea typeface="Cambria Math" panose="02040503050406030204" pitchFamily="18" charset="0"/>
              </a:defRPr>
            </a:pPr>
            <a:endParaRPr lang="en-US"/>
          </a:p>
        </c:txPr>
        <c:crossAx val="3163526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0</xdr:rowOff>
    </xdr:from>
    <xdr:to>
      <xdr:col>11</xdr:col>
      <xdr:colOff>691243</xdr:colOff>
      <xdr:row>88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0.25105</cdr:x>
      <cdr:y>0.3611</cdr:y>
    </cdr:from>
    <cdr:to>
      <cdr:x>0.95194</cdr:x>
      <cdr:y>0.3611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3198455" y="2971725"/>
          <a:ext cx="8929597" cy="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9"/>
  <sheetViews>
    <sheetView tabSelected="1" zoomScale="70" zoomScaleNormal="70" workbookViewId="0">
      <selection activeCell="D5" sqref="D5"/>
    </sheetView>
  </sheetViews>
  <sheetFormatPr defaultRowHeight="15" x14ac:dyDescent="0.25"/>
  <cols>
    <col min="1" max="1" width="40.7109375" bestFit="1" customWidth="1"/>
    <col min="3" max="3" width="14.85546875" style="4" bestFit="1" customWidth="1"/>
    <col min="4" max="4" width="13.5703125" style="4" bestFit="1" customWidth="1"/>
    <col min="5" max="6" width="14.85546875" bestFit="1" customWidth="1"/>
    <col min="7" max="7" width="14.85546875" style="4" bestFit="1" customWidth="1"/>
    <col min="8" max="9" width="14.85546875" bestFit="1" customWidth="1"/>
    <col min="10" max="10" width="13.5703125" bestFit="1" customWidth="1"/>
    <col min="11" max="16" width="14.85546875" bestFit="1" customWidth="1"/>
  </cols>
  <sheetData>
    <row r="1" spans="1:40" s="29" customFormat="1" ht="31.5" x14ac:dyDescent="0.5">
      <c r="B1" s="30" t="s">
        <v>12</v>
      </c>
    </row>
    <row r="2" spans="1:40" s="3" customFormat="1" x14ac:dyDescent="0.25">
      <c r="A2" s="29" t="s">
        <v>32</v>
      </c>
      <c r="B2" s="31" t="s">
        <v>16</v>
      </c>
      <c r="C2" s="31" t="s">
        <v>17</v>
      </c>
      <c r="D2" s="31" t="s">
        <v>18</v>
      </c>
      <c r="E2" s="31" t="s">
        <v>34</v>
      </c>
      <c r="F2" s="31" t="s">
        <v>35</v>
      </c>
      <c r="G2" s="31" t="s">
        <v>36</v>
      </c>
      <c r="H2" s="31" t="s">
        <v>19</v>
      </c>
      <c r="I2" s="31" t="s">
        <v>20</v>
      </c>
      <c r="J2" s="31" t="s">
        <v>21</v>
      </c>
      <c r="K2" s="31" t="s">
        <v>22</v>
      </c>
      <c r="L2" s="31" t="s">
        <v>23</v>
      </c>
      <c r="M2" s="31" t="s">
        <v>24</v>
      </c>
      <c r="N2" s="31" t="s">
        <v>25</v>
      </c>
      <c r="O2" s="31" t="s">
        <v>26</v>
      </c>
      <c r="P2" s="31" t="s">
        <v>27</v>
      </c>
      <c r="R2" s="4"/>
      <c r="S2" s="4"/>
      <c r="U2" s="4"/>
      <c r="V2" s="4"/>
      <c r="X2" s="4"/>
      <c r="Y2" s="4"/>
      <c r="AA2" s="4"/>
      <c r="AB2" s="4"/>
      <c r="AD2" s="4"/>
      <c r="AE2" s="4"/>
      <c r="AG2" s="4"/>
      <c r="AH2" s="4"/>
      <c r="AJ2" s="4"/>
      <c r="AK2" s="4"/>
      <c r="AM2" s="4"/>
      <c r="AN2" s="4"/>
    </row>
    <row r="3" spans="1:40" x14ac:dyDescent="0.25">
      <c r="A3" s="29" t="s">
        <v>0</v>
      </c>
      <c r="B3" s="29" t="s">
        <v>11</v>
      </c>
      <c r="C3" s="29" t="s">
        <v>11</v>
      </c>
      <c r="D3" s="29" t="s">
        <v>11</v>
      </c>
      <c r="E3" s="29" t="s">
        <v>11</v>
      </c>
      <c r="F3" s="29" t="s">
        <v>11</v>
      </c>
      <c r="G3" s="29" t="s">
        <v>11</v>
      </c>
      <c r="H3" s="29" t="s">
        <v>11</v>
      </c>
      <c r="I3" s="29" t="s">
        <v>11</v>
      </c>
      <c r="J3" s="29" t="s">
        <v>11</v>
      </c>
      <c r="K3" s="29" t="s">
        <v>11</v>
      </c>
      <c r="L3" s="29" t="s">
        <v>11</v>
      </c>
      <c r="M3" s="29" t="s">
        <v>11</v>
      </c>
      <c r="N3" s="29" t="s">
        <v>11</v>
      </c>
      <c r="O3" s="29" t="s">
        <v>11</v>
      </c>
      <c r="P3" s="29" t="s">
        <v>11</v>
      </c>
      <c r="Q3" s="29"/>
      <c r="R3" s="29"/>
      <c r="S3" s="29"/>
      <c r="T3" s="25"/>
      <c r="U3" s="24"/>
      <c r="V3" s="23"/>
      <c r="W3" s="22"/>
      <c r="X3" s="21"/>
      <c r="Y3" s="20"/>
      <c r="Z3" s="19"/>
      <c r="AA3" s="18"/>
      <c r="AB3" s="17"/>
      <c r="AC3" s="16"/>
      <c r="AD3" s="15"/>
      <c r="AE3" s="14"/>
      <c r="AF3" s="13"/>
      <c r="AG3" s="12"/>
      <c r="AH3" s="11"/>
      <c r="AI3" s="10"/>
      <c r="AJ3" s="9"/>
      <c r="AK3" s="8"/>
      <c r="AL3" s="7"/>
      <c r="AM3" s="6"/>
      <c r="AN3" s="5"/>
    </row>
    <row r="4" spans="1:40" x14ac:dyDescent="0.25">
      <c r="A4" s="29" t="s">
        <v>10</v>
      </c>
      <c r="B4" s="29">
        <v>9.6127660000000006</v>
      </c>
      <c r="C4" s="29">
        <v>9.4937989999999992</v>
      </c>
      <c r="D4" s="29">
        <v>9.4726599999999994</v>
      </c>
      <c r="E4" s="29">
        <v>29.946400000000001</v>
      </c>
      <c r="F4" s="29">
        <v>31.423991000000001</v>
      </c>
      <c r="G4" s="29">
        <v>26.626092</v>
      </c>
      <c r="H4" s="29">
        <v>45.810687000000001</v>
      </c>
      <c r="I4" s="29">
        <v>38.233815</v>
      </c>
      <c r="J4" s="29">
        <v>44.889271000000001</v>
      </c>
      <c r="K4" s="29">
        <v>64.175194000000005</v>
      </c>
      <c r="L4" s="29">
        <v>67.098163999999997</v>
      </c>
      <c r="M4" s="29">
        <v>62.241689000000001</v>
      </c>
      <c r="N4" s="29">
        <v>84.423302000000007</v>
      </c>
      <c r="O4" s="29">
        <v>83.316533000000007</v>
      </c>
      <c r="P4" s="29">
        <v>81.992603000000003</v>
      </c>
      <c r="Q4" s="28"/>
      <c r="R4" s="27"/>
      <c r="S4" s="26"/>
      <c r="T4" s="25"/>
      <c r="U4" s="24"/>
      <c r="V4" s="23"/>
      <c r="W4" s="22"/>
      <c r="X4" s="21"/>
      <c r="Y4" s="20"/>
      <c r="Z4" s="19"/>
      <c r="AA4" s="18"/>
      <c r="AB4" s="17"/>
      <c r="AC4" s="16"/>
      <c r="AD4" s="15"/>
      <c r="AE4" s="14"/>
      <c r="AF4" s="13"/>
      <c r="AG4" s="12"/>
      <c r="AH4" s="11"/>
      <c r="AI4" s="10"/>
      <c r="AJ4" s="9"/>
      <c r="AK4" s="8"/>
      <c r="AL4" s="7"/>
      <c r="AM4" s="6"/>
      <c r="AN4" s="5"/>
    </row>
    <row r="5" spans="1:40" x14ac:dyDescent="0.25">
      <c r="A5" s="29" t="s">
        <v>28</v>
      </c>
      <c r="B5" s="29">
        <v>10.041315000000001</v>
      </c>
      <c r="C5" s="29">
        <v>7.7243029999999999</v>
      </c>
      <c r="D5" s="29">
        <v>6.4981350000000004</v>
      </c>
      <c r="E5" s="29">
        <v>19.024028000000001</v>
      </c>
      <c r="F5" s="29">
        <v>24.574293999999998</v>
      </c>
      <c r="G5" s="29">
        <v>14.7973</v>
      </c>
      <c r="H5" s="29">
        <v>33.965145999999997</v>
      </c>
      <c r="I5" s="29">
        <v>34.688952</v>
      </c>
      <c r="J5" s="29">
        <v>36.373651000000002</v>
      </c>
      <c r="K5" s="29">
        <v>62.543877000000002</v>
      </c>
      <c r="L5" s="29">
        <v>66.746195999999998</v>
      </c>
      <c r="M5" s="29">
        <v>63.361823000000001</v>
      </c>
      <c r="N5" s="29">
        <v>84.972855999999993</v>
      </c>
      <c r="O5" s="29">
        <v>86.142291</v>
      </c>
      <c r="P5" s="29">
        <v>89.649590000000003</v>
      </c>
      <c r="Q5" s="28"/>
      <c r="R5" s="27"/>
      <c r="S5" s="26"/>
      <c r="T5" s="25"/>
      <c r="U5" s="24"/>
      <c r="V5" s="23"/>
      <c r="W5" s="22"/>
      <c r="X5" s="21"/>
      <c r="Y5" s="20"/>
      <c r="Z5" s="19"/>
      <c r="AA5" s="18"/>
      <c r="AB5" s="17"/>
      <c r="AC5" s="16"/>
      <c r="AD5" s="15"/>
      <c r="AE5" s="14"/>
      <c r="AF5" s="13"/>
      <c r="AG5" s="12"/>
      <c r="AH5" s="11"/>
      <c r="AI5" s="10"/>
      <c r="AJ5" s="9"/>
      <c r="AK5" s="8"/>
      <c r="AL5" s="7"/>
      <c r="AM5" s="6"/>
      <c r="AN5" s="5"/>
    </row>
    <row r="6" spans="1:40" x14ac:dyDescent="0.25">
      <c r="A6" s="29" t="s">
        <v>29</v>
      </c>
      <c r="B6" s="29">
        <v>7.7825069999999998</v>
      </c>
      <c r="C6" s="29">
        <v>6.690245</v>
      </c>
      <c r="D6" s="29">
        <v>3.9135409999999999</v>
      </c>
      <c r="E6" s="29">
        <v>11.064667999999999</v>
      </c>
      <c r="F6" s="29">
        <v>18.117474999999999</v>
      </c>
      <c r="G6" s="29">
        <v>7.7978379999999996</v>
      </c>
      <c r="H6" s="29">
        <v>14.402189999999999</v>
      </c>
      <c r="I6" s="29">
        <v>20.871970999999998</v>
      </c>
      <c r="J6" s="29">
        <v>28.144371</v>
      </c>
      <c r="K6" s="29">
        <v>23.601908000000002</v>
      </c>
      <c r="L6" s="29">
        <v>30.703243000000001</v>
      </c>
      <c r="M6" s="29">
        <v>26.848029</v>
      </c>
      <c r="N6" s="29">
        <v>32.326686000000002</v>
      </c>
      <c r="O6" s="29">
        <v>26.156972</v>
      </c>
      <c r="P6" s="29">
        <v>10.413754000000001</v>
      </c>
      <c r="Q6" s="28"/>
      <c r="R6" s="27"/>
      <c r="S6" s="26"/>
      <c r="T6" s="25"/>
      <c r="U6" s="24"/>
      <c r="V6" s="23"/>
      <c r="W6" s="22"/>
      <c r="X6" s="21"/>
      <c r="Y6" s="20"/>
      <c r="Z6" s="19"/>
      <c r="AA6" s="18"/>
      <c r="AB6" s="17"/>
      <c r="AC6" s="16"/>
      <c r="AD6" s="15"/>
      <c r="AE6" s="14"/>
      <c r="AF6" s="13"/>
      <c r="AG6" s="12"/>
      <c r="AH6" s="11"/>
      <c r="AI6" s="10"/>
      <c r="AJ6" s="9"/>
      <c r="AK6" s="8"/>
      <c r="AL6" s="7"/>
      <c r="AM6" s="6"/>
      <c r="AN6" s="5"/>
    </row>
    <row r="7" spans="1:40" x14ac:dyDescent="0.25">
      <c r="A7" s="29" t="s">
        <v>30</v>
      </c>
      <c r="B7" s="29">
        <v>8</v>
      </c>
      <c r="C7" s="29">
        <v>6</v>
      </c>
      <c r="D7" s="29">
        <v>4</v>
      </c>
      <c r="E7" s="29">
        <v>10</v>
      </c>
      <c r="F7" s="29">
        <v>10</v>
      </c>
      <c r="G7" s="29">
        <v>8</v>
      </c>
      <c r="H7" s="29">
        <v>44</v>
      </c>
      <c r="I7" s="29">
        <v>14</v>
      </c>
      <c r="J7" s="29">
        <v>14</v>
      </c>
      <c r="K7" s="29">
        <v>72</v>
      </c>
      <c r="L7" s="29">
        <v>38</v>
      </c>
      <c r="M7" s="29">
        <v>78</v>
      </c>
      <c r="N7" s="29">
        <v>98</v>
      </c>
      <c r="O7" s="29">
        <v>90</v>
      </c>
      <c r="P7" s="29">
        <v>98</v>
      </c>
      <c r="Q7" s="28"/>
      <c r="R7" s="27"/>
      <c r="S7" s="26"/>
      <c r="T7" s="25"/>
      <c r="U7" s="24"/>
      <c r="V7" s="23"/>
      <c r="W7" s="22"/>
      <c r="X7" s="21"/>
      <c r="Y7" s="20"/>
      <c r="Z7" s="19"/>
      <c r="AA7" s="18"/>
      <c r="AB7" s="17"/>
      <c r="AC7" s="16"/>
      <c r="AD7" s="15"/>
      <c r="AE7" s="14"/>
      <c r="AF7" s="13"/>
      <c r="AG7" s="12"/>
      <c r="AH7" s="11"/>
      <c r="AI7" s="10"/>
      <c r="AJ7" s="9"/>
      <c r="AK7" s="8"/>
      <c r="AL7" s="7"/>
      <c r="AM7" s="6"/>
      <c r="AN7" s="5"/>
    </row>
    <row r="8" spans="1:40" x14ac:dyDescent="0.25">
      <c r="A8" s="29" t="s">
        <v>31</v>
      </c>
      <c r="B8" s="29">
        <v>8</v>
      </c>
      <c r="C8" s="29">
        <v>6</v>
      </c>
      <c r="D8" s="29">
        <v>4</v>
      </c>
      <c r="E8" s="29">
        <v>10</v>
      </c>
      <c r="F8" s="29">
        <v>14</v>
      </c>
      <c r="G8" s="29">
        <v>12</v>
      </c>
      <c r="H8" s="29">
        <v>44</v>
      </c>
      <c r="I8" s="29">
        <v>28</v>
      </c>
      <c r="J8" s="29">
        <v>18</v>
      </c>
      <c r="K8" s="29">
        <v>72</v>
      </c>
      <c r="L8" s="29">
        <v>70</v>
      </c>
      <c r="M8" s="29">
        <v>78</v>
      </c>
      <c r="N8" s="29">
        <v>98</v>
      </c>
      <c r="O8" s="29">
        <v>90</v>
      </c>
      <c r="P8" s="29">
        <v>90</v>
      </c>
      <c r="Q8" s="28"/>
      <c r="R8" s="27"/>
      <c r="S8" s="26"/>
      <c r="T8" s="25"/>
      <c r="U8" s="24"/>
      <c r="V8" s="23"/>
      <c r="W8" s="22"/>
      <c r="X8" s="21"/>
      <c r="Y8" s="20"/>
      <c r="Z8" s="19"/>
      <c r="AA8" s="18"/>
      <c r="AB8" s="17"/>
      <c r="AC8" s="16"/>
      <c r="AD8" s="15"/>
      <c r="AE8" s="14"/>
      <c r="AF8" s="13"/>
      <c r="AG8" s="12"/>
      <c r="AH8" s="11"/>
      <c r="AI8" s="10"/>
      <c r="AJ8" s="9"/>
      <c r="AK8" s="8"/>
      <c r="AL8" s="7"/>
      <c r="AM8" s="6"/>
      <c r="AN8" s="5"/>
    </row>
    <row r="9" spans="1:40" x14ac:dyDescent="0.25">
      <c r="A9" s="29" t="s">
        <v>1</v>
      </c>
      <c r="B9" s="29">
        <v>1730.4256559999999</v>
      </c>
      <c r="C9" s="29">
        <v>902.07517499999994</v>
      </c>
      <c r="D9" s="29">
        <v>332.24127900000002</v>
      </c>
      <c r="E9" s="29">
        <v>1245.836957</v>
      </c>
      <c r="F9" s="29">
        <v>1028.9952149999999</v>
      </c>
      <c r="G9" s="29">
        <v>2257.9913790000001</v>
      </c>
      <c r="H9" s="29">
        <v>1962.333333</v>
      </c>
      <c r="I9" s="29">
        <v>2509.75</v>
      </c>
      <c r="J9" s="29">
        <v>913.82638899999995</v>
      </c>
      <c r="K9" s="29">
        <v>5126.0476189999999</v>
      </c>
      <c r="L9" s="29">
        <v>11453.75</v>
      </c>
      <c r="M9" s="29">
        <v>2920.9666670000001</v>
      </c>
      <c r="N9" s="29">
        <v>11451.2</v>
      </c>
      <c r="O9" s="29">
        <v>7659.85</v>
      </c>
      <c r="P9" s="29">
        <v>5816.4642860000004</v>
      </c>
      <c r="Q9" s="28"/>
      <c r="R9" s="27"/>
      <c r="S9" s="26"/>
      <c r="T9" s="25"/>
      <c r="U9" s="24"/>
      <c r="V9" s="23"/>
      <c r="W9" s="22"/>
      <c r="X9" s="21"/>
      <c r="Y9" s="20"/>
      <c r="Z9" s="19"/>
      <c r="AA9" s="18"/>
      <c r="AB9" s="17"/>
      <c r="AC9" s="16"/>
      <c r="AD9" s="15"/>
      <c r="AE9" s="14"/>
      <c r="AF9" s="13"/>
      <c r="AG9" s="12"/>
      <c r="AH9" s="11"/>
      <c r="AI9" s="10"/>
      <c r="AJ9" s="9"/>
      <c r="AK9" s="8"/>
      <c r="AL9" s="7"/>
      <c r="AM9" s="6"/>
      <c r="AN9" s="5"/>
    </row>
    <row r="10" spans="1:40" x14ac:dyDescent="0.25">
      <c r="A10" s="29" t="s">
        <v>2</v>
      </c>
      <c r="B10" s="29">
        <v>0.56523000000000001</v>
      </c>
      <c r="C10" s="29">
        <v>0.52064600000000005</v>
      </c>
      <c r="D10" s="29">
        <v>0.42552899999999999</v>
      </c>
      <c r="E10" s="29">
        <v>0.26849800000000001</v>
      </c>
      <c r="F10" s="29">
        <v>0.25417099999999998</v>
      </c>
      <c r="G10" s="29">
        <v>0.29829299999999997</v>
      </c>
      <c r="H10" s="29">
        <v>0.32406299999999999</v>
      </c>
      <c r="I10" s="29">
        <v>0.14977399999999999</v>
      </c>
      <c r="J10" s="29">
        <v>0.14761299999999999</v>
      </c>
      <c r="K10" s="29">
        <v>0.25488</v>
      </c>
      <c r="L10" s="29">
        <v>0.39559</v>
      </c>
      <c r="M10" s="29">
        <v>0.19663700000000001</v>
      </c>
      <c r="N10" s="29">
        <v>0.36146499999999998</v>
      </c>
      <c r="O10" s="29">
        <v>0.30712099999999998</v>
      </c>
      <c r="P10" s="29">
        <v>0.231131</v>
      </c>
      <c r="Q10" s="28"/>
      <c r="R10" s="27"/>
      <c r="S10" s="26"/>
      <c r="T10" s="25"/>
      <c r="U10" s="24"/>
      <c r="V10" s="23"/>
      <c r="W10" s="22"/>
      <c r="X10" s="21"/>
      <c r="Y10" s="20"/>
      <c r="Z10" s="19"/>
      <c r="AA10" s="18"/>
      <c r="AB10" s="17"/>
      <c r="AC10" s="16"/>
      <c r="AD10" s="15"/>
      <c r="AE10" s="14"/>
      <c r="AF10" s="13"/>
      <c r="AG10" s="12"/>
      <c r="AH10" s="11"/>
      <c r="AI10" s="10"/>
      <c r="AJ10" s="9"/>
      <c r="AK10" s="8"/>
      <c r="AL10" s="7"/>
      <c r="AM10" s="6"/>
      <c r="AN10" s="5"/>
    </row>
    <row r="11" spans="1:40" x14ac:dyDescent="0.25">
      <c r="A11" s="29" t="s">
        <v>3</v>
      </c>
      <c r="B11" s="29">
        <v>3.2552080000000001</v>
      </c>
      <c r="C11" s="29">
        <v>5.1757809999999997</v>
      </c>
      <c r="D11" s="29">
        <v>11.808268</v>
      </c>
      <c r="E11" s="29">
        <v>1.8310550000000001</v>
      </c>
      <c r="F11" s="29">
        <v>2.0182289999999998</v>
      </c>
      <c r="G11" s="29">
        <v>1.342773</v>
      </c>
      <c r="H11" s="29">
        <v>0.73242200000000002</v>
      </c>
      <c r="I11" s="29">
        <v>0.73242200000000002</v>
      </c>
      <c r="J11" s="29">
        <v>1.464844</v>
      </c>
      <c r="K11" s="29">
        <v>0.455729</v>
      </c>
      <c r="L11" s="29">
        <v>0.21972700000000001</v>
      </c>
      <c r="M11" s="29">
        <v>0.68359400000000003</v>
      </c>
      <c r="N11" s="29">
        <v>0.19531200000000001</v>
      </c>
      <c r="O11" s="29">
        <v>0.244141</v>
      </c>
      <c r="P11" s="29">
        <v>0.325521</v>
      </c>
      <c r="Q11" s="28"/>
      <c r="R11" s="27"/>
      <c r="S11" s="26"/>
      <c r="T11" s="25"/>
      <c r="U11" s="24"/>
      <c r="V11" s="23"/>
      <c r="W11" s="22"/>
      <c r="X11" s="21"/>
      <c r="Y11" s="20"/>
      <c r="Z11" s="19"/>
      <c r="AA11" s="18"/>
      <c r="AB11" s="17"/>
      <c r="AC11" s="16"/>
      <c r="AD11" s="15"/>
      <c r="AE11" s="14"/>
      <c r="AF11" s="13"/>
      <c r="AG11" s="12"/>
      <c r="AH11" s="11"/>
      <c r="AI11" s="10"/>
      <c r="AJ11" s="9"/>
      <c r="AK11" s="8"/>
      <c r="AL11" s="7"/>
      <c r="AM11" s="6"/>
      <c r="AN11" s="5"/>
    </row>
    <row r="12" spans="1:40" x14ac:dyDescent="0.25">
      <c r="A12" s="29" t="s">
        <v>4</v>
      </c>
      <c r="B12" s="29">
        <v>144.03874999999999</v>
      </c>
      <c r="C12" s="29">
        <v>102.721698</v>
      </c>
      <c r="D12" s="29">
        <v>57.008270000000003</v>
      </c>
      <c r="E12" s="29">
        <v>150.697778</v>
      </c>
      <c r="F12" s="29">
        <v>136.83870999999999</v>
      </c>
      <c r="G12" s="29">
        <v>209.44242399999999</v>
      </c>
      <c r="H12" s="29">
        <v>228.544444</v>
      </c>
      <c r="I12" s="29">
        <v>321.67222199999998</v>
      </c>
      <c r="J12" s="29">
        <v>157.55000000000001</v>
      </c>
      <c r="K12" s="29">
        <v>292.82142900000002</v>
      </c>
      <c r="L12" s="29">
        <v>446.12963000000002</v>
      </c>
      <c r="M12" s="29">
        <v>224.33928599999999</v>
      </c>
      <c r="N12" s="29">
        <v>434.29166700000002</v>
      </c>
      <c r="O12" s="29">
        <v>388.3</v>
      </c>
      <c r="P12" s="29">
        <v>336.75</v>
      </c>
      <c r="Q12" s="28"/>
      <c r="R12" s="27"/>
      <c r="S12" s="26"/>
      <c r="T12" s="25"/>
      <c r="U12" s="24"/>
      <c r="V12" s="23"/>
      <c r="W12" s="22"/>
      <c r="X12" s="21"/>
      <c r="Y12" s="20"/>
      <c r="Z12" s="19"/>
      <c r="AA12" s="18"/>
      <c r="AB12" s="17"/>
      <c r="AC12" s="16"/>
      <c r="AD12" s="15"/>
      <c r="AE12" s="14"/>
      <c r="AF12" s="13"/>
      <c r="AG12" s="12"/>
      <c r="AH12" s="11"/>
      <c r="AI12" s="10"/>
      <c r="AJ12" s="9"/>
      <c r="AK12" s="8"/>
      <c r="AL12" s="7"/>
      <c r="AM12" s="6"/>
      <c r="AN12" s="5"/>
    </row>
    <row r="13" spans="1:40" x14ac:dyDescent="0.25">
      <c r="A13" s="29" t="s">
        <v>9</v>
      </c>
      <c r="B13" s="29">
        <v>19.096250000000001</v>
      </c>
      <c r="C13" s="29">
        <v>29.410167000000001</v>
      </c>
      <c r="D13" s="29">
        <v>45.130986999999998</v>
      </c>
      <c r="E13" s="29">
        <v>117.50867100000001</v>
      </c>
      <c r="F13" s="29">
        <v>64.782863000000006</v>
      </c>
      <c r="G13" s="29">
        <v>97.977075999999997</v>
      </c>
      <c r="H13" s="29">
        <v>103.975221</v>
      </c>
      <c r="I13" s="29">
        <v>130.020703</v>
      </c>
      <c r="J13" s="29">
        <v>90.480577999999994</v>
      </c>
      <c r="K13" s="29">
        <v>101.620655</v>
      </c>
      <c r="L13" s="29">
        <v>93.956478000000004</v>
      </c>
      <c r="M13" s="29">
        <v>104.23099499999999</v>
      </c>
      <c r="N13" s="29">
        <v>120.45998</v>
      </c>
      <c r="O13" s="29">
        <v>117.884204</v>
      </c>
      <c r="P13" s="29">
        <v>114.96530300000001</v>
      </c>
      <c r="Q13" s="28"/>
      <c r="R13" s="27"/>
      <c r="S13" s="26"/>
      <c r="T13" s="25"/>
      <c r="U13" s="24"/>
      <c r="V13" s="23"/>
      <c r="W13" s="22"/>
      <c r="X13" s="21"/>
      <c r="Y13" s="20"/>
      <c r="Z13" s="19"/>
      <c r="AA13" s="18"/>
      <c r="AB13" s="17"/>
      <c r="AC13" s="16"/>
      <c r="AD13" s="15"/>
      <c r="AE13" s="14"/>
      <c r="AF13" s="13"/>
      <c r="AG13" s="12"/>
      <c r="AH13" s="11"/>
      <c r="AI13" s="10"/>
      <c r="AJ13" s="9"/>
      <c r="AK13" s="8"/>
      <c r="AL13" s="7"/>
      <c r="AM13" s="6"/>
      <c r="AN13" s="5"/>
    </row>
    <row r="14" spans="1:40" x14ac:dyDescent="0.25">
      <c r="A14" s="29" t="s">
        <v>5</v>
      </c>
      <c r="B14" s="29">
        <v>18.011861</v>
      </c>
      <c r="C14" s="29">
        <v>34.584612999999997</v>
      </c>
      <c r="D14" s="29">
        <v>42.416004999999998</v>
      </c>
      <c r="E14" s="29">
        <v>64.808324999999996</v>
      </c>
      <c r="F14" s="29">
        <v>28.499507999999999</v>
      </c>
      <c r="G14" s="29">
        <v>38.003656999999997</v>
      </c>
      <c r="H14" s="29">
        <v>59.758912000000002</v>
      </c>
      <c r="I14" s="29">
        <v>64.783090000000001</v>
      </c>
      <c r="J14" s="29">
        <v>29.308586999999999</v>
      </c>
      <c r="K14" s="29">
        <v>37.044010999999998</v>
      </c>
      <c r="L14" s="29">
        <v>32.509321</v>
      </c>
      <c r="M14" s="29">
        <v>32.638871000000002</v>
      </c>
      <c r="N14" s="29">
        <v>34.121918000000001</v>
      </c>
      <c r="O14" s="29">
        <v>29.235308</v>
      </c>
      <c r="P14" s="29">
        <v>19.759687</v>
      </c>
      <c r="Q14" s="28"/>
      <c r="R14" s="27"/>
      <c r="S14" s="26"/>
      <c r="T14" s="25"/>
      <c r="U14" s="24"/>
      <c r="V14" s="23"/>
      <c r="W14" s="22"/>
      <c r="X14" s="21"/>
      <c r="Y14" s="20"/>
      <c r="Z14" s="19"/>
      <c r="AA14" s="18"/>
      <c r="AB14" s="17"/>
      <c r="AC14" s="16"/>
      <c r="AD14" s="15"/>
      <c r="AE14" s="14"/>
      <c r="AF14" s="13"/>
      <c r="AG14" s="12"/>
      <c r="AH14" s="11"/>
      <c r="AI14" s="10"/>
      <c r="AJ14" s="9"/>
      <c r="AK14" s="8"/>
      <c r="AL14" s="7"/>
      <c r="AM14" s="6"/>
      <c r="AN14" s="5"/>
    </row>
    <row r="15" spans="1:40" s="4" customFormat="1" x14ac:dyDescent="0.25"/>
    <row r="16" spans="1:40" s="29" customFormat="1" ht="31.5" x14ac:dyDescent="0.5">
      <c r="B16" s="30" t="s">
        <v>13</v>
      </c>
    </row>
    <row r="17" spans="1:40" s="32" customFormat="1" ht="23.25" x14ac:dyDescent="0.35">
      <c r="B17" s="33">
        <v>10</v>
      </c>
      <c r="C17" s="33"/>
      <c r="D17" s="33"/>
      <c r="E17" s="33">
        <v>26</v>
      </c>
      <c r="F17" s="33"/>
      <c r="G17" s="33"/>
      <c r="H17" s="33">
        <v>50</v>
      </c>
      <c r="I17" s="33"/>
      <c r="J17" s="33"/>
      <c r="K17" s="33">
        <v>70</v>
      </c>
      <c r="L17" s="33"/>
      <c r="M17" s="33"/>
      <c r="N17" s="33">
        <v>90</v>
      </c>
      <c r="O17" s="33"/>
      <c r="P17" s="33"/>
    </row>
    <row r="18" spans="1:40" x14ac:dyDescent="0.25">
      <c r="B18" t="s">
        <v>6</v>
      </c>
      <c r="C18" t="s">
        <v>7</v>
      </c>
      <c r="D18" t="s">
        <v>8</v>
      </c>
      <c r="E18" t="str">
        <f>B18</f>
        <v>Mean</v>
      </c>
      <c r="F18" s="4" t="str">
        <f t="shared" ref="F18:J18" si="0">C18</f>
        <v>SD</v>
      </c>
      <c r="G18" s="4" t="str">
        <f t="shared" si="0"/>
        <v>% Error</v>
      </c>
      <c r="H18" s="4" t="str">
        <f t="shared" si="0"/>
        <v>Mean</v>
      </c>
      <c r="I18" s="4" t="str">
        <f t="shared" si="0"/>
        <v>SD</v>
      </c>
      <c r="J18" s="4" t="str">
        <f t="shared" si="0"/>
        <v>% Error</v>
      </c>
      <c r="K18" t="str">
        <f>B18</f>
        <v>Mean</v>
      </c>
      <c r="L18" s="4" t="str">
        <f>C18</f>
        <v>SD</v>
      </c>
      <c r="M18" s="4" t="str">
        <f>D18</f>
        <v>% Error</v>
      </c>
      <c r="N18" s="4" t="str">
        <f t="shared" ref="N18:P18" si="1">K18</f>
        <v>Mean</v>
      </c>
      <c r="O18" s="4" t="str">
        <f t="shared" si="1"/>
        <v>SD</v>
      </c>
      <c r="P18" s="4" t="str">
        <f t="shared" si="1"/>
        <v>% Error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x14ac:dyDescent="0.25">
      <c r="A19" s="4" t="str">
        <f>A4</f>
        <v>Super Pixel</v>
      </c>
      <c r="B19" s="29">
        <f>AVERAGE(B4:D4)</f>
        <v>9.5264083333333343</v>
      </c>
      <c r="C19" s="29">
        <f>STDEV(B4:D4)</f>
        <v>7.5531114610691674E-2</v>
      </c>
      <c r="D19" s="2">
        <f>ABS(B19-B$17)/B$17</f>
        <v>4.7359166666666577E-2</v>
      </c>
      <c r="E19" s="29">
        <f>AVERAGE(E4:G4)</f>
        <v>29.332160999999999</v>
      </c>
      <c r="F19" s="29">
        <f>STDEV(E4:G4)</f>
        <v>2.4572191325543198</v>
      </c>
      <c r="G19" s="2">
        <f>ABS(E19-E$17)/E$17</f>
        <v>0.12816003846153842</v>
      </c>
      <c r="H19" s="29">
        <f>AVERAGE(H4:J4)</f>
        <v>42.977924333333334</v>
      </c>
      <c r="I19" s="29">
        <f>STDEV(H4:J4)</f>
        <v>4.1342692082433796</v>
      </c>
      <c r="J19" s="2">
        <f>ABS(H19-H$17)/H$17</f>
        <v>0.14044151333333332</v>
      </c>
      <c r="K19" s="29">
        <f>AVERAGE(K4:M4)</f>
        <v>64.505015666666665</v>
      </c>
      <c r="L19" s="29">
        <f>STDEV(K4:M4)</f>
        <v>2.4449793670414319</v>
      </c>
      <c r="M19" s="2">
        <f>ABS(K19-K$17)/K$17</f>
        <v>7.8499776190476211E-2</v>
      </c>
      <c r="N19" s="29">
        <f>AVERAGE(N4:P4)</f>
        <v>83.244146000000015</v>
      </c>
      <c r="O19" s="29">
        <f>STDEV(N4:P4)</f>
        <v>1.2169652071760331</v>
      </c>
      <c r="P19" s="2">
        <f>ABS(N19-N$17)/N$17</f>
        <v>7.5065044444444284E-2</v>
      </c>
      <c r="Q19" s="4"/>
      <c r="R19" s="4"/>
      <c r="S19" s="2"/>
      <c r="T19" s="4"/>
      <c r="U19" s="4"/>
      <c r="V19" s="2"/>
      <c r="W19" s="4"/>
      <c r="X19" s="4"/>
      <c r="Y19" s="2"/>
      <c r="Z19" s="4"/>
      <c r="AA19" s="4"/>
      <c r="AB19" s="2"/>
      <c r="AC19" s="4"/>
      <c r="AD19" s="4"/>
      <c r="AE19" s="2"/>
      <c r="AF19" s="4"/>
      <c r="AG19" s="4"/>
      <c r="AH19" s="2"/>
      <c r="AI19" s="4"/>
      <c r="AJ19" s="4"/>
      <c r="AK19" s="2"/>
      <c r="AL19" s="4"/>
      <c r="AM19" s="4"/>
      <c r="AN19" s="2"/>
    </row>
    <row r="20" spans="1:40" x14ac:dyDescent="0.25">
      <c r="A20" s="29" t="str">
        <f t="shared" ref="A20:A29" si="2">A5</f>
        <v>Histogram_Mean</v>
      </c>
      <c r="B20" s="29">
        <f t="shared" ref="B20:B29" si="3">AVERAGE(B5:D5)</f>
        <v>8.0879176666666677</v>
      </c>
      <c r="C20" s="29">
        <f>C21</f>
        <v>6.3414666159534159</v>
      </c>
      <c r="D20" s="2">
        <f>ABS(B20-B$17)/B$17</f>
        <v>0.19120823333333323</v>
      </c>
      <c r="E20" s="29">
        <f t="shared" ref="E20:E29" si="4">AVERAGE(E5:G5)</f>
        <v>19.465207333333332</v>
      </c>
      <c r="F20" s="29">
        <f>F21</f>
        <v>13.057259230023389</v>
      </c>
      <c r="G20" s="2">
        <f>ABS(E20-E$17)/E$17</f>
        <v>0.25133817948717951</v>
      </c>
      <c r="H20" s="29">
        <f t="shared" ref="H20:H29" si="5">AVERAGE(H5:J5)</f>
        <v>35.009249666666669</v>
      </c>
      <c r="I20" s="29">
        <f>I21</f>
        <v>21.872112146190346</v>
      </c>
      <c r="J20" s="2">
        <f>ABS(H20-H$17)/H$17</f>
        <v>0.29981500666666661</v>
      </c>
      <c r="K20" s="29">
        <f t="shared" ref="K20:K29" si="6">AVERAGE(K5:M5)</f>
        <v>64.217298666666679</v>
      </c>
      <c r="L20" s="29">
        <f>L21</f>
        <v>27.206346398970677</v>
      </c>
      <c r="M20" s="2">
        <f>ABS(K20-K$17)/K$17</f>
        <v>8.2610019047618874E-2</v>
      </c>
      <c r="N20" s="29">
        <f t="shared" ref="N20:N29" si="7">AVERAGE(N5:P5)</f>
        <v>86.921578999999994</v>
      </c>
      <c r="O20" s="29">
        <f>O21</f>
        <v>24.74973457314843</v>
      </c>
      <c r="P20" s="2">
        <f>ABS(N20-N$17)/N$17</f>
        <v>3.4204677777777845E-2</v>
      </c>
      <c r="Q20" s="4"/>
      <c r="R20" s="4"/>
      <c r="S20" s="2"/>
      <c r="T20" s="4"/>
      <c r="U20" s="4"/>
      <c r="V20" s="2"/>
      <c r="W20" s="4"/>
      <c r="X20" s="4"/>
      <c r="Y20" s="2"/>
      <c r="Z20" s="4"/>
      <c r="AA20" s="4"/>
      <c r="AB20" s="2"/>
      <c r="AC20" s="4"/>
      <c r="AD20" s="4"/>
      <c r="AE20" s="2"/>
      <c r="AF20" s="4"/>
      <c r="AG20" s="4"/>
      <c r="AH20" s="2"/>
      <c r="AI20" s="4"/>
      <c r="AJ20" s="4"/>
      <c r="AK20" s="2"/>
      <c r="AL20" s="4"/>
      <c r="AM20" s="4"/>
      <c r="AN20" s="2"/>
    </row>
    <row r="21" spans="1:40" x14ac:dyDescent="0.25">
      <c r="A21" s="29" t="str">
        <f t="shared" si="2"/>
        <v>Histogram_SD</v>
      </c>
      <c r="B21" s="29">
        <f t="shared" si="3"/>
        <v>6.1287643333333328</v>
      </c>
      <c r="C21" s="29">
        <f>SQRT((B6^2+C6^2+D6^2)/3)</f>
        <v>6.3414666159534159</v>
      </c>
      <c r="D21" s="2"/>
      <c r="E21" s="29">
        <f t="shared" si="4"/>
        <v>12.326660333333331</v>
      </c>
      <c r="F21" s="29">
        <f>SQRT((E6^2+F6^2+G6^2)/3)</f>
        <v>13.057259230023389</v>
      </c>
      <c r="G21" s="2"/>
      <c r="H21" s="29">
        <f t="shared" si="5"/>
        <v>21.139510666666666</v>
      </c>
      <c r="I21" s="29">
        <f>SQRT((H6^2+I6^2+J6^2)/3)</f>
        <v>21.872112146190346</v>
      </c>
      <c r="J21" s="2"/>
      <c r="K21" s="29">
        <f t="shared" si="6"/>
        <v>27.051060000000003</v>
      </c>
      <c r="L21" s="29">
        <f>SQRT((K6^2+L6^2+M6^2)/3)</f>
        <v>27.206346398970677</v>
      </c>
      <c r="M21" s="2"/>
      <c r="N21" s="29">
        <f t="shared" si="7"/>
        <v>22.965804000000002</v>
      </c>
      <c r="O21" s="29">
        <f>SQRT((N6^2+O6^2+P6^2)/3)</f>
        <v>24.74973457314843</v>
      </c>
      <c r="P21" s="2"/>
      <c r="Q21" s="4"/>
      <c r="R21" s="4"/>
      <c r="S21" s="2"/>
      <c r="T21" s="4"/>
      <c r="U21" s="4"/>
      <c r="V21" s="2"/>
      <c r="W21" s="4"/>
      <c r="X21" s="4"/>
      <c r="Y21" s="2"/>
      <c r="Z21" s="4"/>
      <c r="AA21" s="4"/>
      <c r="AB21" s="2"/>
      <c r="AC21" s="4"/>
      <c r="AD21" s="4"/>
      <c r="AE21" s="2"/>
      <c r="AF21" s="4"/>
      <c r="AG21" s="4"/>
      <c r="AH21" s="2"/>
      <c r="AI21" s="4"/>
      <c r="AJ21" s="4"/>
      <c r="AK21" s="2"/>
      <c r="AL21" s="4"/>
      <c r="AM21" s="4"/>
      <c r="AN21" s="2"/>
    </row>
    <row r="22" spans="1:40" x14ac:dyDescent="0.25">
      <c r="A22" s="29" t="str">
        <f t="shared" si="2"/>
        <v>Histogram_Mode</v>
      </c>
      <c r="B22" s="29">
        <f t="shared" si="3"/>
        <v>6</v>
      </c>
      <c r="C22" s="29">
        <f t="shared" ref="C22:C27" si="8">STDEV(B7:D7)</f>
        <v>2</v>
      </c>
      <c r="D22" s="2">
        <f t="shared" ref="D22:D28" si="9">ABS(B22-B$17)/B$17</f>
        <v>0.4</v>
      </c>
      <c r="E22" s="29">
        <f t="shared" si="4"/>
        <v>9.3333333333333339</v>
      </c>
      <c r="F22" s="29">
        <f t="shared" ref="F22:F27" si="10">STDEV(E7:G7)</f>
        <v>1.1547005383792557</v>
      </c>
      <c r="G22" s="2">
        <f t="shared" ref="G22:G23" si="11">ABS(E22-E$17)/E$17</f>
        <v>0.64102564102564097</v>
      </c>
      <c r="H22" s="29">
        <f t="shared" si="5"/>
        <v>24</v>
      </c>
      <c r="I22" s="29">
        <f t="shared" ref="I22:I27" si="12">STDEV(H7:J7)</f>
        <v>17.320508075688775</v>
      </c>
      <c r="J22" s="2">
        <f t="shared" ref="J22:J23" si="13">ABS(H22-H$17)/H$17</f>
        <v>0.52</v>
      </c>
      <c r="K22" s="29">
        <f t="shared" si="6"/>
        <v>62.666666666666664</v>
      </c>
      <c r="L22" s="29">
        <f t="shared" ref="L22:L27" si="14">STDEV(K7:M7)</f>
        <v>21.571586249817909</v>
      </c>
      <c r="M22" s="2">
        <f t="shared" ref="M22:M23" si="15">ABS(K22-K$17)/K$17</f>
        <v>0.10476190476190479</v>
      </c>
      <c r="N22" s="29">
        <f t="shared" si="7"/>
        <v>95.333333333333329</v>
      </c>
      <c r="O22" s="29">
        <f t="shared" ref="O22:O27" si="16">STDEV(N7:P7)</f>
        <v>4.6188021535170058</v>
      </c>
      <c r="P22" s="2">
        <f t="shared" ref="P22:P23" si="17">ABS(N22-N$17)/N$17</f>
        <v>5.9259259259259206E-2</v>
      </c>
      <c r="Q22" s="4"/>
      <c r="R22" s="4"/>
      <c r="S22" s="2"/>
      <c r="T22" s="4"/>
      <c r="U22" s="4"/>
      <c r="V22" s="2"/>
      <c r="W22" s="4"/>
      <c r="X22" s="4"/>
      <c r="Y22" s="2"/>
      <c r="Z22" s="4"/>
      <c r="AA22" s="4"/>
      <c r="AB22" s="2"/>
      <c r="AC22" s="4"/>
      <c r="AD22" s="4"/>
      <c r="AE22" s="2"/>
      <c r="AF22" s="4"/>
      <c r="AG22" s="4"/>
      <c r="AH22" s="2"/>
      <c r="AI22" s="4"/>
      <c r="AJ22" s="4"/>
      <c r="AK22" s="2"/>
      <c r="AL22" s="4"/>
      <c r="AM22" s="4"/>
      <c r="AN22" s="2"/>
    </row>
    <row r="23" spans="1:40" x14ac:dyDescent="0.25">
      <c r="A23" s="29" t="str">
        <f t="shared" si="2"/>
        <v>Histogram Median</v>
      </c>
      <c r="B23" s="29">
        <f t="shared" si="3"/>
        <v>6</v>
      </c>
      <c r="C23" s="29">
        <f t="shared" si="8"/>
        <v>2</v>
      </c>
      <c r="D23" s="2">
        <f t="shared" si="9"/>
        <v>0.4</v>
      </c>
      <c r="E23" s="29">
        <f t="shared" si="4"/>
        <v>12</v>
      </c>
      <c r="F23" s="29">
        <f t="shared" si="10"/>
        <v>2</v>
      </c>
      <c r="G23" s="2">
        <f t="shared" si="11"/>
        <v>0.53846153846153844</v>
      </c>
      <c r="H23" s="29">
        <f t="shared" si="5"/>
        <v>30</v>
      </c>
      <c r="I23" s="29">
        <f t="shared" si="12"/>
        <v>13.114877048604001</v>
      </c>
      <c r="J23" s="2">
        <f t="shared" si="13"/>
        <v>0.4</v>
      </c>
      <c r="K23" s="29">
        <f t="shared" si="6"/>
        <v>73.333333333333329</v>
      </c>
      <c r="L23" s="29">
        <f t="shared" si="14"/>
        <v>4.1633319989322652</v>
      </c>
      <c r="M23" s="2">
        <f t="shared" si="15"/>
        <v>4.7619047619047554E-2</v>
      </c>
      <c r="N23" s="29">
        <f t="shared" si="7"/>
        <v>92.666666666666671</v>
      </c>
      <c r="O23" s="29">
        <f t="shared" si="16"/>
        <v>4.6188021535170058</v>
      </c>
      <c r="P23" s="2">
        <f t="shared" si="17"/>
        <v>2.9629629629629683E-2</v>
      </c>
      <c r="Q23" s="4"/>
      <c r="R23" s="4"/>
      <c r="S23" s="2"/>
      <c r="T23" s="4"/>
      <c r="U23" s="4"/>
      <c r="V23" s="2"/>
      <c r="W23" s="4"/>
      <c r="X23" s="4"/>
      <c r="Y23" s="2"/>
      <c r="Z23" s="4"/>
      <c r="AA23" s="4"/>
      <c r="AB23" s="2"/>
      <c r="AC23" s="4"/>
      <c r="AD23" s="4"/>
      <c r="AE23" s="2"/>
      <c r="AF23" s="4"/>
      <c r="AG23" s="4"/>
      <c r="AH23" s="2"/>
      <c r="AI23" s="4"/>
      <c r="AJ23" s="4"/>
      <c r="AK23" s="2"/>
      <c r="AL23" s="4"/>
      <c r="AM23" s="4"/>
      <c r="AN23" s="2"/>
    </row>
    <row r="24" spans="1:40" x14ac:dyDescent="0.25">
      <c r="A24" s="29" t="str">
        <f t="shared" si="2"/>
        <v>Mean Pore Size</v>
      </c>
      <c r="B24" s="29">
        <f t="shared" si="3"/>
        <v>988.24736999999993</v>
      </c>
      <c r="C24" s="29">
        <f t="shared" si="8"/>
        <v>703.06409623522802</v>
      </c>
      <c r="D24" s="2"/>
      <c r="E24" s="29">
        <f t="shared" si="4"/>
        <v>1510.9411836666666</v>
      </c>
      <c r="F24" s="29">
        <f t="shared" si="10"/>
        <v>655.98634210559442</v>
      </c>
      <c r="G24" s="2"/>
      <c r="H24" s="29">
        <f t="shared" si="5"/>
        <v>1795.3032406666669</v>
      </c>
      <c r="I24" s="29">
        <f t="shared" si="12"/>
        <v>810.96691168350446</v>
      </c>
      <c r="J24" s="2"/>
      <c r="K24" s="29">
        <f t="shared" si="6"/>
        <v>6500.2547620000005</v>
      </c>
      <c r="L24" s="29">
        <f t="shared" si="14"/>
        <v>4429.2698953534991</v>
      </c>
      <c r="M24" s="2"/>
      <c r="N24" s="29">
        <f t="shared" si="7"/>
        <v>8309.1714286666684</v>
      </c>
      <c r="O24" s="29">
        <f t="shared" si="16"/>
        <v>2872.9384573901038</v>
      </c>
      <c r="P24" s="2"/>
      <c r="Q24" s="4"/>
      <c r="R24" s="4"/>
      <c r="S24" s="2"/>
      <c r="T24" s="4"/>
      <c r="U24" s="4"/>
      <c r="V24" s="2"/>
      <c r="W24" s="4"/>
      <c r="X24" s="4"/>
      <c r="Y24" s="2"/>
      <c r="Z24" s="4"/>
      <c r="AA24" s="4"/>
      <c r="AB24" s="2"/>
      <c r="AC24" s="4"/>
      <c r="AD24" s="4"/>
      <c r="AE24" s="2"/>
      <c r="AF24" s="4"/>
      <c r="AG24" s="4"/>
      <c r="AH24" s="2"/>
      <c r="AI24" s="4"/>
      <c r="AJ24" s="4"/>
      <c r="AK24" s="2"/>
      <c r="AL24" s="4"/>
      <c r="AM24" s="4"/>
      <c r="AN24" s="2"/>
    </row>
    <row r="25" spans="1:40" x14ac:dyDescent="0.25">
      <c r="A25" s="29" t="str">
        <f t="shared" si="2"/>
        <v>Percent Porosity</v>
      </c>
      <c r="B25" s="29">
        <f t="shared" si="3"/>
        <v>0.5038016666666667</v>
      </c>
      <c r="C25" s="29">
        <f t="shared" si="8"/>
        <v>7.1357487514158796E-2</v>
      </c>
      <c r="D25" s="2"/>
      <c r="E25" s="29">
        <f t="shared" si="4"/>
        <v>0.27365400000000001</v>
      </c>
      <c r="F25" s="29">
        <f t="shared" si="10"/>
        <v>2.2508353404902804E-2</v>
      </c>
      <c r="G25" s="2"/>
      <c r="H25" s="29">
        <f t="shared" si="5"/>
        <v>0.20714999999999997</v>
      </c>
      <c r="I25" s="29">
        <f t="shared" si="12"/>
        <v>0.10125539322426243</v>
      </c>
      <c r="J25" s="2"/>
      <c r="K25" s="29">
        <f t="shared" si="6"/>
        <v>0.28236900000000004</v>
      </c>
      <c r="L25" s="29">
        <f t="shared" si="14"/>
        <v>0.10228542365850557</v>
      </c>
      <c r="M25" s="2"/>
      <c r="N25" s="29">
        <f t="shared" si="7"/>
        <v>0.29990566666666663</v>
      </c>
      <c r="O25" s="29">
        <f t="shared" si="16"/>
        <v>6.546589696424665E-2</v>
      </c>
      <c r="P25" s="2"/>
      <c r="Q25" s="4"/>
      <c r="R25" s="4"/>
      <c r="S25" s="2"/>
      <c r="T25" s="4"/>
      <c r="U25" s="4"/>
      <c r="V25" s="2"/>
      <c r="W25" s="4"/>
      <c r="X25" s="4"/>
      <c r="Y25" s="2"/>
      <c r="Z25" s="4"/>
      <c r="AA25" s="4"/>
      <c r="AB25" s="2"/>
      <c r="AC25" s="4"/>
      <c r="AD25" s="4"/>
      <c r="AE25" s="2"/>
      <c r="AF25" s="4"/>
      <c r="AG25" s="4"/>
      <c r="AH25" s="2"/>
      <c r="AI25" s="4"/>
      <c r="AJ25" s="4"/>
      <c r="AK25" s="2"/>
      <c r="AL25" s="4"/>
      <c r="AM25" s="4"/>
      <c r="AN25" s="2"/>
    </row>
    <row r="26" spans="1:40" x14ac:dyDescent="0.25">
      <c r="A26" s="29" t="str">
        <f t="shared" si="2"/>
        <v>Intersection Density (100x100px)</v>
      </c>
      <c r="B26" s="29">
        <f t="shared" si="3"/>
        <v>6.7464190000000004</v>
      </c>
      <c r="C26" s="29">
        <f t="shared" si="8"/>
        <v>4.4876370882885563</v>
      </c>
      <c r="D26" s="2"/>
      <c r="E26" s="29">
        <f t="shared" si="4"/>
        <v>1.7306856666666668</v>
      </c>
      <c r="F26" s="29">
        <f t="shared" si="10"/>
        <v>0.3487344323254199</v>
      </c>
      <c r="G26" s="2"/>
      <c r="H26" s="29">
        <f t="shared" si="5"/>
        <v>0.97656266666666669</v>
      </c>
      <c r="I26" s="29">
        <f t="shared" si="12"/>
        <v>0.42286403886040397</v>
      </c>
      <c r="J26" s="2"/>
      <c r="K26" s="29">
        <f t="shared" si="6"/>
        <v>0.45301666666666668</v>
      </c>
      <c r="L26" s="29">
        <f t="shared" si="14"/>
        <v>0.23194539440638451</v>
      </c>
      <c r="M26" s="2"/>
      <c r="N26" s="29">
        <f t="shared" si="7"/>
        <v>0.25499133333333335</v>
      </c>
      <c r="O26" s="29">
        <f t="shared" si="16"/>
        <v>6.5779124502636246E-2</v>
      </c>
      <c r="P26" s="2"/>
      <c r="Q26" s="4"/>
      <c r="R26" s="4"/>
      <c r="S26" s="2"/>
      <c r="T26" s="4"/>
      <c r="U26" s="4"/>
      <c r="V26" s="2"/>
      <c r="W26" s="4"/>
      <c r="X26" s="4"/>
      <c r="Y26" s="2"/>
      <c r="Z26" s="4"/>
      <c r="AA26" s="4"/>
      <c r="AB26" s="2"/>
      <c r="AC26" s="4"/>
      <c r="AD26" s="4"/>
      <c r="AE26" s="2"/>
      <c r="AF26" s="4"/>
      <c r="AG26" s="4"/>
      <c r="AH26" s="2"/>
      <c r="AI26" s="4"/>
      <c r="AJ26" s="4"/>
      <c r="AK26" s="2"/>
      <c r="AL26" s="4"/>
      <c r="AM26" s="4"/>
      <c r="AN26" s="2"/>
    </row>
    <row r="27" spans="1:40" x14ac:dyDescent="0.25">
      <c r="A27" s="29" t="str">
        <f t="shared" si="2"/>
        <v>Characteristic Length</v>
      </c>
      <c r="B27" s="29">
        <f t="shared" si="3"/>
        <v>101.25623933333333</v>
      </c>
      <c r="C27" s="29">
        <f t="shared" si="8"/>
        <v>43.533743109057191</v>
      </c>
      <c r="D27" s="2"/>
      <c r="E27" s="29">
        <f t="shared" si="4"/>
        <v>165.65963733333331</v>
      </c>
      <c r="F27" s="29">
        <f t="shared" si="10"/>
        <v>38.545009374512986</v>
      </c>
      <c r="G27" s="2"/>
      <c r="H27" s="29">
        <f t="shared" si="5"/>
        <v>235.922222</v>
      </c>
      <c r="I27" s="29">
        <f t="shared" si="12"/>
        <v>82.309474817406539</v>
      </c>
      <c r="J27" s="2"/>
      <c r="K27" s="29">
        <f t="shared" si="6"/>
        <v>321.09678166666669</v>
      </c>
      <c r="L27" s="29">
        <f t="shared" si="14"/>
        <v>113.56654810826942</v>
      </c>
      <c r="M27" s="2"/>
      <c r="N27" s="29">
        <f t="shared" si="7"/>
        <v>386.4472223333334</v>
      </c>
      <c r="O27" s="29">
        <f t="shared" si="16"/>
        <v>48.797221120636202</v>
      </c>
      <c r="P27" s="2"/>
      <c r="Q27" s="4"/>
      <c r="R27" s="4"/>
      <c r="S27" s="2"/>
      <c r="T27" s="4"/>
      <c r="U27" s="4"/>
      <c r="V27" s="2"/>
      <c r="W27" s="4"/>
      <c r="X27" s="4"/>
      <c r="Y27" s="2"/>
      <c r="Z27" s="4"/>
      <c r="AA27" s="4"/>
      <c r="AB27" s="2"/>
      <c r="AC27" s="4"/>
      <c r="AD27" s="4"/>
      <c r="AE27" s="2"/>
      <c r="AF27" s="4"/>
      <c r="AG27" s="4"/>
      <c r="AH27" s="2"/>
      <c r="AI27" s="4"/>
      <c r="AJ27" s="4"/>
      <c r="AK27" s="2"/>
      <c r="AL27" s="4"/>
      <c r="AM27" s="4"/>
      <c r="AN27" s="2"/>
    </row>
    <row r="28" spans="1:40" x14ac:dyDescent="0.25">
      <c r="A28" s="29" t="str">
        <f t="shared" si="2"/>
        <v>BoneJ Diameter</v>
      </c>
      <c r="B28" s="29">
        <f t="shared" si="3"/>
        <v>31.212468000000001</v>
      </c>
      <c r="C28" s="29">
        <f>C29</f>
        <v>33.264796573370248</v>
      </c>
      <c r="D28" s="2">
        <f t="shared" si="9"/>
        <v>2.1212468000000002</v>
      </c>
      <c r="E28" s="29">
        <f t="shared" si="4"/>
        <v>93.422870000000003</v>
      </c>
      <c r="F28" s="29">
        <f>F29</f>
        <v>46.391877489209023</v>
      </c>
      <c r="G28" s="2">
        <f t="shared" ref="G28" si="18">ABS(E28-E$17)/E$17</f>
        <v>2.593187307692308</v>
      </c>
      <c r="H28" s="29">
        <f t="shared" si="5"/>
        <v>108.158834</v>
      </c>
      <c r="I28" s="29">
        <f>I29</f>
        <v>53.625148283581822</v>
      </c>
      <c r="J28" s="2">
        <f t="shared" ref="J28" si="19">ABS(H28-H$17)/H$17</f>
        <v>1.1631766800000001</v>
      </c>
      <c r="K28" s="29">
        <f t="shared" si="6"/>
        <v>99.936042666666665</v>
      </c>
      <c r="L28" s="29">
        <f>L29</f>
        <v>34.129218191083737</v>
      </c>
      <c r="M28" s="2">
        <f t="shared" ref="M28" si="20">ABS(K28-K$17)/K$17</f>
        <v>0.42765775238095238</v>
      </c>
      <c r="N28" s="29">
        <f t="shared" si="7"/>
        <v>117.769829</v>
      </c>
      <c r="O28" s="29">
        <f>O29</f>
        <v>28.339923266136751</v>
      </c>
      <c r="P28" s="2">
        <f t="shared" ref="P28" si="21">ABS(N28-N$17)/N$17</f>
        <v>0.30855365555555558</v>
      </c>
      <c r="Q28" s="4"/>
      <c r="R28" s="4"/>
      <c r="T28" s="4"/>
      <c r="U28" s="4"/>
      <c r="W28" s="4"/>
      <c r="X28" s="4"/>
      <c r="Z28" s="4"/>
      <c r="AA28" s="4"/>
      <c r="AC28" s="4"/>
      <c r="AD28" s="4"/>
      <c r="AF28" s="4"/>
      <c r="AG28" s="4"/>
      <c r="AI28" s="4"/>
      <c r="AJ28" s="4"/>
      <c r="AL28" s="4"/>
      <c r="AM28" s="4"/>
    </row>
    <row r="29" spans="1:40" x14ac:dyDescent="0.25">
      <c r="A29" s="29" t="str">
        <f t="shared" si="2"/>
        <v>BoneJ SD</v>
      </c>
      <c r="B29" s="29">
        <f t="shared" si="3"/>
        <v>31.670826333333334</v>
      </c>
      <c r="C29" s="29">
        <f>SQRT((B14^2+C14^2+D14^2)/3)</f>
        <v>33.264796573370248</v>
      </c>
      <c r="D29" s="2"/>
      <c r="E29" s="29">
        <f t="shared" si="4"/>
        <v>43.770496666666666</v>
      </c>
      <c r="F29" s="29">
        <f>SQRT((E14^2+F14^2+G14^2)/3)</f>
        <v>46.391877489209023</v>
      </c>
      <c r="G29" s="2"/>
      <c r="H29" s="29">
        <f t="shared" si="5"/>
        <v>51.283529666666659</v>
      </c>
      <c r="I29" s="29">
        <f>SQRT((H14^2+I14^2+J14^2)/3)</f>
        <v>53.625148283581822</v>
      </c>
      <c r="J29" s="2"/>
      <c r="K29" s="29">
        <f t="shared" si="6"/>
        <v>34.064067666666666</v>
      </c>
      <c r="L29" s="29">
        <f>SQRT((K14^2+L14^2+M14^2)/3)</f>
        <v>34.129218191083737</v>
      </c>
      <c r="M29" s="2"/>
      <c r="N29" s="29">
        <f t="shared" si="7"/>
        <v>27.705637666666664</v>
      </c>
      <c r="O29" s="29">
        <f>SQRT((N14^2+O14^2+P14^2)/3)</f>
        <v>28.339923266136751</v>
      </c>
      <c r="P29" s="2"/>
      <c r="Q29" s="4"/>
      <c r="R29" s="4"/>
      <c r="T29" s="4"/>
      <c r="U29" s="4"/>
      <c r="W29" s="4"/>
      <c r="X29" s="4"/>
      <c r="Z29" s="4"/>
      <c r="AA29" s="4"/>
      <c r="AC29" s="4"/>
      <c r="AD29" s="4"/>
      <c r="AF29" s="4"/>
      <c r="AG29" s="4"/>
      <c r="AI29" s="4"/>
      <c r="AJ29" s="4"/>
      <c r="AL29" s="4"/>
      <c r="AM29" s="4"/>
    </row>
    <row r="30" spans="1:40" x14ac:dyDescent="0.25">
      <c r="A30" s="29"/>
      <c r="B30" s="4"/>
      <c r="D30" s="2"/>
      <c r="E30" s="4"/>
      <c r="F30" s="4"/>
      <c r="G30" s="2"/>
      <c r="H30" s="4"/>
      <c r="I30" s="4"/>
      <c r="J30" s="2"/>
      <c r="K30" s="4"/>
      <c r="L30" s="4"/>
      <c r="N30" s="4"/>
      <c r="O30" s="4"/>
      <c r="Q30" s="4"/>
      <c r="R30" s="4"/>
      <c r="T30" s="4"/>
      <c r="U30" s="4"/>
      <c r="W30" s="4"/>
      <c r="X30" s="4"/>
      <c r="Z30" s="4"/>
      <c r="AA30" s="4"/>
      <c r="AC30" s="4"/>
      <c r="AD30" s="4"/>
      <c r="AF30" s="4"/>
      <c r="AG30" s="4"/>
      <c r="AI30" s="4"/>
      <c r="AJ30" s="4"/>
      <c r="AL30" s="4"/>
      <c r="AM30" s="4"/>
    </row>
    <row r="31" spans="1:40" s="29" customFormat="1" ht="31.5" x14ac:dyDescent="0.5">
      <c r="B31" s="30" t="s">
        <v>14</v>
      </c>
      <c r="D31" s="2"/>
      <c r="G31" s="2"/>
      <c r="J31" s="2"/>
    </row>
    <row r="32" spans="1:40" x14ac:dyDescent="0.25">
      <c r="A32" s="29" t="s">
        <v>33</v>
      </c>
      <c r="B32">
        <f>B17</f>
        <v>10</v>
      </c>
      <c r="C32" s="4">
        <f>E17</f>
        <v>26</v>
      </c>
      <c r="D32" s="4">
        <f>H17</f>
        <v>50</v>
      </c>
      <c r="E32" s="4">
        <f>K17</f>
        <v>70</v>
      </c>
      <c r="F32" s="4">
        <f>N17</f>
        <v>90</v>
      </c>
      <c r="H32" s="4"/>
      <c r="I32" s="4"/>
      <c r="J32" s="4"/>
      <c r="K32" s="4"/>
      <c r="L32" s="4"/>
      <c r="M32" s="4"/>
      <c r="N32" s="4"/>
    </row>
    <row r="33" spans="1:14" x14ac:dyDescent="0.25">
      <c r="A33" s="4" t="str">
        <f>A19</f>
        <v>Super Pixel</v>
      </c>
      <c r="B33" s="1">
        <f>D19</f>
        <v>4.7359166666666577E-2</v>
      </c>
      <c r="C33" s="1">
        <f>G19</f>
        <v>0.12816003846153842</v>
      </c>
      <c r="D33" s="1">
        <f>J19</f>
        <v>0.14044151333333332</v>
      </c>
      <c r="E33" s="1">
        <f>M19</f>
        <v>7.8499776190476211E-2</v>
      </c>
      <c r="F33" s="1">
        <f>P19</f>
        <v>7.5065044444444284E-2</v>
      </c>
      <c r="G33" s="1"/>
    </row>
    <row r="34" spans="1:14" x14ac:dyDescent="0.25">
      <c r="A34" s="4" t="str">
        <f>A20</f>
        <v>Histogram_Mean</v>
      </c>
      <c r="B34" s="1">
        <f>D20</f>
        <v>0.19120823333333323</v>
      </c>
      <c r="C34" s="1">
        <f>G20</f>
        <v>0.25133817948717951</v>
      </c>
      <c r="D34" s="1">
        <f>J20</f>
        <v>0.29981500666666661</v>
      </c>
      <c r="E34" s="1">
        <f>M20</f>
        <v>8.2610019047618874E-2</v>
      </c>
      <c r="F34" s="1">
        <f>P20</f>
        <v>3.4204677777777845E-2</v>
      </c>
      <c r="G34" s="1"/>
    </row>
    <row r="35" spans="1:14" x14ac:dyDescent="0.25">
      <c r="A35" s="4" t="str">
        <f>A22</f>
        <v>Histogram_Mode</v>
      </c>
      <c r="B35" s="1">
        <f>D22</f>
        <v>0.4</v>
      </c>
      <c r="C35" s="1">
        <f>G22</f>
        <v>0.64102564102564097</v>
      </c>
      <c r="D35" s="1">
        <f>J22</f>
        <v>0.52</v>
      </c>
      <c r="E35" s="1">
        <f>M22</f>
        <v>0.10476190476190479</v>
      </c>
      <c r="F35" s="1">
        <f>P22</f>
        <v>5.9259259259259206E-2</v>
      </c>
      <c r="G35" s="1"/>
    </row>
    <row r="36" spans="1:14" x14ac:dyDescent="0.25">
      <c r="A36" s="4" t="str">
        <f>A23</f>
        <v>Histogram Median</v>
      </c>
      <c r="B36" s="1">
        <f>D23</f>
        <v>0.4</v>
      </c>
      <c r="C36" s="1">
        <f>G23</f>
        <v>0.53846153846153844</v>
      </c>
      <c r="D36" s="1">
        <f>J23</f>
        <v>0.4</v>
      </c>
      <c r="E36" s="1">
        <f>M23</f>
        <v>4.7619047619047554E-2</v>
      </c>
      <c r="F36" s="1">
        <f>P23</f>
        <v>2.9629629629629683E-2</v>
      </c>
      <c r="G36" s="1"/>
    </row>
    <row r="37" spans="1:14" x14ac:dyDescent="0.25">
      <c r="A37" s="4" t="str">
        <f>A28</f>
        <v>BoneJ Diameter</v>
      </c>
      <c r="B37" s="1">
        <f>D28</f>
        <v>2.1212468000000002</v>
      </c>
      <c r="C37" s="1">
        <f>G28</f>
        <v>2.593187307692308</v>
      </c>
      <c r="D37" s="1">
        <f>J28</f>
        <v>1.1631766800000001</v>
      </c>
      <c r="E37" s="1">
        <f>M28</f>
        <v>0.42765775238095238</v>
      </c>
      <c r="F37" s="1">
        <f>P28</f>
        <v>0.30855365555555558</v>
      </c>
      <c r="G37" s="1"/>
    </row>
    <row r="38" spans="1:14" x14ac:dyDescent="0.25">
      <c r="A38" s="4"/>
      <c r="H38" s="4"/>
      <c r="I38" s="4"/>
    </row>
    <row r="39" spans="1:14" ht="31.5" x14ac:dyDescent="0.5">
      <c r="A39" s="4"/>
      <c r="B39" s="30" t="s">
        <v>15</v>
      </c>
      <c r="H39" s="4"/>
      <c r="I39" s="4"/>
    </row>
    <row r="40" spans="1:14" x14ac:dyDescent="0.25">
      <c r="A40" s="29" t="s">
        <v>33</v>
      </c>
      <c r="B40" s="4">
        <f>B32</f>
        <v>10</v>
      </c>
      <c r="C40" s="4">
        <f>C32</f>
        <v>26</v>
      </c>
      <c r="D40" s="4">
        <f>D32</f>
        <v>50</v>
      </c>
      <c r="E40" s="4">
        <f>E32</f>
        <v>70</v>
      </c>
      <c r="F40" s="4">
        <f>F32</f>
        <v>90</v>
      </c>
      <c r="H40" s="4"/>
      <c r="I40" s="4"/>
      <c r="J40" s="4"/>
      <c r="K40" s="4"/>
      <c r="L40" s="4"/>
      <c r="M40" s="4"/>
      <c r="N40" s="4"/>
    </row>
    <row r="41" spans="1:14" x14ac:dyDescent="0.25">
      <c r="A41" s="4" t="str">
        <f t="shared" ref="A41:B43" si="22">A33</f>
        <v>Super Pixel</v>
      </c>
      <c r="B41" s="1">
        <f t="shared" si="22"/>
        <v>4.7359166666666577E-2</v>
      </c>
      <c r="C41" s="1">
        <f t="shared" ref="C41:F41" si="23">C33</f>
        <v>0.12816003846153842</v>
      </c>
      <c r="D41" s="1">
        <f t="shared" si="23"/>
        <v>0.14044151333333332</v>
      </c>
      <c r="E41" s="1">
        <f t="shared" si="23"/>
        <v>7.8499776190476211E-2</v>
      </c>
      <c r="F41" s="1">
        <f t="shared" si="23"/>
        <v>7.5065044444444284E-2</v>
      </c>
      <c r="H41" s="4"/>
      <c r="I41" s="29"/>
      <c r="J41" s="2"/>
      <c r="K41" s="2"/>
      <c r="L41" s="4"/>
      <c r="M41" s="4"/>
      <c r="N41" s="4"/>
    </row>
    <row r="42" spans="1:14" x14ac:dyDescent="0.25">
      <c r="A42" s="4" t="str">
        <f t="shared" si="22"/>
        <v>Histogram_Mean</v>
      </c>
      <c r="B42" s="1">
        <f t="shared" si="22"/>
        <v>0.19120823333333323</v>
      </c>
      <c r="C42" s="1">
        <f t="shared" ref="C42:F42" si="24">C34</f>
        <v>0.25133817948717951</v>
      </c>
      <c r="D42" s="1">
        <f t="shared" si="24"/>
        <v>0.29981500666666661</v>
      </c>
      <c r="E42" s="1">
        <f t="shared" si="24"/>
        <v>8.2610019047618874E-2</v>
      </c>
      <c r="F42" s="1">
        <f t="shared" si="24"/>
        <v>3.4204677777777845E-2</v>
      </c>
      <c r="H42" s="4"/>
      <c r="I42" s="29"/>
      <c r="J42" s="2"/>
      <c r="K42" s="2"/>
      <c r="L42" s="4"/>
      <c r="M42" s="4"/>
      <c r="N42" s="4"/>
    </row>
    <row r="43" spans="1:14" s="29" customFormat="1" x14ac:dyDescent="0.25">
      <c r="A43" s="29" t="str">
        <f t="shared" si="22"/>
        <v>Histogram_Mode</v>
      </c>
      <c r="B43" s="1">
        <f t="shared" si="22"/>
        <v>0.4</v>
      </c>
      <c r="C43" s="1">
        <f t="shared" ref="C43:F43" si="25">C35</f>
        <v>0.64102564102564097</v>
      </c>
      <c r="D43" s="1">
        <f t="shared" si="25"/>
        <v>0.52</v>
      </c>
      <c r="E43" s="1">
        <f t="shared" si="25"/>
        <v>0.10476190476190479</v>
      </c>
      <c r="F43" s="1">
        <f t="shared" si="25"/>
        <v>5.9259259259259206E-2</v>
      </c>
      <c r="J43" s="2"/>
      <c r="K43" s="2"/>
    </row>
    <row r="44" spans="1:14" x14ac:dyDescent="0.25">
      <c r="A44" s="4" t="str">
        <f>A37</f>
        <v>BoneJ Diameter</v>
      </c>
      <c r="B44" s="1">
        <f>B37</f>
        <v>2.1212468000000002</v>
      </c>
      <c r="C44" s="1">
        <f t="shared" ref="C44:F44" si="26">C37</f>
        <v>2.593187307692308</v>
      </c>
      <c r="D44" s="1">
        <f t="shared" si="26"/>
        <v>1.1631766800000001</v>
      </c>
      <c r="E44" s="1">
        <f t="shared" si="26"/>
        <v>0.42765775238095238</v>
      </c>
      <c r="F44" s="1">
        <f t="shared" si="26"/>
        <v>0.30855365555555558</v>
      </c>
      <c r="H44" s="4"/>
      <c r="I44" s="29"/>
      <c r="J44" s="2"/>
      <c r="K44" s="2"/>
      <c r="L44" s="4"/>
      <c r="M44" s="4"/>
      <c r="N44" s="4"/>
    </row>
    <row r="45" spans="1:14" x14ac:dyDescent="0.25">
      <c r="A45" s="4"/>
      <c r="B45" s="29"/>
      <c r="D45" s="29"/>
      <c r="E45" s="29"/>
      <c r="F45" s="29"/>
      <c r="G45" s="29"/>
      <c r="H45" s="4"/>
      <c r="I45" s="29"/>
      <c r="J45" s="2"/>
      <c r="K45" s="2"/>
      <c r="L45" s="4"/>
      <c r="M45" s="4"/>
      <c r="N45" s="4"/>
    </row>
    <row r="46" spans="1:14" x14ac:dyDescent="0.25">
      <c r="A46" s="4"/>
      <c r="B46" s="4"/>
      <c r="E46" s="4"/>
      <c r="F46" s="4"/>
      <c r="H46" s="4"/>
      <c r="I46" s="4"/>
      <c r="J46" s="4"/>
      <c r="K46" s="4"/>
      <c r="L46" s="4"/>
      <c r="M46" s="4"/>
      <c r="N46" s="4"/>
    </row>
    <row r="47" spans="1:14" x14ac:dyDescent="0.25">
      <c r="A47" s="4"/>
      <c r="B47" s="4"/>
      <c r="E47" s="4"/>
      <c r="F47" s="4"/>
      <c r="H47" s="4"/>
      <c r="I47" s="4"/>
      <c r="J47" s="4"/>
      <c r="K47" s="4"/>
      <c r="L47" s="4"/>
      <c r="M47" s="4"/>
      <c r="N47" s="4"/>
    </row>
    <row r="48" spans="1:14" x14ac:dyDescent="0.25">
      <c r="A48" s="4"/>
      <c r="B48" s="4"/>
      <c r="E48" s="4"/>
      <c r="F48" s="4"/>
      <c r="H48" s="4"/>
      <c r="I48" s="4"/>
      <c r="J48" s="4"/>
      <c r="K48" s="4"/>
      <c r="L48" s="4"/>
      <c r="M48" s="4"/>
      <c r="N48" s="4"/>
    </row>
    <row r="49" spans="1:14" x14ac:dyDescent="0.25">
      <c r="A49" s="4"/>
      <c r="B49" s="4"/>
      <c r="E49" s="4"/>
      <c r="F49" s="4"/>
      <c r="H49" s="4"/>
      <c r="I49" s="4"/>
      <c r="J49" s="4"/>
      <c r="K49" s="4"/>
      <c r="L49" s="4"/>
      <c r="M49" s="4"/>
      <c r="N49" s="4"/>
    </row>
  </sheetData>
  <mergeCells count="5">
    <mergeCell ref="B17:D17"/>
    <mergeCell ref="E17:G17"/>
    <mergeCell ref="H17:J17"/>
    <mergeCell ref="K17:M17"/>
    <mergeCell ref="N17:P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Hotaling, Nathan A.</dc:creator>
  <cp:lastModifiedBy>N A H</cp:lastModifiedBy>
  <dcterms:created xsi:type="dcterms:W3CDTF">2014-04-08T16:36:29Z</dcterms:created>
  <dcterms:modified xsi:type="dcterms:W3CDTF">2015-04-19T20:22:33Z</dcterms:modified>
</cp:coreProperties>
</file>