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Documents\NIST-NIH\Abstracts and Papers\Data in Brief - Biomat\Figure 2\"/>
    </mc:Choice>
  </mc:AlternateContent>
  <bookViews>
    <workbookView xWindow="480" yWindow="120" windowWidth="22995" windowHeight="1437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G40" i="1" l="1"/>
  <c r="G41" i="1"/>
  <c r="G42" i="1"/>
  <c r="G43" i="1"/>
  <c r="G44" i="1"/>
  <c r="G32" i="1"/>
  <c r="G37" i="1"/>
  <c r="G36" i="1"/>
  <c r="G35" i="1"/>
  <c r="G34" i="1"/>
  <c r="G33" i="1"/>
  <c r="R29" i="1" l="1"/>
  <c r="R28" i="1" s="1"/>
  <c r="Q29" i="1"/>
  <c r="Q28" i="1"/>
  <c r="S28" i="1" s="1"/>
  <c r="R27" i="1"/>
  <c r="Q27" i="1"/>
  <c r="R26" i="1"/>
  <c r="Q26" i="1"/>
  <c r="R25" i="1"/>
  <c r="Q25" i="1"/>
  <c r="R24" i="1"/>
  <c r="Q24" i="1"/>
  <c r="R23" i="1"/>
  <c r="Q23" i="1"/>
  <c r="S23" i="1" s="1"/>
  <c r="R22" i="1"/>
  <c r="Q22" i="1"/>
  <c r="S22" i="1" s="1"/>
  <c r="R21" i="1"/>
  <c r="R20" i="1" s="1"/>
  <c r="Q21" i="1"/>
  <c r="Q20" i="1"/>
  <c r="S20" i="1" s="1"/>
  <c r="R19" i="1"/>
  <c r="Q19" i="1"/>
  <c r="S19" i="1" s="1"/>
  <c r="F32" i="1" l="1"/>
  <c r="E32" i="1"/>
  <c r="D32" i="1"/>
  <c r="C32" i="1"/>
  <c r="B32" i="1"/>
  <c r="O29" i="1"/>
  <c r="O28" i="1" s="1"/>
  <c r="N29" i="1"/>
  <c r="N28" i="1"/>
  <c r="P28" i="1" s="1"/>
  <c r="F37" i="1" s="1"/>
  <c r="F44" i="1" s="1"/>
  <c r="O27" i="1"/>
  <c r="N27" i="1"/>
  <c r="O26" i="1"/>
  <c r="N26" i="1"/>
  <c r="O25" i="1"/>
  <c r="N25" i="1"/>
  <c r="O24" i="1"/>
  <c r="N24" i="1"/>
  <c r="O23" i="1"/>
  <c r="N23" i="1"/>
  <c r="P23" i="1" s="1"/>
  <c r="F36" i="1" s="1"/>
  <c r="O22" i="1"/>
  <c r="N22" i="1"/>
  <c r="P22" i="1" s="1"/>
  <c r="F35" i="1" s="1"/>
  <c r="F43" i="1" s="1"/>
  <c r="O21" i="1"/>
  <c r="O20" i="1" s="1"/>
  <c r="N21" i="1"/>
  <c r="N20" i="1"/>
  <c r="P20" i="1" s="1"/>
  <c r="F34" i="1" s="1"/>
  <c r="F42" i="1" s="1"/>
  <c r="O19" i="1"/>
  <c r="N19" i="1"/>
  <c r="P19" i="1" s="1"/>
  <c r="F33" i="1" s="1"/>
  <c r="F41" i="1" s="1"/>
  <c r="L29" i="1"/>
  <c r="L28" i="1" s="1"/>
  <c r="K29" i="1"/>
  <c r="K28" i="1"/>
  <c r="M28" i="1" s="1"/>
  <c r="E37" i="1" s="1"/>
  <c r="E44" i="1" s="1"/>
  <c r="L27" i="1"/>
  <c r="K27" i="1"/>
  <c r="L26" i="1"/>
  <c r="K26" i="1"/>
  <c r="L25" i="1"/>
  <c r="K25" i="1"/>
  <c r="L24" i="1"/>
  <c r="K24" i="1"/>
  <c r="L23" i="1"/>
  <c r="K23" i="1"/>
  <c r="M23" i="1" s="1"/>
  <c r="E36" i="1" s="1"/>
  <c r="L22" i="1"/>
  <c r="K22" i="1"/>
  <c r="M22" i="1" s="1"/>
  <c r="E35" i="1" s="1"/>
  <c r="E43" i="1" s="1"/>
  <c r="L21" i="1"/>
  <c r="L20" i="1" s="1"/>
  <c r="K21" i="1"/>
  <c r="K20" i="1"/>
  <c r="M20" i="1" s="1"/>
  <c r="E34" i="1" s="1"/>
  <c r="E42" i="1" s="1"/>
  <c r="L19" i="1"/>
  <c r="K19" i="1"/>
  <c r="M19" i="1" s="1"/>
  <c r="E33" i="1" s="1"/>
  <c r="E41" i="1" s="1"/>
  <c r="I29" i="1"/>
  <c r="I28" i="1" s="1"/>
  <c r="H29" i="1"/>
  <c r="H28" i="1"/>
  <c r="J28" i="1" s="1"/>
  <c r="D37" i="1" s="1"/>
  <c r="D44" i="1" s="1"/>
  <c r="I27" i="1"/>
  <c r="H27" i="1"/>
  <c r="I26" i="1"/>
  <c r="H26" i="1"/>
  <c r="I25" i="1"/>
  <c r="H25" i="1"/>
  <c r="I24" i="1"/>
  <c r="H24" i="1"/>
  <c r="I23" i="1"/>
  <c r="H23" i="1"/>
  <c r="J23" i="1" s="1"/>
  <c r="D36" i="1" s="1"/>
  <c r="I22" i="1"/>
  <c r="H22" i="1"/>
  <c r="J22" i="1" s="1"/>
  <c r="D35" i="1" s="1"/>
  <c r="D43" i="1" s="1"/>
  <c r="I21" i="1"/>
  <c r="I20" i="1" s="1"/>
  <c r="H21" i="1"/>
  <c r="H20" i="1"/>
  <c r="J20" i="1" s="1"/>
  <c r="D34" i="1" s="1"/>
  <c r="D42" i="1" s="1"/>
  <c r="I19" i="1"/>
  <c r="H19" i="1"/>
  <c r="J19" i="1" s="1"/>
  <c r="D33" i="1" s="1"/>
  <c r="D41" i="1" s="1"/>
  <c r="F29" i="1"/>
  <c r="F28" i="1" s="1"/>
  <c r="E29" i="1"/>
  <c r="E28" i="1"/>
  <c r="G28" i="1" s="1"/>
  <c r="C37" i="1" s="1"/>
  <c r="C44" i="1" s="1"/>
  <c r="F27" i="1"/>
  <c r="E27" i="1"/>
  <c r="F26" i="1"/>
  <c r="E26" i="1"/>
  <c r="F25" i="1"/>
  <c r="E25" i="1"/>
  <c r="F24" i="1"/>
  <c r="E24" i="1"/>
  <c r="F23" i="1"/>
  <c r="E23" i="1"/>
  <c r="G23" i="1" s="1"/>
  <c r="C36" i="1" s="1"/>
  <c r="F22" i="1"/>
  <c r="E22" i="1"/>
  <c r="G22" i="1" s="1"/>
  <c r="C35" i="1" s="1"/>
  <c r="C43" i="1" s="1"/>
  <c r="F21" i="1"/>
  <c r="F20" i="1" s="1"/>
  <c r="E21" i="1"/>
  <c r="E20" i="1"/>
  <c r="G20" i="1" s="1"/>
  <c r="C34" i="1" s="1"/>
  <c r="C42" i="1" s="1"/>
  <c r="F19" i="1"/>
  <c r="E19" i="1"/>
  <c r="G19" i="1" s="1"/>
  <c r="C33" i="1" s="1"/>
  <c r="C41" i="1" s="1"/>
  <c r="B21" i="1"/>
  <c r="C29" i="1"/>
  <c r="C28" i="1" s="1"/>
  <c r="B29" i="1"/>
  <c r="B28" i="1"/>
  <c r="D28" i="1" s="1"/>
  <c r="B37" i="1" s="1"/>
  <c r="B44" i="1" s="1"/>
  <c r="C27" i="1"/>
  <c r="B27" i="1"/>
  <c r="C26" i="1"/>
  <c r="B26" i="1"/>
  <c r="C25" i="1"/>
  <c r="B25" i="1"/>
  <c r="C24" i="1"/>
  <c r="B24" i="1"/>
  <c r="C23" i="1"/>
  <c r="B23" i="1"/>
  <c r="D23" i="1" s="1"/>
  <c r="B36" i="1" s="1"/>
  <c r="C22" i="1"/>
  <c r="B22" i="1"/>
  <c r="D22" i="1" s="1"/>
  <c r="B35" i="1" s="1"/>
  <c r="B43" i="1" s="1"/>
  <c r="C21" i="1"/>
  <c r="C20" i="1" s="1"/>
  <c r="B20" i="1"/>
  <c r="D20" i="1" s="1"/>
  <c r="B34" i="1" s="1"/>
  <c r="B42" i="1" s="1"/>
  <c r="C19" i="1"/>
  <c r="B19" i="1"/>
  <c r="D19" i="1" s="1"/>
  <c r="B33" i="1" s="1"/>
  <c r="B41" i="1" s="1"/>
  <c r="A20" i="1" l="1"/>
  <c r="A34" i="1" s="1"/>
  <c r="A42" i="1" s="1"/>
  <c r="A21" i="1"/>
  <c r="A22" i="1"/>
  <c r="A35" i="1" s="1"/>
  <c r="A43" i="1" s="1"/>
  <c r="A23" i="1"/>
  <c r="A36" i="1" s="1"/>
  <c r="A24" i="1"/>
  <c r="A25" i="1"/>
  <c r="A26" i="1"/>
  <c r="A27" i="1"/>
  <c r="A28" i="1"/>
  <c r="A37" i="1" s="1"/>
  <c r="A44" i="1" s="1"/>
  <c r="A29" i="1"/>
  <c r="A19" i="1"/>
  <c r="A33" i="1" s="1"/>
  <c r="A41" i="1" s="1"/>
  <c r="E40" i="1" l="1"/>
  <c r="F40" i="1"/>
  <c r="D40" i="1"/>
  <c r="C40" i="1"/>
  <c r="B40" i="1"/>
  <c r="F18" i="1"/>
  <c r="G18" i="1"/>
  <c r="J18" i="1" s="1"/>
  <c r="I18" i="1"/>
  <c r="E18" i="1"/>
  <c r="H18" i="1" s="1"/>
  <c r="L18" i="1"/>
  <c r="O18" i="1" s="1"/>
  <c r="R18" i="1" s="1"/>
  <c r="M18" i="1"/>
  <c r="P18" i="1" s="1"/>
  <c r="S18" i="1" s="1"/>
  <c r="K18" i="1"/>
  <c r="N18" i="1" s="1"/>
  <c r="Q18" i="1" s="1"/>
</calcChain>
</file>

<file path=xl/sharedStrings.xml><?xml version="1.0" encoding="utf-8"?>
<sst xmlns="http://schemas.openxmlformats.org/spreadsheetml/2006/main" count="58" uniqueCount="40">
  <si>
    <t>Var</t>
  </si>
  <si>
    <t>Mean Pore Size</t>
  </si>
  <si>
    <t>Percent Porosity</t>
  </si>
  <si>
    <t>Intersection Density (100x100px)</t>
  </si>
  <si>
    <t>Characteristic Length</t>
  </si>
  <si>
    <t>BoneJ SD</t>
  </si>
  <si>
    <t>Mean</t>
  </si>
  <si>
    <t>SD</t>
  </si>
  <si>
    <t>% Error</t>
  </si>
  <si>
    <t>BoneJ Diameter</t>
  </si>
  <si>
    <t>Super Pixel</t>
  </si>
  <si>
    <t>Value_Pixels</t>
  </si>
  <si>
    <t>Raw Data</t>
  </si>
  <si>
    <t>Summary of Raw Data (Mean, SD, % Error)</t>
  </si>
  <si>
    <t>Summary of Percent Error</t>
  </si>
  <si>
    <t>Graphed Data (From Summary Percent Error)</t>
  </si>
  <si>
    <t>Histogram_Mean</t>
  </si>
  <si>
    <t>Histogram_SD</t>
  </si>
  <si>
    <t>Histogram_Mode</t>
  </si>
  <si>
    <t>Histogram Median</t>
  </si>
  <si>
    <t>File Name</t>
  </si>
  <si>
    <t>Dis_Ave 20_1</t>
  </si>
  <si>
    <t>Dis_Ave 20_2</t>
  </si>
  <si>
    <t>Dis_Ave 20_3</t>
  </si>
  <si>
    <t>Dis_Ave 35_1</t>
  </si>
  <si>
    <t>Dis_Ave 35_2</t>
  </si>
  <si>
    <t>Dis_Ave 35_3</t>
  </si>
  <si>
    <t>Dis_Ave 50_1</t>
  </si>
  <si>
    <t>Dis_Ave 50_2</t>
  </si>
  <si>
    <t>Dis_Ave 50_3</t>
  </si>
  <si>
    <t>Dis_Ave 63_1</t>
  </si>
  <si>
    <t>Dis_Ave 63_2</t>
  </si>
  <si>
    <t>Dis_Ave 63_3</t>
  </si>
  <si>
    <t>Dis_Ave 75_1</t>
  </si>
  <si>
    <t>Dis_Ave 75_2</t>
  </si>
  <si>
    <t>Dis_Ave 75_3</t>
  </si>
  <si>
    <t>Dis_Ave 91_1</t>
  </si>
  <si>
    <t>Dis_Ave 91_2</t>
  </si>
  <si>
    <t>Dis_Ave 91_3</t>
  </si>
  <si>
    <t>Real Mean Fiber 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</si>
</sst>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1">
    <xf numFmtId="0" fontId="0" fillId="0" borderId="0" xfId="0"/>
    <xf numFmtId="164" fontId="0" fillId="0" borderId="0" xfId="0" applyNumberFormat="1"/>
    <xf numFmtId="164" fontId="0" fillId="0" borderId="0" xfId="1" applyNumberFormat="1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8" fillId="0" borderId="0" xfId="0" applyFont="1"/>
    <xf numFmtId="0" fontId="0" fillId="0" borderId="0" xfId="0" applyAlignment="1">
      <alignment horizontal="right"/>
    </xf>
    <xf numFmtId="0" fontId="19" fillId="0" borderId="0" xfId="0" applyFont="1"/>
    <xf numFmtId="0" fontId="20" fillId="0" borderId="0" xfId="0" applyFont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Sheet1!$A$41</c:f>
              <c:strCache>
                <c:ptCount val="1"/>
                <c:pt idx="0">
                  <c:v>Super Pixel</c:v>
                </c:pt>
              </c:strCache>
            </c:strRef>
          </c:tx>
          <c:spPr>
            <a:ln w="57150">
              <a:solidFill>
                <a:schemeClr val="tx1"/>
              </a:solidFill>
            </a:ln>
          </c:spPr>
          <c:marker>
            <c:symbol val="triangle"/>
            <c:size val="21"/>
            <c:spPr>
              <a:solidFill>
                <a:schemeClr val="tx1"/>
              </a:solidFill>
              <a:ln>
                <a:noFill/>
              </a:ln>
            </c:spPr>
          </c:marker>
          <c:xVal>
            <c:numRef>
              <c:f>Sheet1!$B$40:$G$40</c:f>
              <c:numCache>
                <c:formatCode>General</c:formatCode>
                <c:ptCount val="6"/>
                <c:pt idx="0">
                  <c:v>20</c:v>
                </c:pt>
                <c:pt idx="1">
                  <c:v>35</c:v>
                </c:pt>
                <c:pt idx="2">
                  <c:v>50</c:v>
                </c:pt>
                <c:pt idx="3">
                  <c:v>63</c:v>
                </c:pt>
                <c:pt idx="4">
                  <c:v>75</c:v>
                </c:pt>
                <c:pt idx="5">
                  <c:v>91</c:v>
                </c:pt>
              </c:numCache>
            </c:numRef>
          </c:xVal>
          <c:yVal>
            <c:numRef>
              <c:f>Sheet1!$B$41:$G$41</c:f>
              <c:numCache>
                <c:formatCode>0.0%</c:formatCode>
                <c:ptCount val="6"/>
                <c:pt idx="0">
                  <c:v>1.9078066666666692E-2</c:v>
                </c:pt>
                <c:pt idx="1">
                  <c:v>1.9165600000000081E-2</c:v>
                </c:pt>
                <c:pt idx="2">
                  <c:v>2.4007600000000196E-3</c:v>
                </c:pt>
                <c:pt idx="3">
                  <c:v>3.1706883597883526E-2</c:v>
                </c:pt>
                <c:pt idx="4">
                  <c:v>5.4536884444444426E-2</c:v>
                </c:pt>
                <c:pt idx="5">
                  <c:v>6.068479120879125E-2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Sheet1!$A$42</c:f>
              <c:strCache>
                <c:ptCount val="1"/>
                <c:pt idx="0">
                  <c:v>Histogram_Mean</c:v>
                </c:pt>
              </c:strCache>
            </c:strRef>
          </c:tx>
          <c:spPr>
            <a:ln w="57150">
              <a:solidFill>
                <a:schemeClr val="tx1"/>
              </a:solidFill>
            </a:ln>
          </c:spPr>
          <c:marker>
            <c:symbol val="circle"/>
            <c:size val="21"/>
            <c:spPr>
              <a:solidFill>
                <a:schemeClr val="tx1"/>
              </a:solidFill>
              <a:ln w="50800">
                <a:solidFill>
                  <a:schemeClr val="tx1"/>
                </a:solidFill>
              </a:ln>
            </c:spPr>
          </c:marker>
          <c:xVal>
            <c:numRef>
              <c:f>Sheet1!$B$40:$G$40</c:f>
              <c:numCache>
                <c:formatCode>General</c:formatCode>
                <c:ptCount val="6"/>
                <c:pt idx="0">
                  <c:v>20</c:v>
                </c:pt>
                <c:pt idx="1">
                  <c:v>35</c:v>
                </c:pt>
                <c:pt idx="2">
                  <c:v>50</c:v>
                </c:pt>
                <c:pt idx="3">
                  <c:v>63</c:v>
                </c:pt>
                <c:pt idx="4">
                  <c:v>75</c:v>
                </c:pt>
                <c:pt idx="5">
                  <c:v>91</c:v>
                </c:pt>
              </c:numCache>
            </c:numRef>
          </c:xVal>
          <c:yVal>
            <c:numRef>
              <c:f>Sheet1!$B$42:$G$42</c:f>
              <c:numCache>
                <c:formatCode>0.0%</c:formatCode>
                <c:ptCount val="6"/>
                <c:pt idx="0">
                  <c:v>5.0778050000000088E-2</c:v>
                </c:pt>
                <c:pt idx="1">
                  <c:v>4.427094285714292E-2</c:v>
                </c:pt>
                <c:pt idx="2">
                  <c:v>3.9832799999999224E-3</c:v>
                </c:pt>
                <c:pt idx="3">
                  <c:v>4.2884740740740696E-2</c:v>
                </c:pt>
                <c:pt idx="4">
                  <c:v>9.9556337777777726E-2</c:v>
                </c:pt>
                <c:pt idx="5">
                  <c:v>0.15964540293040294</c:v>
                </c:pt>
              </c:numCache>
            </c:numRef>
          </c:yVal>
          <c:smooth val="0"/>
        </c:ser>
        <c:ser>
          <c:idx val="1"/>
          <c:order val="3"/>
          <c:tx>
            <c:strRef>
              <c:f>Sheet1!$A$44</c:f>
              <c:strCache>
                <c:ptCount val="1"/>
                <c:pt idx="0">
                  <c:v>BoneJ Diameter</c:v>
                </c:pt>
              </c:strCache>
            </c:strRef>
          </c:tx>
          <c:spPr>
            <a:ln w="57150">
              <a:solidFill>
                <a:schemeClr val="tx1"/>
              </a:solidFill>
            </a:ln>
          </c:spPr>
          <c:marker>
            <c:symbol val="square"/>
            <c:size val="18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Sheet1!$B$40:$G$40</c:f>
              <c:numCache>
                <c:formatCode>General</c:formatCode>
                <c:ptCount val="6"/>
                <c:pt idx="0">
                  <c:v>20</c:v>
                </c:pt>
                <c:pt idx="1">
                  <c:v>35</c:v>
                </c:pt>
                <c:pt idx="2">
                  <c:v>50</c:v>
                </c:pt>
                <c:pt idx="3">
                  <c:v>63</c:v>
                </c:pt>
                <c:pt idx="4">
                  <c:v>75</c:v>
                </c:pt>
                <c:pt idx="5">
                  <c:v>91</c:v>
                </c:pt>
              </c:numCache>
            </c:numRef>
          </c:xVal>
          <c:yVal>
            <c:numRef>
              <c:f>Sheet1!$B$44:$G$44</c:f>
              <c:numCache>
                <c:formatCode>0.0%</c:formatCode>
                <c:ptCount val="6"/>
                <c:pt idx="0">
                  <c:v>1.4569708666666668</c:v>
                </c:pt>
                <c:pt idx="1">
                  <c:v>1.032808914285714</c:v>
                </c:pt>
                <c:pt idx="2">
                  <c:v>0.97464977333333314</c:v>
                </c:pt>
                <c:pt idx="3">
                  <c:v>1.0663500317460319</c:v>
                </c:pt>
                <c:pt idx="4">
                  <c:v>1.5464230755555555</c:v>
                </c:pt>
                <c:pt idx="5">
                  <c:v>1.3380946996336995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0886392"/>
        <c:axId val="48088756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2"/>
                <c:tx>
                  <c:strRef>
                    <c:extLst>
                      <c:ext uri="{02D57815-91ED-43cb-92C2-25804820EDAC}">
                        <c15:formulaRef>
                          <c15:sqref>Sheet1!$A$43</c15:sqref>
                        </c15:formulaRef>
                      </c:ext>
                    </c:extLst>
                    <c:strCache>
                      <c:ptCount val="1"/>
                      <c:pt idx="0">
                        <c:v>Histogram_Mode</c:v>
                      </c:pt>
                    </c:strCache>
                  </c:strRef>
                </c:tx>
                <c:spPr>
                  <a:ln w="57150">
                    <a:solidFill>
                      <a:schemeClr val="tx1"/>
                    </a:solidFill>
                  </a:ln>
                </c:spPr>
                <c:marker>
                  <c:symbol val="diamond"/>
                  <c:size val="20"/>
                  <c:spPr>
                    <a:solidFill>
                      <a:schemeClr val="tx1"/>
                    </a:solidFill>
                    <a:ln w="12700">
                      <a:solidFill>
                        <a:schemeClr val="tx1"/>
                      </a:solidFill>
                    </a:ln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Sheet1!$B$40:$G$40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20</c:v>
                      </c:pt>
                      <c:pt idx="1">
                        <c:v>35</c:v>
                      </c:pt>
                      <c:pt idx="2">
                        <c:v>50</c:v>
                      </c:pt>
                      <c:pt idx="3">
                        <c:v>63</c:v>
                      </c:pt>
                      <c:pt idx="4">
                        <c:v>75</c:v>
                      </c:pt>
                      <c:pt idx="5">
                        <c:v>91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Sheet1!$B$43:$G$43</c15:sqref>
                        </c15:formulaRef>
                      </c:ext>
                    </c:extLst>
                    <c:numCache>
                      <c:formatCode>0.0%</c:formatCode>
                      <c:ptCount val="6"/>
                      <c:pt idx="0">
                        <c:v>0.26666666666666672</c:v>
                      </c:pt>
                      <c:pt idx="1">
                        <c:v>0.35238095238095235</c:v>
                      </c:pt>
                      <c:pt idx="2">
                        <c:v>0.17333333333333328</c:v>
                      </c:pt>
                      <c:pt idx="3">
                        <c:v>7.9365079365079361E-2</c:v>
                      </c:pt>
                      <c:pt idx="4">
                        <c:v>0.36888888888888888</c:v>
                      </c:pt>
                      <c:pt idx="5">
                        <c:v>0.2967032967032967</c:v>
                      </c:pt>
                    </c:numCache>
                  </c:numRef>
                </c:yVal>
                <c:smooth val="0"/>
              </c15:ser>
            </c15:filteredScatterSeries>
          </c:ext>
        </c:extLst>
      </c:scatterChart>
      <c:valAx>
        <c:axId val="480886392"/>
        <c:scaling>
          <c:orientation val="minMax"/>
          <c:max val="95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4400">
                    <a:latin typeface="Cambria Math" panose="02040503050406030204" pitchFamily="18" charset="0"/>
                    <a:ea typeface="Cambria Math" panose="02040503050406030204" pitchFamily="18" charset="0"/>
                  </a:defRPr>
                </a:pPr>
                <a:r>
                  <a:rPr lang="en-US" sz="4400">
                    <a:latin typeface="Cambria Math" panose="02040503050406030204" pitchFamily="18" charset="0"/>
                    <a:ea typeface="Cambria Math" panose="02040503050406030204" pitchFamily="18" charset="0"/>
                  </a:rPr>
                  <a:t>Mean Line Diameter (Pixels)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 w="38100">
            <a:solidFill>
              <a:schemeClr val="tx1"/>
            </a:solidFill>
          </a:ln>
        </c:spPr>
        <c:txPr>
          <a:bodyPr/>
          <a:lstStyle/>
          <a:p>
            <a:pPr>
              <a:defRPr sz="3600">
                <a:latin typeface="Cambria Math" panose="02040503050406030204" pitchFamily="18" charset="0"/>
                <a:ea typeface="Cambria Math" panose="02040503050406030204" pitchFamily="18" charset="0"/>
              </a:defRPr>
            </a:pPr>
            <a:endParaRPr lang="en-US"/>
          </a:p>
        </c:txPr>
        <c:crossAx val="480887568"/>
        <c:crossesAt val="1.0000000000000002E-3"/>
        <c:crossBetween val="midCat"/>
        <c:majorUnit val="10"/>
        <c:minorUnit val="5"/>
      </c:valAx>
      <c:valAx>
        <c:axId val="480887568"/>
        <c:scaling>
          <c:logBase val="10"/>
          <c:orientation val="minMax"/>
          <c:max val="3"/>
          <c:min val="1.0000000000000002E-3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4400">
                    <a:latin typeface="Cambria Math" panose="02040503050406030204" pitchFamily="18" charset="0"/>
                    <a:ea typeface="Cambria Math" panose="02040503050406030204" pitchFamily="18" charset="0"/>
                  </a:defRPr>
                </a:pPr>
                <a:r>
                  <a:rPr lang="en-US" sz="4400">
                    <a:latin typeface="Cambria Math" panose="02040503050406030204" pitchFamily="18" charset="0"/>
                    <a:ea typeface="Cambria Math" panose="02040503050406030204" pitchFamily="18" charset="0"/>
                  </a:rPr>
                  <a:t>Percent Error</a:t>
                </a:r>
                <a:br>
                  <a:rPr lang="en-US" sz="4400">
                    <a:latin typeface="Cambria Math" panose="02040503050406030204" pitchFamily="18" charset="0"/>
                    <a:ea typeface="Cambria Math" panose="02040503050406030204" pitchFamily="18" charset="0"/>
                  </a:rPr>
                </a:br>
                <a:r>
                  <a:rPr lang="en-US" sz="4400">
                    <a:latin typeface="Cambria Math" panose="02040503050406030204" pitchFamily="18" charset="0"/>
                    <a:ea typeface="Cambria Math" panose="02040503050406030204" pitchFamily="18" charset="0"/>
                  </a:rPr>
                  <a:t>( Log Scale)</a:t>
                </a:r>
              </a:p>
            </c:rich>
          </c:tx>
          <c:layout>
            <c:manualLayout>
              <c:xMode val="edge"/>
              <c:yMode val="edge"/>
              <c:x val="4.5751633986928102E-2"/>
              <c:y val="0.21685112277631963"/>
            </c:manualLayout>
          </c:layout>
          <c:overlay val="0"/>
        </c:title>
        <c:numFmt formatCode="0%" sourceLinked="0"/>
        <c:majorTickMark val="out"/>
        <c:minorTickMark val="out"/>
        <c:tickLblPos val="nextTo"/>
        <c:spPr>
          <a:ln w="38100">
            <a:solidFill>
              <a:schemeClr val="tx1"/>
            </a:solidFill>
          </a:ln>
        </c:spPr>
        <c:txPr>
          <a:bodyPr/>
          <a:lstStyle/>
          <a:p>
            <a:pPr>
              <a:defRPr sz="3600">
                <a:latin typeface="Cambria Math" panose="02040503050406030204" pitchFamily="18" charset="0"/>
                <a:ea typeface="Cambria Math" panose="02040503050406030204" pitchFamily="18" charset="0"/>
              </a:defRPr>
            </a:pPr>
            <a:endParaRPr lang="en-US"/>
          </a:p>
        </c:txPr>
        <c:crossAx val="480886392"/>
        <c:crosses val="autoZero"/>
        <c:crossBetween val="midCat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45</xdr:row>
      <xdr:rowOff>0</xdr:rowOff>
    </xdr:from>
    <xdr:to>
      <xdr:col>16</xdr:col>
      <xdr:colOff>24493</xdr:colOff>
      <xdr:row>88</xdr:row>
      <xdr:rowOff>38100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0.24912</cdr:x>
      <cdr:y>0.36026</cdr:y>
    </cdr:from>
    <cdr:to>
      <cdr:x>0.98556</cdr:x>
      <cdr:y>0.36026</cdr:y>
    </cdr:to>
    <cdr:cxnSp macro="">
      <cdr:nvCxnSpPr>
        <cdr:cNvPr id="3" name="Straight Connector 2"/>
        <cdr:cNvCxnSpPr/>
      </cdr:nvCxnSpPr>
      <cdr:spPr>
        <a:xfrm xmlns:a="http://schemas.openxmlformats.org/drawingml/2006/main">
          <a:off x="3189147" y="2964770"/>
          <a:ext cx="9427610" cy="0"/>
        </a:xfrm>
        <a:prstGeom xmlns:a="http://schemas.openxmlformats.org/drawingml/2006/main" prst="line">
          <a:avLst/>
        </a:prstGeom>
        <a:ln xmlns:a="http://schemas.openxmlformats.org/drawingml/2006/main" w="57150">
          <a:solidFill>
            <a:srgbClr val="C00000"/>
          </a:solidFill>
          <a:prstDash val="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5"/>
  <sheetViews>
    <sheetView tabSelected="1" zoomScale="70" zoomScaleNormal="70" workbookViewId="0">
      <selection activeCell="L39" sqref="L39"/>
    </sheetView>
  </sheetViews>
  <sheetFormatPr defaultRowHeight="15" x14ac:dyDescent="0.25"/>
  <cols>
    <col min="1" max="1" width="40.7109375" bestFit="1" customWidth="1"/>
    <col min="3" max="4" width="9.140625" style="4"/>
    <col min="7" max="7" width="9.140625" style="4"/>
    <col min="9" max="9" width="12" bestFit="1" customWidth="1"/>
    <col min="10" max="10" width="13.5703125" bestFit="1" customWidth="1"/>
    <col min="11" max="11" width="14.85546875" bestFit="1" customWidth="1"/>
  </cols>
  <sheetData>
    <row r="1" spans="1:40" s="26" customFormat="1" ht="31.5" x14ac:dyDescent="0.5">
      <c r="B1" s="27" t="s">
        <v>12</v>
      </c>
    </row>
    <row r="2" spans="1:40" s="3" customFormat="1" x14ac:dyDescent="0.25">
      <c r="A2" s="26" t="s">
        <v>20</v>
      </c>
      <c r="B2" s="28" t="s">
        <v>21</v>
      </c>
      <c r="C2" s="28" t="s">
        <v>22</v>
      </c>
      <c r="D2" s="28" t="s">
        <v>23</v>
      </c>
      <c r="E2" s="28" t="s">
        <v>24</v>
      </c>
      <c r="F2" s="28" t="s">
        <v>25</v>
      </c>
      <c r="G2" s="28" t="s">
        <v>26</v>
      </c>
      <c r="H2" s="28" t="s">
        <v>27</v>
      </c>
      <c r="I2" s="28" t="s">
        <v>28</v>
      </c>
      <c r="J2" s="28" t="s">
        <v>29</v>
      </c>
      <c r="K2" s="28" t="s">
        <v>30</v>
      </c>
      <c r="L2" s="28" t="s">
        <v>31</v>
      </c>
      <c r="M2" s="28" t="s">
        <v>32</v>
      </c>
      <c r="N2" s="28" t="s">
        <v>33</v>
      </c>
      <c r="O2" s="28" t="s">
        <v>34</v>
      </c>
      <c r="P2" s="28" t="s">
        <v>35</v>
      </c>
      <c r="Q2" s="3" t="s">
        <v>36</v>
      </c>
      <c r="R2" s="4" t="s">
        <v>37</v>
      </c>
      <c r="S2" s="4" t="s">
        <v>38</v>
      </c>
      <c r="U2" s="4"/>
      <c r="V2" s="4"/>
      <c r="X2" s="4"/>
      <c r="Y2" s="4"/>
      <c r="AA2" s="4"/>
      <c r="AB2" s="4"/>
      <c r="AD2" s="4"/>
      <c r="AE2" s="4"/>
      <c r="AG2" s="4"/>
      <c r="AH2" s="4"/>
      <c r="AJ2" s="4"/>
      <c r="AK2" s="4"/>
      <c r="AM2" s="4"/>
      <c r="AN2" s="4"/>
    </row>
    <row r="3" spans="1:40" x14ac:dyDescent="0.25">
      <c r="A3" s="26" t="s">
        <v>0</v>
      </c>
      <c r="B3" s="26" t="s">
        <v>11</v>
      </c>
      <c r="C3" s="26" t="s">
        <v>11</v>
      </c>
      <c r="D3" s="26" t="s">
        <v>11</v>
      </c>
      <c r="E3" s="26" t="s">
        <v>11</v>
      </c>
      <c r="F3" s="26" t="s">
        <v>11</v>
      </c>
      <c r="G3" s="26" t="s">
        <v>11</v>
      </c>
      <c r="H3" s="26" t="s">
        <v>11</v>
      </c>
      <c r="I3" s="26" t="s">
        <v>11</v>
      </c>
      <c r="J3" s="26" t="s">
        <v>11</v>
      </c>
      <c r="K3" s="26" t="s">
        <v>11</v>
      </c>
      <c r="L3" s="26" t="s">
        <v>11</v>
      </c>
      <c r="M3" s="26" t="s">
        <v>11</v>
      </c>
      <c r="N3" s="26" t="s">
        <v>11</v>
      </c>
      <c r="O3" s="26" t="s">
        <v>11</v>
      </c>
      <c r="P3" s="26" t="s">
        <v>11</v>
      </c>
      <c r="Q3" s="26" t="s">
        <v>11</v>
      </c>
      <c r="R3" s="26" t="s">
        <v>11</v>
      </c>
      <c r="S3" s="26" t="s">
        <v>11</v>
      </c>
      <c r="T3" s="25"/>
      <c r="U3" s="24"/>
      <c r="V3" s="23"/>
      <c r="W3" s="22"/>
      <c r="X3" s="21"/>
      <c r="Y3" s="20"/>
      <c r="Z3" s="19"/>
      <c r="AA3" s="18"/>
      <c r="AB3" s="17"/>
      <c r="AC3" s="16"/>
      <c r="AD3" s="15"/>
      <c r="AE3" s="14"/>
      <c r="AF3" s="13"/>
      <c r="AG3" s="12"/>
      <c r="AH3" s="11"/>
      <c r="AI3" s="10"/>
      <c r="AJ3" s="9"/>
      <c r="AK3" s="8"/>
      <c r="AL3" s="7"/>
      <c r="AM3" s="6"/>
      <c r="AN3" s="5"/>
    </row>
    <row r="4" spans="1:40" x14ac:dyDescent="0.25">
      <c r="A4" s="26" t="s">
        <v>10</v>
      </c>
      <c r="B4" s="26">
        <v>20.803705999999998</v>
      </c>
      <c r="C4" s="26">
        <v>20.00752</v>
      </c>
      <c r="D4" s="26">
        <v>20.333458</v>
      </c>
      <c r="E4" s="26">
        <v>32.246941999999997</v>
      </c>
      <c r="F4" s="26">
        <v>35.853419000000002</v>
      </c>
      <c r="G4" s="26">
        <v>34.887250999999999</v>
      </c>
      <c r="H4" s="26">
        <v>50.039391000000002</v>
      </c>
      <c r="I4" s="26">
        <v>49.963458000000003</v>
      </c>
      <c r="J4" s="26">
        <v>49.637036999999999</v>
      </c>
      <c r="K4" s="26">
        <v>57.193564000000002</v>
      </c>
      <c r="L4" s="26">
        <v>59.147222999999997</v>
      </c>
      <c r="M4" s="26">
        <v>66.666612000000001</v>
      </c>
      <c r="N4" s="26">
        <v>80.732277999999994</v>
      </c>
      <c r="O4" s="26">
        <v>81.333365999999998</v>
      </c>
      <c r="P4" s="26">
        <v>75.205155000000005</v>
      </c>
      <c r="Q4" s="26">
        <v>80.760074000000003</v>
      </c>
      <c r="R4" s="26">
        <v>80.925411999999994</v>
      </c>
      <c r="S4" s="26">
        <v>94.747566000000006</v>
      </c>
      <c r="T4" s="25"/>
      <c r="U4" s="24"/>
      <c r="V4" s="23"/>
      <c r="W4" s="22"/>
      <c r="X4" s="21"/>
      <c r="Y4" s="20"/>
      <c r="Z4" s="19"/>
      <c r="AA4" s="18"/>
      <c r="AB4" s="17"/>
      <c r="AC4" s="16"/>
      <c r="AD4" s="15"/>
      <c r="AE4" s="14"/>
      <c r="AF4" s="13"/>
      <c r="AG4" s="12"/>
      <c r="AH4" s="11"/>
      <c r="AI4" s="10"/>
      <c r="AJ4" s="9"/>
      <c r="AK4" s="8"/>
      <c r="AL4" s="7"/>
      <c r="AM4" s="6"/>
      <c r="AN4" s="5"/>
    </row>
    <row r="5" spans="1:40" x14ac:dyDescent="0.25">
      <c r="A5" s="26" t="s">
        <v>16</v>
      </c>
      <c r="B5" s="26">
        <v>16.346457999999998</v>
      </c>
      <c r="C5" s="26">
        <v>21.146908</v>
      </c>
      <c r="D5" s="26">
        <v>19.459951</v>
      </c>
      <c r="E5" s="26">
        <v>33.552622999999997</v>
      </c>
      <c r="F5" s="26">
        <v>32.231551000000003</v>
      </c>
      <c r="G5" s="26">
        <v>34.567377</v>
      </c>
      <c r="H5" s="26">
        <v>50.670405000000002</v>
      </c>
      <c r="I5" s="26">
        <v>51.460639</v>
      </c>
      <c r="J5" s="26">
        <v>48.466448</v>
      </c>
      <c r="K5" s="26">
        <v>56.827508999999999</v>
      </c>
      <c r="L5" s="26">
        <v>60.574438999999998</v>
      </c>
      <c r="M5" s="26">
        <v>63.492835999999997</v>
      </c>
      <c r="N5" s="26">
        <v>69.619651000000005</v>
      </c>
      <c r="O5" s="26">
        <v>59.619345000000003</v>
      </c>
      <c r="P5" s="26">
        <v>73.360827999999998</v>
      </c>
      <c r="Q5" s="26">
        <v>75.923975999999996</v>
      </c>
      <c r="R5" s="26">
        <v>86.206590000000006</v>
      </c>
      <c r="S5" s="26">
        <v>67.286238999999995</v>
      </c>
      <c r="T5" s="25"/>
      <c r="U5" s="24"/>
      <c r="V5" s="23"/>
      <c r="W5" s="22"/>
      <c r="X5" s="21"/>
      <c r="Y5" s="20"/>
      <c r="Z5" s="19"/>
      <c r="AA5" s="18"/>
      <c r="AB5" s="17"/>
      <c r="AC5" s="16"/>
      <c r="AD5" s="15"/>
      <c r="AE5" s="14"/>
      <c r="AF5" s="13"/>
      <c r="AG5" s="12"/>
      <c r="AH5" s="11"/>
      <c r="AI5" s="10"/>
      <c r="AJ5" s="9"/>
      <c r="AK5" s="8"/>
      <c r="AL5" s="7"/>
      <c r="AM5" s="6"/>
      <c r="AN5" s="5"/>
    </row>
    <row r="6" spans="1:40" x14ac:dyDescent="0.25">
      <c r="A6" s="26" t="s">
        <v>17</v>
      </c>
      <c r="B6" s="26">
        <v>14.684517</v>
      </c>
      <c r="C6" s="26">
        <v>7.5894550000000001</v>
      </c>
      <c r="D6" s="26">
        <v>9.8979529999999993</v>
      </c>
      <c r="E6" s="26">
        <v>12.551036</v>
      </c>
      <c r="F6" s="26">
        <v>18.559023</v>
      </c>
      <c r="G6" s="26">
        <v>18.827711999999998</v>
      </c>
      <c r="H6" s="26">
        <v>14.867281</v>
      </c>
      <c r="I6" s="26">
        <v>19.583607000000001</v>
      </c>
      <c r="J6" s="26">
        <v>22.466642</v>
      </c>
      <c r="K6" s="26">
        <v>29.338239999999999</v>
      </c>
      <c r="L6" s="26">
        <v>23.399097999999999</v>
      </c>
      <c r="M6" s="26">
        <v>29.677599000000001</v>
      </c>
      <c r="N6" s="26">
        <v>36.254851000000002</v>
      </c>
      <c r="O6" s="26">
        <v>47.964258999999998</v>
      </c>
      <c r="P6" s="26">
        <v>34.136740000000003</v>
      </c>
      <c r="Q6" s="26">
        <v>34.687440000000002</v>
      </c>
      <c r="R6" s="26">
        <v>29.225822999999998</v>
      </c>
      <c r="S6" s="26">
        <v>50.947214000000002</v>
      </c>
      <c r="T6" s="25"/>
      <c r="U6" s="24"/>
      <c r="V6" s="23"/>
      <c r="W6" s="22"/>
      <c r="X6" s="21"/>
      <c r="Y6" s="20"/>
      <c r="Z6" s="19"/>
      <c r="AA6" s="18"/>
      <c r="AB6" s="17"/>
      <c r="AC6" s="16"/>
      <c r="AD6" s="15"/>
      <c r="AE6" s="14"/>
      <c r="AF6" s="13"/>
      <c r="AG6" s="12"/>
      <c r="AH6" s="11"/>
      <c r="AI6" s="10"/>
      <c r="AJ6" s="9"/>
      <c r="AK6" s="8"/>
      <c r="AL6" s="7"/>
      <c r="AM6" s="6"/>
      <c r="AN6" s="5"/>
    </row>
    <row r="7" spans="1:40" x14ac:dyDescent="0.25">
      <c r="A7" s="26" t="s">
        <v>18</v>
      </c>
      <c r="B7" s="26">
        <v>10</v>
      </c>
      <c r="C7" s="26">
        <v>18</v>
      </c>
      <c r="D7" s="26">
        <v>16</v>
      </c>
      <c r="E7" s="26">
        <v>28</v>
      </c>
      <c r="F7" s="26">
        <v>22</v>
      </c>
      <c r="G7" s="26">
        <v>18</v>
      </c>
      <c r="H7" s="26">
        <v>56</v>
      </c>
      <c r="I7" s="26">
        <v>36</v>
      </c>
      <c r="J7" s="26">
        <v>32</v>
      </c>
      <c r="K7" s="26">
        <v>58</v>
      </c>
      <c r="L7" s="26">
        <v>68</v>
      </c>
      <c r="M7" s="26">
        <v>48</v>
      </c>
      <c r="N7" s="26">
        <v>54</v>
      </c>
      <c r="O7" s="26">
        <v>22</v>
      </c>
      <c r="P7" s="26">
        <v>66</v>
      </c>
      <c r="Q7" s="26">
        <v>62</v>
      </c>
      <c r="R7" s="26">
        <v>86</v>
      </c>
      <c r="S7" s="26">
        <v>44</v>
      </c>
      <c r="T7" s="25"/>
      <c r="U7" s="24"/>
      <c r="V7" s="23"/>
      <c r="W7" s="22"/>
      <c r="X7" s="21"/>
      <c r="Y7" s="20"/>
      <c r="Z7" s="19"/>
      <c r="AA7" s="18"/>
      <c r="AB7" s="17"/>
      <c r="AC7" s="16"/>
      <c r="AD7" s="15"/>
      <c r="AE7" s="14"/>
      <c r="AF7" s="13"/>
      <c r="AG7" s="12"/>
      <c r="AH7" s="11"/>
      <c r="AI7" s="10"/>
      <c r="AJ7" s="9"/>
      <c r="AK7" s="8"/>
      <c r="AL7" s="7"/>
      <c r="AM7" s="6"/>
      <c r="AN7" s="5"/>
    </row>
    <row r="8" spans="1:40" x14ac:dyDescent="0.25">
      <c r="A8" s="26" t="s">
        <v>19</v>
      </c>
      <c r="B8" s="26">
        <v>10</v>
      </c>
      <c r="C8" s="26">
        <v>18</v>
      </c>
      <c r="D8" s="26">
        <v>16</v>
      </c>
      <c r="E8" s="26">
        <v>30</v>
      </c>
      <c r="F8" s="26">
        <v>24</v>
      </c>
      <c r="G8" s="26">
        <v>32</v>
      </c>
      <c r="H8" s="26">
        <v>52</v>
      </c>
      <c r="I8" s="26">
        <v>56</v>
      </c>
      <c r="J8" s="26">
        <v>44</v>
      </c>
      <c r="K8" s="26">
        <v>58</v>
      </c>
      <c r="L8" s="26">
        <v>68</v>
      </c>
      <c r="M8" s="26">
        <v>54</v>
      </c>
      <c r="N8" s="26">
        <v>60</v>
      </c>
      <c r="O8" s="26">
        <v>46</v>
      </c>
      <c r="P8" s="26">
        <v>70</v>
      </c>
      <c r="Q8" s="26">
        <v>64</v>
      </c>
      <c r="R8" s="26">
        <v>86</v>
      </c>
      <c r="S8" s="26">
        <v>46</v>
      </c>
      <c r="T8" s="25"/>
      <c r="U8" s="24"/>
      <c r="V8" s="23"/>
      <c r="W8" s="22"/>
      <c r="X8" s="21"/>
      <c r="Y8" s="20"/>
      <c r="Z8" s="19"/>
      <c r="AA8" s="18"/>
      <c r="AB8" s="17"/>
      <c r="AC8" s="16"/>
      <c r="AD8" s="15"/>
      <c r="AE8" s="14"/>
      <c r="AF8" s="13"/>
      <c r="AG8" s="12"/>
      <c r="AH8" s="11"/>
      <c r="AI8" s="10"/>
      <c r="AJ8" s="9"/>
      <c r="AK8" s="8"/>
      <c r="AL8" s="7"/>
      <c r="AM8" s="6"/>
      <c r="AN8" s="5"/>
    </row>
    <row r="9" spans="1:40" x14ac:dyDescent="0.25">
      <c r="A9" s="26" t="s">
        <v>1</v>
      </c>
      <c r="B9" s="26">
        <v>1651.359649</v>
      </c>
      <c r="C9" s="26">
        <v>1479.6264590000001</v>
      </c>
      <c r="D9" s="26">
        <v>764.83185800000001</v>
      </c>
      <c r="E9" s="26">
        <v>2121.4912279999999</v>
      </c>
      <c r="F9" s="26">
        <v>2287.369369</v>
      </c>
      <c r="G9" s="26">
        <v>3432.7674419999998</v>
      </c>
      <c r="H9" s="26">
        <v>3389.2045450000001</v>
      </c>
      <c r="I9" s="26">
        <v>3359.333333</v>
      </c>
      <c r="J9" s="26">
        <v>2391.8269230000001</v>
      </c>
      <c r="K9" s="26">
        <v>3769.8249999999998</v>
      </c>
      <c r="L9" s="26">
        <v>4972.060606</v>
      </c>
      <c r="M9" s="26">
        <v>2348.1395349999998</v>
      </c>
      <c r="N9" s="26">
        <v>3888.3461539999998</v>
      </c>
      <c r="O9" s="26">
        <v>3406.4074070000001</v>
      </c>
      <c r="P9" s="26">
        <v>2266.9</v>
      </c>
      <c r="Q9" s="26">
        <v>5087.1785710000004</v>
      </c>
      <c r="R9" s="26">
        <v>5473.363636</v>
      </c>
      <c r="S9" s="26">
        <v>5933.75</v>
      </c>
      <c r="T9" s="25"/>
      <c r="U9" s="24"/>
      <c r="V9" s="23"/>
      <c r="W9" s="22"/>
      <c r="X9" s="21"/>
      <c r="Y9" s="20"/>
      <c r="Z9" s="19"/>
      <c r="AA9" s="18"/>
      <c r="AB9" s="17"/>
      <c r="AC9" s="16"/>
      <c r="AD9" s="15"/>
      <c r="AE9" s="14"/>
      <c r="AF9" s="13"/>
      <c r="AG9" s="12"/>
      <c r="AH9" s="11"/>
      <c r="AI9" s="10"/>
      <c r="AJ9" s="9"/>
      <c r="AK9" s="8"/>
      <c r="AL9" s="7"/>
      <c r="AM9" s="6"/>
      <c r="AN9" s="5"/>
    </row>
    <row r="10" spans="1:40" x14ac:dyDescent="0.25">
      <c r="A10" s="26" t="s">
        <v>2</v>
      </c>
      <c r="B10" s="26">
        <v>0.41783700000000001</v>
      </c>
      <c r="C10" s="26">
        <v>0.38266899999999998</v>
      </c>
      <c r="D10" s="26">
        <v>0.28444799999999998</v>
      </c>
      <c r="E10" s="26">
        <v>0.32099699999999998</v>
      </c>
      <c r="F10" s="26">
        <v>0.27660600000000002</v>
      </c>
      <c r="G10" s="26">
        <v>0.34653800000000001</v>
      </c>
      <c r="H10" s="26">
        <v>0.36990600000000001</v>
      </c>
      <c r="I10" s="26">
        <v>0.31275700000000001</v>
      </c>
      <c r="J10" s="26">
        <v>0.27734399999999998</v>
      </c>
      <c r="K10" s="26">
        <v>0.25835399999999997</v>
      </c>
      <c r="L10" s="26">
        <v>0.30491099999999999</v>
      </c>
      <c r="M10" s="26">
        <v>0.153313</v>
      </c>
      <c r="N10" s="26">
        <v>0.18018899999999999</v>
      </c>
      <c r="O10" s="26">
        <v>0.19054199999999999</v>
      </c>
      <c r="P10" s="26">
        <v>0.149557</v>
      </c>
      <c r="Q10" s="26">
        <v>0.17865400000000001</v>
      </c>
      <c r="R10" s="26">
        <v>0.189861</v>
      </c>
      <c r="S10" s="26">
        <v>0.17733599999999999</v>
      </c>
      <c r="T10" s="25"/>
      <c r="U10" s="24"/>
      <c r="V10" s="23"/>
      <c r="W10" s="22"/>
      <c r="X10" s="21"/>
      <c r="Y10" s="20"/>
      <c r="Z10" s="19"/>
      <c r="AA10" s="18"/>
      <c r="AB10" s="17"/>
      <c r="AC10" s="16"/>
      <c r="AD10" s="15"/>
      <c r="AE10" s="14"/>
      <c r="AF10" s="13"/>
      <c r="AG10" s="12"/>
      <c r="AH10" s="11"/>
      <c r="AI10" s="10"/>
      <c r="AJ10" s="9"/>
      <c r="AK10" s="8"/>
      <c r="AL10" s="7"/>
      <c r="AM10" s="6"/>
      <c r="AN10" s="5"/>
    </row>
    <row r="11" spans="1:40" x14ac:dyDescent="0.25">
      <c r="A11" s="26" t="s">
        <v>3</v>
      </c>
      <c r="B11" s="26">
        <v>4.4677730000000002</v>
      </c>
      <c r="C11" s="26">
        <v>5.3873699999999998</v>
      </c>
      <c r="D11" s="26">
        <v>7.4788410000000001</v>
      </c>
      <c r="E11" s="26">
        <v>2.4902340000000001</v>
      </c>
      <c r="F11" s="26">
        <v>2.3111980000000001</v>
      </c>
      <c r="G11" s="26">
        <v>1.953125</v>
      </c>
      <c r="H11" s="26">
        <v>0.91145799999999999</v>
      </c>
      <c r="I11" s="26">
        <v>1.2858069999999999</v>
      </c>
      <c r="J11" s="26">
        <v>1.1393230000000001</v>
      </c>
      <c r="K11" s="26">
        <v>0.91145799999999999</v>
      </c>
      <c r="L11" s="26">
        <v>0.80566400000000005</v>
      </c>
      <c r="M11" s="26">
        <v>1.0660810000000001</v>
      </c>
      <c r="N11" s="26">
        <v>0.69173200000000001</v>
      </c>
      <c r="O11" s="26">
        <v>0.61848999999999998</v>
      </c>
      <c r="P11" s="26">
        <v>0.69986999999999999</v>
      </c>
      <c r="Q11" s="26">
        <v>0.61848999999999998</v>
      </c>
      <c r="R11" s="26">
        <v>0.50455700000000003</v>
      </c>
      <c r="S11" s="26">
        <v>0.38248700000000002</v>
      </c>
      <c r="T11" s="25"/>
      <c r="U11" s="24"/>
      <c r="V11" s="23"/>
      <c r="W11" s="22"/>
      <c r="X11" s="21"/>
      <c r="Y11" s="20"/>
      <c r="Z11" s="19"/>
      <c r="AA11" s="18"/>
      <c r="AB11" s="17"/>
      <c r="AC11" s="16"/>
      <c r="AD11" s="15"/>
      <c r="AE11" s="14"/>
      <c r="AF11" s="13"/>
      <c r="AG11" s="12"/>
      <c r="AH11" s="11"/>
      <c r="AI11" s="10"/>
      <c r="AJ11" s="9"/>
      <c r="AK11" s="8"/>
      <c r="AL11" s="7"/>
      <c r="AM11" s="6"/>
      <c r="AN11" s="5"/>
    </row>
    <row r="12" spans="1:40" x14ac:dyDescent="0.25">
      <c r="A12" s="26" t="s">
        <v>4</v>
      </c>
      <c r="B12" s="26">
        <v>67.562842000000003</v>
      </c>
      <c r="C12" s="26">
        <v>61.584592000000001</v>
      </c>
      <c r="D12" s="26">
        <v>50.640914000000002</v>
      </c>
      <c r="E12" s="26">
        <v>91.689542000000003</v>
      </c>
      <c r="F12" s="26">
        <v>95.153169000000005</v>
      </c>
      <c r="G12" s="26">
        <v>104.441667</v>
      </c>
      <c r="H12" s="26">
        <v>151.53571400000001</v>
      </c>
      <c r="I12" s="26">
        <v>118.012658</v>
      </c>
      <c r="J12" s="26">
        <v>139.89642900000001</v>
      </c>
      <c r="K12" s="26">
        <v>154.26339300000001</v>
      </c>
      <c r="L12" s="26">
        <v>158.57575800000001</v>
      </c>
      <c r="M12" s="26">
        <v>133.59160299999999</v>
      </c>
      <c r="N12" s="26">
        <v>164.86470600000001</v>
      </c>
      <c r="O12" s="26">
        <v>186.296053</v>
      </c>
      <c r="P12" s="26">
        <v>176.924419</v>
      </c>
      <c r="Q12" s="26">
        <v>183.01973699999999</v>
      </c>
      <c r="R12" s="26">
        <v>215.02419399999999</v>
      </c>
      <c r="S12" s="26">
        <v>230.60638299999999</v>
      </c>
      <c r="T12" s="25"/>
      <c r="U12" s="24"/>
      <c r="V12" s="23"/>
      <c r="W12" s="22"/>
      <c r="X12" s="21"/>
      <c r="Y12" s="20"/>
      <c r="Z12" s="19"/>
      <c r="AA12" s="18"/>
      <c r="AB12" s="17"/>
      <c r="AC12" s="16"/>
      <c r="AD12" s="15"/>
      <c r="AE12" s="14"/>
      <c r="AF12" s="13"/>
      <c r="AG12" s="12"/>
      <c r="AH12" s="11"/>
      <c r="AI12" s="10"/>
      <c r="AJ12" s="9"/>
      <c r="AK12" s="8"/>
      <c r="AL12" s="7"/>
      <c r="AM12" s="6"/>
      <c r="AN12" s="5"/>
    </row>
    <row r="13" spans="1:40" x14ac:dyDescent="0.25">
      <c r="A13" s="26" t="s">
        <v>9</v>
      </c>
      <c r="B13" s="26">
        <v>61.361792000000001</v>
      </c>
      <c r="C13" s="26">
        <v>35.899107999999998</v>
      </c>
      <c r="D13" s="26">
        <v>50.157352000000003</v>
      </c>
      <c r="E13" s="26">
        <v>60.681621999999997</v>
      </c>
      <c r="F13" s="26">
        <v>85.828755999999998</v>
      </c>
      <c r="G13" s="26">
        <v>66.934557999999996</v>
      </c>
      <c r="H13" s="26">
        <v>88.249173999999996</v>
      </c>
      <c r="I13" s="26">
        <v>101.909352</v>
      </c>
      <c r="J13" s="26">
        <v>106.03894</v>
      </c>
      <c r="K13" s="26">
        <v>123.090386</v>
      </c>
      <c r="L13" s="26">
        <v>113.388891</v>
      </c>
      <c r="M13" s="26">
        <v>154.060879</v>
      </c>
      <c r="N13" s="26">
        <v>178.29050000000001</v>
      </c>
      <c r="O13" s="26">
        <v>220.91473400000001</v>
      </c>
      <c r="P13" s="26">
        <v>173.739958</v>
      </c>
      <c r="Q13" s="26">
        <v>168.28128599999999</v>
      </c>
      <c r="R13" s="26">
        <v>158.311722</v>
      </c>
      <c r="S13" s="26">
        <v>311.70684499999999</v>
      </c>
      <c r="T13" s="25"/>
      <c r="U13" s="24"/>
      <c r="V13" s="23"/>
      <c r="W13" s="22"/>
      <c r="X13" s="21"/>
      <c r="Y13" s="20"/>
      <c r="Z13" s="19"/>
      <c r="AA13" s="18"/>
      <c r="AB13" s="17"/>
      <c r="AC13" s="16"/>
      <c r="AD13" s="15"/>
      <c r="AE13" s="14"/>
      <c r="AF13" s="13"/>
      <c r="AG13" s="12"/>
      <c r="AH13" s="11"/>
      <c r="AI13" s="10"/>
      <c r="AJ13" s="9"/>
      <c r="AK13" s="8"/>
      <c r="AL13" s="7"/>
      <c r="AM13" s="6"/>
      <c r="AN13" s="5"/>
    </row>
    <row r="14" spans="1:40" x14ac:dyDescent="0.25">
      <c r="A14" s="26" t="s">
        <v>5</v>
      </c>
      <c r="B14" s="26">
        <v>37.923490999999999</v>
      </c>
      <c r="C14" s="26">
        <v>13.686043</v>
      </c>
      <c r="D14" s="26">
        <v>27.500713000000001</v>
      </c>
      <c r="E14" s="26">
        <v>22.848406000000001</v>
      </c>
      <c r="F14" s="26">
        <v>44.536158999999998</v>
      </c>
      <c r="G14" s="26">
        <v>25.592690000000001</v>
      </c>
      <c r="H14" s="26">
        <v>31.565704</v>
      </c>
      <c r="I14" s="26">
        <v>40.347518000000001</v>
      </c>
      <c r="J14" s="26">
        <v>47.469456000000001</v>
      </c>
      <c r="K14" s="26">
        <v>47.075625000000002</v>
      </c>
      <c r="L14" s="26">
        <v>43.096738000000002</v>
      </c>
      <c r="M14" s="26">
        <v>52.684032999999999</v>
      </c>
      <c r="N14" s="26">
        <v>71.848001999999994</v>
      </c>
      <c r="O14" s="26">
        <v>88.986658000000006</v>
      </c>
      <c r="P14" s="26">
        <v>55.922922999999997</v>
      </c>
      <c r="Q14" s="26">
        <v>55.131646000000003</v>
      </c>
      <c r="R14" s="26">
        <v>46.616242999999997</v>
      </c>
      <c r="S14" s="26">
        <v>118.72329499999999</v>
      </c>
      <c r="T14" s="25"/>
      <c r="U14" s="24"/>
      <c r="V14" s="23"/>
      <c r="W14" s="22"/>
      <c r="X14" s="21"/>
      <c r="Y14" s="20"/>
      <c r="Z14" s="19"/>
      <c r="AA14" s="18"/>
      <c r="AB14" s="17"/>
      <c r="AC14" s="16"/>
      <c r="AD14" s="15"/>
      <c r="AE14" s="14"/>
      <c r="AF14" s="13"/>
      <c r="AG14" s="12"/>
      <c r="AH14" s="11"/>
      <c r="AI14" s="10"/>
      <c r="AJ14" s="9"/>
      <c r="AK14" s="8"/>
      <c r="AL14" s="7"/>
      <c r="AM14" s="6"/>
      <c r="AN14" s="5"/>
    </row>
    <row r="15" spans="1:40" s="4" customFormat="1" x14ac:dyDescent="0.25"/>
    <row r="16" spans="1:40" s="26" customFormat="1" ht="31.5" x14ac:dyDescent="0.5">
      <c r="B16" s="27" t="s">
        <v>13</v>
      </c>
    </row>
    <row r="17" spans="1:40" s="29" customFormat="1" ht="23.25" x14ac:dyDescent="0.35">
      <c r="B17" s="30">
        <v>20</v>
      </c>
      <c r="C17" s="30"/>
      <c r="D17" s="30"/>
      <c r="E17" s="30">
        <v>35</v>
      </c>
      <c r="F17" s="30"/>
      <c r="G17" s="30"/>
      <c r="H17" s="30">
        <v>50</v>
      </c>
      <c r="I17" s="30"/>
      <c r="J17" s="30"/>
      <c r="K17" s="30">
        <v>63</v>
      </c>
      <c r="L17" s="30"/>
      <c r="M17" s="30"/>
      <c r="N17" s="30">
        <v>75</v>
      </c>
      <c r="O17" s="30"/>
      <c r="P17" s="30"/>
      <c r="Q17" s="30">
        <v>91</v>
      </c>
      <c r="R17" s="30"/>
      <c r="S17" s="30"/>
    </row>
    <row r="18" spans="1:40" x14ac:dyDescent="0.25">
      <c r="B18" t="s">
        <v>6</v>
      </c>
      <c r="C18" t="s">
        <v>7</v>
      </c>
      <c r="D18" t="s">
        <v>8</v>
      </c>
      <c r="E18" t="str">
        <f>B18</f>
        <v>Mean</v>
      </c>
      <c r="F18" s="4" t="str">
        <f t="shared" ref="F18:J18" si="0">C18</f>
        <v>SD</v>
      </c>
      <c r="G18" s="4" t="str">
        <f t="shared" si="0"/>
        <v>% Error</v>
      </c>
      <c r="H18" s="4" t="str">
        <f t="shared" si="0"/>
        <v>Mean</v>
      </c>
      <c r="I18" s="4" t="str">
        <f t="shared" si="0"/>
        <v>SD</v>
      </c>
      <c r="J18" s="4" t="str">
        <f t="shared" si="0"/>
        <v>% Error</v>
      </c>
      <c r="K18" t="str">
        <f>B18</f>
        <v>Mean</v>
      </c>
      <c r="L18" s="4" t="str">
        <f>C18</f>
        <v>SD</v>
      </c>
      <c r="M18" s="4" t="str">
        <f>D18</f>
        <v>% Error</v>
      </c>
      <c r="N18" s="4" t="str">
        <f t="shared" ref="N18:P18" si="1">K18</f>
        <v>Mean</v>
      </c>
      <c r="O18" s="4" t="str">
        <f t="shared" si="1"/>
        <v>SD</v>
      </c>
      <c r="P18" s="4" t="str">
        <f t="shared" si="1"/>
        <v>% Error</v>
      </c>
      <c r="Q18" s="26" t="str">
        <f t="shared" ref="Q18" si="2">N18</f>
        <v>Mean</v>
      </c>
      <c r="R18" s="26" t="str">
        <f t="shared" ref="R18" si="3">O18</f>
        <v>SD</v>
      </c>
      <c r="S18" s="26" t="str">
        <f t="shared" ref="S18" si="4">P18</f>
        <v>% Error</v>
      </c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</row>
    <row r="19" spans="1:40" x14ac:dyDescent="0.25">
      <c r="A19" s="4" t="str">
        <f>A4</f>
        <v>Super Pixel</v>
      </c>
      <c r="B19" s="26">
        <f>AVERAGE(B4:D4)</f>
        <v>20.381561333333334</v>
      </c>
      <c r="C19" s="26">
        <f>STDEV(B4:D4)</f>
        <v>0.40026676686596496</v>
      </c>
      <c r="D19" s="2">
        <f>ABS(B19-B$17)/B$17</f>
        <v>1.9078066666666692E-2</v>
      </c>
      <c r="E19" s="26">
        <f>AVERAGE(E4:G4)</f>
        <v>34.329203999999997</v>
      </c>
      <c r="F19" s="26">
        <f>STDEV(E4:G4)</f>
        <v>1.8668774540764612</v>
      </c>
      <c r="G19" s="2">
        <f>ABS(E19-E$17)/E$17</f>
        <v>1.9165600000000081E-2</v>
      </c>
      <c r="H19" s="26">
        <f>AVERAGE(H4:J4)</f>
        <v>49.879961999999999</v>
      </c>
      <c r="I19" s="26">
        <f>STDEV(H4:J4)</f>
        <v>0.21377762240468642</v>
      </c>
      <c r="J19" s="2">
        <f>ABS(H19-H$17)/H$17</f>
        <v>2.4007600000000196E-3</v>
      </c>
      <c r="K19" s="26">
        <f>AVERAGE(K4:M4)</f>
        <v>61.002466333333338</v>
      </c>
      <c r="L19" s="26">
        <f>STDEV(K4:M4)</f>
        <v>5.0016102878957227</v>
      </c>
      <c r="M19" s="2">
        <f>ABS(K19-K$17)/K$17</f>
        <v>3.1706883597883526E-2</v>
      </c>
      <c r="N19" s="26">
        <f>AVERAGE(N4:P4)</f>
        <v>79.090266333333332</v>
      </c>
      <c r="O19" s="26">
        <f>STDEV(N4:P4)</f>
        <v>3.3780015172039666</v>
      </c>
      <c r="P19" s="2">
        <f>ABS(N19-N$17)/N$17</f>
        <v>5.4536884444444426E-2</v>
      </c>
      <c r="Q19" s="26">
        <f>AVERAGE(Q4:S4)</f>
        <v>85.477683999999996</v>
      </c>
      <c r="R19" s="26">
        <f>STDEV(Q4:S4)</f>
        <v>8.0283789387400049</v>
      </c>
      <c r="S19" s="2">
        <f>ABS(Q19-Q$17)/Q$17</f>
        <v>6.068479120879125E-2</v>
      </c>
      <c r="T19" s="4"/>
      <c r="U19" s="4"/>
      <c r="V19" s="2"/>
      <c r="W19" s="4"/>
      <c r="X19" s="4"/>
      <c r="Y19" s="2"/>
      <c r="Z19" s="4"/>
      <c r="AA19" s="4"/>
      <c r="AB19" s="2"/>
      <c r="AC19" s="4"/>
      <c r="AD19" s="4"/>
      <c r="AE19" s="2"/>
      <c r="AF19" s="4"/>
      <c r="AG19" s="4"/>
      <c r="AH19" s="2"/>
      <c r="AI19" s="4"/>
      <c r="AJ19" s="4"/>
      <c r="AK19" s="2"/>
      <c r="AL19" s="4"/>
      <c r="AM19" s="4"/>
      <c r="AN19" s="2"/>
    </row>
    <row r="20" spans="1:40" x14ac:dyDescent="0.25">
      <c r="A20" s="26" t="str">
        <f t="shared" ref="A20:A29" si="5">A5</f>
        <v>Histogram_Mean</v>
      </c>
      <c r="B20" s="26">
        <f t="shared" ref="B20:B29" si="6">AVERAGE(B5:D5)</f>
        <v>18.984438999999998</v>
      </c>
      <c r="C20" s="26">
        <f>C21</f>
        <v>11.123613626133714</v>
      </c>
      <c r="D20" s="2">
        <f>ABS(B20-B$17)/B$17</f>
        <v>5.0778050000000088E-2</v>
      </c>
      <c r="E20" s="26">
        <f t="shared" ref="E20:E29" si="7">AVERAGE(E5:G5)</f>
        <v>33.450516999999998</v>
      </c>
      <c r="F20" s="26">
        <f>F21</f>
        <v>16.896238028456402</v>
      </c>
      <c r="G20" s="2">
        <f>ABS(E20-E$17)/E$17</f>
        <v>4.427094285714292E-2</v>
      </c>
      <c r="H20" s="26">
        <f t="shared" ref="H20:H29" si="8">AVERAGE(H5:J5)</f>
        <v>50.199163999999996</v>
      </c>
      <c r="I20" s="26">
        <f>I21</f>
        <v>19.229350051588447</v>
      </c>
      <c r="J20" s="2">
        <f>ABS(H20-H$17)/H$17</f>
        <v>3.9832799999999224E-3</v>
      </c>
      <c r="K20" s="26">
        <f t="shared" ref="K20:K29" si="9">AVERAGE(K5:M5)</f>
        <v>60.298261333333336</v>
      </c>
      <c r="L20" s="26">
        <f>L21</f>
        <v>27.622514946543184</v>
      </c>
      <c r="M20" s="2">
        <f>ABS(K20-K$17)/K$17</f>
        <v>4.2884740740740696E-2</v>
      </c>
      <c r="N20" s="26">
        <f t="shared" ref="N20:N29" si="10">AVERAGE(N5:P5)</f>
        <v>67.533274666666671</v>
      </c>
      <c r="O20" s="26">
        <f>O21</f>
        <v>39.917838035473487</v>
      </c>
      <c r="P20" s="2">
        <f>ABS(N20-N$17)/N$17</f>
        <v>9.9556337777777726E-2</v>
      </c>
      <c r="Q20" s="26">
        <f t="shared" ref="Q20:Q29" si="11">AVERAGE(Q5:S5)</f>
        <v>76.472268333333332</v>
      </c>
      <c r="R20" s="26">
        <f>R21</f>
        <v>39.382677402392396</v>
      </c>
      <c r="S20" s="2">
        <f>ABS(Q20-Q$17)/Q$17</f>
        <v>0.15964540293040294</v>
      </c>
      <c r="T20" s="4"/>
      <c r="U20" s="4"/>
      <c r="V20" s="2"/>
      <c r="W20" s="4"/>
      <c r="X20" s="4"/>
      <c r="Y20" s="2"/>
      <c r="Z20" s="4"/>
      <c r="AA20" s="4"/>
      <c r="AB20" s="2"/>
      <c r="AC20" s="4"/>
      <c r="AD20" s="4"/>
      <c r="AE20" s="2"/>
      <c r="AF20" s="4"/>
      <c r="AG20" s="4"/>
      <c r="AH20" s="2"/>
      <c r="AI20" s="4"/>
      <c r="AJ20" s="4"/>
      <c r="AK20" s="2"/>
      <c r="AL20" s="4"/>
      <c r="AM20" s="4"/>
      <c r="AN20" s="2"/>
    </row>
    <row r="21" spans="1:40" x14ac:dyDescent="0.25">
      <c r="A21" s="26" t="str">
        <f t="shared" si="5"/>
        <v>Histogram_SD</v>
      </c>
      <c r="B21" s="26">
        <f t="shared" si="6"/>
        <v>10.723975000000001</v>
      </c>
      <c r="C21" s="26">
        <f>SQRT((B6^2+C6^2+D6^2)/3)</f>
        <v>11.123613626133714</v>
      </c>
      <c r="D21" s="2"/>
      <c r="E21" s="26">
        <f t="shared" si="7"/>
        <v>16.645923666666665</v>
      </c>
      <c r="F21" s="26">
        <f>SQRT((E6^2+F6^2+G6^2)/3)</f>
        <v>16.896238028456402</v>
      </c>
      <c r="G21" s="2"/>
      <c r="H21" s="26">
        <f t="shared" si="8"/>
        <v>18.97251</v>
      </c>
      <c r="I21" s="26">
        <f>SQRT((H6^2+I6^2+J6^2)/3)</f>
        <v>19.229350051588447</v>
      </c>
      <c r="J21" s="2"/>
      <c r="K21" s="26">
        <f t="shared" si="9"/>
        <v>27.471645666666664</v>
      </c>
      <c r="L21" s="26">
        <f>SQRT((K6^2+L6^2+M6^2)/3)</f>
        <v>27.622514946543184</v>
      </c>
      <c r="M21" s="2"/>
      <c r="N21" s="26">
        <f t="shared" si="10"/>
        <v>39.451950000000004</v>
      </c>
      <c r="O21" s="26">
        <f>SQRT((N6^2+O6^2+P6^2)/3)</f>
        <v>39.917838035473487</v>
      </c>
      <c r="P21" s="2"/>
      <c r="Q21" s="26">
        <f t="shared" si="11"/>
        <v>38.286825666666665</v>
      </c>
      <c r="R21" s="26">
        <f>SQRT((Q6^2+R6^2+S6^2)/3)</f>
        <v>39.382677402392396</v>
      </c>
      <c r="S21" s="2"/>
      <c r="T21" s="4"/>
      <c r="U21" s="4"/>
      <c r="V21" s="2"/>
      <c r="W21" s="4"/>
      <c r="X21" s="4"/>
      <c r="Y21" s="2"/>
      <c r="Z21" s="4"/>
      <c r="AA21" s="4"/>
      <c r="AB21" s="2"/>
      <c r="AC21" s="4"/>
      <c r="AD21" s="4"/>
      <c r="AE21" s="2"/>
      <c r="AF21" s="4"/>
      <c r="AG21" s="4"/>
      <c r="AH21" s="2"/>
      <c r="AI21" s="4"/>
      <c r="AJ21" s="4"/>
      <c r="AK21" s="2"/>
      <c r="AL21" s="4"/>
      <c r="AM21" s="4"/>
      <c r="AN21" s="2"/>
    </row>
    <row r="22" spans="1:40" x14ac:dyDescent="0.25">
      <c r="A22" s="26" t="str">
        <f t="shared" si="5"/>
        <v>Histogram_Mode</v>
      </c>
      <c r="B22" s="26">
        <f t="shared" si="6"/>
        <v>14.666666666666666</v>
      </c>
      <c r="C22" s="26">
        <f t="shared" ref="C22:C27" si="12">STDEV(B7:D7)</f>
        <v>4.1633319989322635</v>
      </c>
      <c r="D22" s="2">
        <f t="shared" ref="D22:D28" si="13">ABS(B22-B$17)/B$17</f>
        <v>0.26666666666666672</v>
      </c>
      <c r="E22" s="26">
        <f t="shared" si="7"/>
        <v>22.666666666666668</v>
      </c>
      <c r="F22" s="26">
        <f t="shared" ref="F22:F27" si="14">STDEV(E7:G7)</f>
        <v>5.0332229568471698</v>
      </c>
      <c r="G22" s="2">
        <f t="shared" ref="G22:G23" si="15">ABS(E22-E$17)/E$17</f>
        <v>0.35238095238095235</v>
      </c>
      <c r="H22" s="26">
        <f t="shared" si="8"/>
        <v>41.333333333333336</v>
      </c>
      <c r="I22" s="26">
        <f t="shared" ref="I22:I27" si="16">STDEV(H7:J7)</f>
        <v>12.858201014657279</v>
      </c>
      <c r="J22" s="2">
        <f t="shared" ref="J22:J23" si="17">ABS(H22-H$17)/H$17</f>
        <v>0.17333333333333328</v>
      </c>
      <c r="K22" s="26">
        <f t="shared" si="9"/>
        <v>58</v>
      </c>
      <c r="L22" s="26">
        <f t="shared" ref="L22:L27" si="18">STDEV(K7:M7)</f>
        <v>10</v>
      </c>
      <c r="M22" s="2">
        <f t="shared" ref="M22:M23" si="19">ABS(K22-K$17)/K$17</f>
        <v>7.9365079365079361E-2</v>
      </c>
      <c r="N22" s="26">
        <f t="shared" si="10"/>
        <v>47.333333333333336</v>
      </c>
      <c r="O22" s="26">
        <f t="shared" ref="O22:O27" si="20">STDEV(N7:P7)</f>
        <v>22.744962812309311</v>
      </c>
      <c r="P22" s="2">
        <f t="shared" ref="P22:P23" si="21">ABS(N22-N$17)/N$17</f>
        <v>0.36888888888888888</v>
      </c>
      <c r="Q22" s="26">
        <f t="shared" si="11"/>
        <v>64</v>
      </c>
      <c r="R22" s="26">
        <f t="shared" ref="R22:R27" si="22">STDEV(Q7:S7)</f>
        <v>21.071307505705477</v>
      </c>
      <c r="S22" s="2">
        <f t="shared" ref="S22:S23" si="23">ABS(Q22-Q$17)/Q$17</f>
        <v>0.2967032967032967</v>
      </c>
      <c r="T22" s="4"/>
      <c r="U22" s="4"/>
      <c r="V22" s="2"/>
      <c r="W22" s="4"/>
      <c r="X22" s="4"/>
      <c r="Y22" s="2"/>
      <c r="Z22" s="4"/>
      <c r="AA22" s="4"/>
      <c r="AB22" s="2"/>
      <c r="AC22" s="4"/>
      <c r="AD22" s="4"/>
      <c r="AE22" s="2"/>
      <c r="AF22" s="4"/>
      <c r="AG22" s="4"/>
      <c r="AH22" s="2"/>
      <c r="AI22" s="4"/>
      <c r="AJ22" s="4"/>
      <c r="AK22" s="2"/>
      <c r="AL22" s="4"/>
      <c r="AM22" s="4"/>
      <c r="AN22" s="2"/>
    </row>
    <row r="23" spans="1:40" x14ac:dyDescent="0.25">
      <c r="A23" s="26" t="str">
        <f t="shared" si="5"/>
        <v>Histogram Median</v>
      </c>
      <c r="B23" s="26">
        <f t="shared" si="6"/>
        <v>14.666666666666666</v>
      </c>
      <c r="C23" s="26">
        <f t="shared" si="12"/>
        <v>4.1633319989322635</v>
      </c>
      <c r="D23" s="2">
        <f t="shared" si="13"/>
        <v>0.26666666666666672</v>
      </c>
      <c r="E23" s="26">
        <f t="shared" si="7"/>
        <v>28.666666666666668</v>
      </c>
      <c r="F23" s="26">
        <f t="shared" si="14"/>
        <v>4.1633319989322564</v>
      </c>
      <c r="G23" s="2">
        <f t="shared" si="15"/>
        <v>0.18095238095238092</v>
      </c>
      <c r="H23" s="26">
        <f t="shared" si="8"/>
        <v>50.666666666666664</v>
      </c>
      <c r="I23" s="26">
        <f t="shared" si="16"/>
        <v>6.110100926607787</v>
      </c>
      <c r="J23" s="2">
        <f t="shared" si="17"/>
        <v>1.3333333333333286E-2</v>
      </c>
      <c r="K23" s="26">
        <f t="shared" si="9"/>
        <v>60</v>
      </c>
      <c r="L23" s="26">
        <f t="shared" si="18"/>
        <v>7.2111025509279782</v>
      </c>
      <c r="M23" s="2">
        <f t="shared" si="19"/>
        <v>4.7619047619047616E-2</v>
      </c>
      <c r="N23" s="26">
        <f t="shared" si="10"/>
        <v>58.666666666666664</v>
      </c>
      <c r="O23" s="26">
        <f t="shared" si="20"/>
        <v>12.055427546683404</v>
      </c>
      <c r="P23" s="2">
        <f t="shared" si="21"/>
        <v>0.21777777777777782</v>
      </c>
      <c r="Q23" s="26">
        <f t="shared" si="11"/>
        <v>65.333333333333329</v>
      </c>
      <c r="R23" s="26">
        <f t="shared" si="22"/>
        <v>20.033305601755618</v>
      </c>
      <c r="S23" s="2">
        <f t="shared" si="23"/>
        <v>0.2820512820512821</v>
      </c>
      <c r="T23" s="4"/>
      <c r="U23" s="4"/>
      <c r="V23" s="2"/>
      <c r="W23" s="4"/>
      <c r="X23" s="4"/>
      <c r="Y23" s="2"/>
      <c r="Z23" s="4"/>
      <c r="AA23" s="4"/>
      <c r="AB23" s="2"/>
      <c r="AC23" s="4"/>
      <c r="AD23" s="4"/>
      <c r="AE23" s="2"/>
      <c r="AF23" s="4"/>
      <c r="AG23" s="4"/>
      <c r="AH23" s="2"/>
      <c r="AI23" s="4"/>
      <c r="AJ23" s="4"/>
      <c r="AK23" s="2"/>
      <c r="AL23" s="4"/>
      <c r="AM23" s="4"/>
      <c r="AN23" s="2"/>
    </row>
    <row r="24" spans="1:40" x14ac:dyDescent="0.25">
      <c r="A24" s="26" t="str">
        <f t="shared" si="5"/>
        <v>Mean Pore Size</v>
      </c>
      <c r="B24" s="26">
        <f t="shared" si="6"/>
        <v>1298.6059886666667</v>
      </c>
      <c r="C24" s="26">
        <f t="shared" si="12"/>
        <v>470.16931956861134</v>
      </c>
      <c r="D24" s="2"/>
      <c r="E24" s="26">
        <f t="shared" si="7"/>
        <v>2613.8760129999996</v>
      </c>
      <c r="F24" s="26">
        <f t="shared" si="14"/>
        <v>714.01419368430697</v>
      </c>
      <c r="G24" s="2"/>
      <c r="H24" s="26">
        <f t="shared" si="8"/>
        <v>3046.7882669999999</v>
      </c>
      <c r="I24" s="26">
        <f t="shared" si="16"/>
        <v>567.40976721175969</v>
      </c>
      <c r="J24" s="2"/>
      <c r="K24" s="26">
        <f t="shared" si="9"/>
        <v>3696.6750470000002</v>
      </c>
      <c r="L24" s="26">
        <f t="shared" si="18"/>
        <v>1313.4891067029716</v>
      </c>
      <c r="M24" s="2"/>
      <c r="N24" s="26">
        <f t="shared" si="10"/>
        <v>3187.2178536666665</v>
      </c>
      <c r="O24" s="26">
        <f t="shared" si="20"/>
        <v>832.64935765194639</v>
      </c>
      <c r="P24" s="2"/>
      <c r="Q24" s="26">
        <f t="shared" si="11"/>
        <v>5498.0974023333329</v>
      </c>
      <c r="R24" s="26">
        <f t="shared" si="22"/>
        <v>423.8273416115922</v>
      </c>
      <c r="S24" s="2"/>
      <c r="T24" s="4"/>
      <c r="U24" s="4"/>
      <c r="V24" s="2"/>
      <c r="W24" s="4"/>
      <c r="X24" s="4"/>
      <c r="Y24" s="2"/>
      <c r="Z24" s="4"/>
      <c r="AA24" s="4"/>
      <c r="AB24" s="2"/>
      <c r="AC24" s="4"/>
      <c r="AD24" s="4"/>
      <c r="AE24" s="2"/>
      <c r="AF24" s="4"/>
      <c r="AG24" s="4"/>
      <c r="AH24" s="2"/>
      <c r="AI24" s="4"/>
      <c r="AJ24" s="4"/>
      <c r="AK24" s="2"/>
      <c r="AL24" s="4"/>
      <c r="AM24" s="4"/>
      <c r="AN24" s="2"/>
    </row>
    <row r="25" spans="1:40" x14ac:dyDescent="0.25">
      <c r="A25" s="26" t="str">
        <f t="shared" si="5"/>
        <v>Percent Porosity</v>
      </c>
      <c r="B25" s="26">
        <f t="shared" si="6"/>
        <v>0.36165133333333332</v>
      </c>
      <c r="C25" s="26">
        <f t="shared" si="12"/>
        <v>6.9133660863094235E-2</v>
      </c>
      <c r="D25" s="2"/>
      <c r="E25" s="26">
        <f t="shared" si="7"/>
        <v>0.31471366666666667</v>
      </c>
      <c r="F25" s="26">
        <f t="shared" si="14"/>
        <v>3.5386881246209492E-2</v>
      </c>
      <c r="G25" s="2"/>
      <c r="H25" s="26">
        <f t="shared" si="8"/>
        <v>0.32000233333333333</v>
      </c>
      <c r="I25" s="26">
        <f t="shared" si="16"/>
        <v>4.6704412022134531E-2</v>
      </c>
      <c r="J25" s="2"/>
      <c r="K25" s="26">
        <f t="shared" si="9"/>
        <v>0.23885933333333331</v>
      </c>
      <c r="L25" s="26">
        <f t="shared" si="18"/>
        <v>7.7656422286462218E-2</v>
      </c>
      <c r="M25" s="2"/>
      <c r="N25" s="26">
        <f t="shared" si="10"/>
        <v>0.17342933333333332</v>
      </c>
      <c r="O25" s="26">
        <f t="shared" si="20"/>
        <v>2.1312258827569947E-2</v>
      </c>
      <c r="P25" s="2"/>
      <c r="Q25" s="26">
        <f t="shared" si="11"/>
        <v>0.18195033333333335</v>
      </c>
      <c r="R25" s="26">
        <f t="shared" si="22"/>
        <v>6.8824607760112491E-3</v>
      </c>
      <c r="S25" s="2"/>
      <c r="T25" s="4"/>
      <c r="U25" s="4"/>
      <c r="V25" s="2"/>
      <c r="W25" s="4"/>
      <c r="X25" s="4"/>
      <c r="Y25" s="2"/>
      <c r="Z25" s="4"/>
      <c r="AA25" s="4"/>
      <c r="AB25" s="2"/>
      <c r="AC25" s="4"/>
      <c r="AD25" s="4"/>
      <c r="AE25" s="2"/>
      <c r="AF25" s="4"/>
      <c r="AG25" s="4"/>
      <c r="AH25" s="2"/>
      <c r="AI25" s="4"/>
      <c r="AJ25" s="4"/>
      <c r="AK25" s="2"/>
      <c r="AL25" s="4"/>
      <c r="AM25" s="4"/>
      <c r="AN25" s="2"/>
    </row>
    <row r="26" spans="1:40" x14ac:dyDescent="0.25">
      <c r="A26" s="26" t="str">
        <f t="shared" si="5"/>
        <v>Intersection Density (100x100px)</v>
      </c>
      <c r="B26" s="26">
        <f t="shared" si="6"/>
        <v>5.7779946666666673</v>
      </c>
      <c r="C26" s="26">
        <f t="shared" si="12"/>
        <v>1.5430726968656785</v>
      </c>
      <c r="D26" s="2"/>
      <c r="E26" s="26">
        <f t="shared" si="7"/>
        <v>2.251519</v>
      </c>
      <c r="F26" s="26">
        <f t="shared" si="14"/>
        <v>0.27348255291882884</v>
      </c>
      <c r="G26" s="2"/>
      <c r="H26" s="26">
        <f t="shared" si="8"/>
        <v>1.112196</v>
      </c>
      <c r="I26" s="26">
        <f t="shared" si="16"/>
        <v>0.18864304664365478</v>
      </c>
      <c r="J26" s="2"/>
      <c r="K26" s="26">
        <f t="shared" si="9"/>
        <v>0.92773433333333344</v>
      </c>
      <c r="L26" s="26">
        <f t="shared" si="18"/>
        <v>0.13096924349759725</v>
      </c>
      <c r="M26" s="2"/>
      <c r="N26" s="26">
        <f t="shared" si="10"/>
        <v>0.67003066666666677</v>
      </c>
      <c r="O26" s="26">
        <f t="shared" si="20"/>
        <v>4.482060911381431E-2</v>
      </c>
      <c r="P26" s="2"/>
      <c r="Q26" s="26">
        <f t="shared" si="11"/>
        <v>0.50184466666666672</v>
      </c>
      <c r="R26" s="26">
        <f t="shared" si="22"/>
        <v>0.11802487689607347</v>
      </c>
      <c r="S26" s="2"/>
      <c r="T26" s="4"/>
      <c r="U26" s="4"/>
      <c r="V26" s="2"/>
      <c r="W26" s="4"/>
      <c r="X26" s="4"/>
      <c r="Y26" s="2"/>
      <c r="Z26" s="4"/>
      <c r="AA26" s="4"/>
      <c r="AB26" s="2"/>
      <c r="AC26" s="4"/>
      <c r="AD26" s="4"/>
      <c r="AE26" s="2"/>
      <c r="AF26" s="4"/>
      <c r="AG26" s="4"/>
      <c r="AH26" s="2"/>
      <c r="AI26" s="4"/>
      <c r="AJ26" s="4"/>
      <c r="AK26" s="2"/>
      <c r="AL26" s="4"/>
      <c r="AM26" s="4"/>
      <c r="AN26" s="2"/>
    </row>
    <row r="27" spans="1:40" x14ac:dyDescent="0.25">
      <c r="A27" s="26" t="str">
        <f t="shared" si="5"/>
        <v>Characteristic Length</v>
      </c>
      <c r="B27" s="26">
        <f t="shared" si="6"/>
        <v>59.929449333333338</v>
      </c>
      <c r="C27" s="26">
        <f t="shared" si="12"/>
        <v>8.5815228686149343</v>
      </c>
      <c r="D27" s="2"/>
      <c r="E27" s="26">
        <f t="shared" si="7"/>
        <v>97.094792666666663</v>
      </c>
      <c r="F27" s="26">
        <f t="shared" si="14"/>
        <v>6.5940579199098845</v>
      </c>
      <c r="G27" s="2"/>
      <c r="H27" s="26">
        <f t="shared" si="8"/>
        <v>136.48160033333335</v>
      </c>
      <c r="I27" s="26">
        <f t="shared" si="16"/>
        <v>17.020417504039003</v>
      </c>
      <c r="J27" s="2"/>
      <c r="K27" s="26">
        <f t="shared" si="9"/>
        <v>148.81025133333333</v>
      </c>
      <c r="L27" s="26">
        <f t="shared" si="18"/>
        <v>13.354945368422836</v>
      </c>
      <c r="M27" s="2"/>
      <c r="N27" s="26">
        <f t="shared" si="10"/>
        <v>176.02839266666669</v>
      </c>
      <c r="O27" s="26">
        <f t="shared" si="20"/>
        <v>10.743733333954365</v>
      </c>
      <c r="P27" s="2"/>
      <c r="Q27" s="26">
        <f t="shared" si="11"/>
        <v>209.55010466666667</v>
      </c>
      <c r="R27" s="26">
        <f t="shared" si="22"/>
        <v>24.261006984548569</v>
      </c>
      <c r="S27" s="2"/>
      <c r="T27" s="4"/>
      <c r="U27" s="4"/>
      <c r="V27" s="2"/>
      <c r="W27" s="4"/>
      <c r="X27" s="4"/>
      <c r="Y27" s="2"/>
      <c r="Z27" s="4"/>
      <c r="AA27" s="4"/>
      <c r="AB27" s="2"/>
      <c r="AC27" s="4"/>
      <c r="AD27" s="4"/>
      <c r="AE27" s="2"/>
      <c r="AF27" s="4"/>
      <c r="AG27" s="4"/>
      <c r="AH27" s="2"/>
      <c r="AI27" s="4"/>
      <c r="AJ27" s="4"/>
      <c r="AK27" s="2"/>
      <c r="AL27" s="4"/>
      <c r="AM27" s="4"/>
      <c r="AN27" s="2"/>
    </row>
    <row r="28" spans="1:40" x14ac:dyDescent="0.25">
      <c r="A28" s="26" t="str">
        <f t="shared" si="5"/>
        <v>BoneJ Diameter</v>
      </c>
      <c r="B28" s="26">
        <f t="shared" si="6"/>
        <v>49.139417333333334</v>
      </c>
      <c r="C28" s="26">
        <f>C29</f>
        <v>28.176752581595224</v>
      </c>
      <c r="D28" s="2">
        <f t="shared" si="13"/>
        <v>1.4569708666666668</v>
      </c>
      <c r="E28" s="26">
        <f t="shared" si="7"/>
        <v>71.14831199999999</v>
      </c>
      <c r="F28" s="26">
        <f>F29</f>
        <v>32.457689878004857</v>
      </c>
      <c r="G28" s="2">
        <f t="shared" ref="G28" si="24">ABS(E28-E$17)/E$17</f>
        <v>1.032808914285714</v>
      </c>
      <c r="H28" s="26">
        <f t="shared" si="8"/>
        <v>98.732488666666654</v>
      </c>
      <c r="I28" s="26">
        <f>I29</f>
        <v>40.322306195255727</v>
      </c>
      <c r="J28" s="2">
        <f t="shared" ref="J28" si="25">ABS(H28-H$17)/H$17</f>
        <v>0.97464977333333314</v>
      </c>
      <c r="K28" s="26">
        <f t="shared" si="9"/>
        <v>130.18005200000002</v>
      </c>
      <c r="L28" s="26">
        <f>L29</f>
        <v>47.780925861429814</v>
      </c>
      <c r="M28" s="2">
        <f t="shared" ref="M28" si="26">ABS(K28-K$17)/K$17</f>
        <v>1.0663500317460319</v>
      </c>
      <c r="N28" s="26">
        <f t="shared" si="10"/>
        <v>190.98173066666666</v>
      </c>
      <c r="O28" s="26">
        <f>O29</f>
        <v>73.503138278273298</v>
      </c>
      <c r="P28" s="2">
        <f t="shared" ref="P28" si="27">ABS(N28-N$17)/N$17</f>
        <v>1.5464230755555555</v>
      </c>
      <c r="Q28" s="26">
        <f t="shared" si="11"/>
        <v>212.76661766666666</v>
      </c>
      <c r="R28" s="26">
        <f>R29</f>
        <v>80.224255014223289</v>
      </c>
      <c r="S28" s="2">
        <f t="shared" ref="S28" si="28">ABS(Q28-Q$17)/Q$17</f>
        <v>1.3380946996336995</v>
      </c>
      <c r="T28" s="4"/>
      <c r="U28" s="4"/>
      <c r="W28" s="4"/>
      <c r="X28" s="4"/>
      <c r="Z28" s="4"/>
      <c r="AA28" s="4"/>
      <c r="AC28" s="4"/>
      <c r="AD28" s="4"/>
      <c r="AF28" s="4"/>
      <c r="AG28" s="4"/>
      <c r="AI28" s="4"/>
      <c r="AJ28" s="4"/>
      <c r="AL28" s="4"/>
      <c r="AM28" s="4"/>
    </row>
    <row r="29" spans="1:40" x14ac:dyDescent="0.25">
      <c r="A29" s="26" t="str">
        <f t="shared" si="5"/>
        <v>BoneJ SD</v>
      </c>
      <c r="B29" s="26">
        <f t="shared" si="6"/>
        <v>26.370082333333333</v>
      </c>
      <c r="C29" s="26">
        <f>SQRT((B14^2+C14^2+D14^2)/3)</f>
        <v>28.176752581595224</v>
      </c>
      <c r="D29" s="2"/>
      <c r="E29" s="26">
        <f t="shared" si="7"/>
        <v>30.992418333333333</v>
      </c>
      <c r="F29" s="26">
        <f>SQRT((E14^2+F14^2+G14^2)/3)</f>
        <v>32.457689878004857</v>
      </c>
      <c r="G29" s="2"/>
      <c r="H29" s="26">
        <f t="shared" si="8"/>
        <v>39.794226000000002</v>
      </c>
      <c r="I29" s="26">
        <f>SQRT((H14^2+I14^2+J14^2)/3)</f>
        <v>40.322306195255727</v>
      </c>
      <c r="J29" s="2"/>
      <c r="K29" s="26">
        <f t="shared" si="9"/>
        <v>47.61879866666667</v>
      </c>
      <c r="L29" s="26">
        <f>SQRT((K14^2+L14^2+M14^2)/3)</f>
        <v>47.780925861429814</v>
      </c>
      <c r="M29" s="2"/>
      <c r="N29" s="26">
        <f t="shared" si="10"/>
        <v>72.252527666666666</v>
      </c>
      <c r="O29" s="26">
        <f>SQRT((N14^2+O14^2+P14^2)/3)</f>
        <v>73.503138278273298</v>
      </c>
      <c r="P29" s="2"/>
      <c r="Q29" s="26">
        <f t="shared" si="11"/>
        <v>73.49039466666666</v>
      </c>
      <c r="R29" s="26">
        <f>SQRT((Q14^2+R14^2+S14^2)/3)</f>
        <v>80.224255014223289</v>
      </c>
      <c r="S29" s="2"/>
      <c r="T29" s="4"/>
      <c r="U29" s="4"/>
      <c r="W29" s="4"/>
      <c r="X29" s="4"/>
      <c r="Z29" s="4"/>
      <c r="AA29" s="4"/>
      <c r="AC29" s="4"/>
      <c r="AD29" s="4"/>
      <c r="AF29" s="4"/>
      <c r="AG29" s="4"/>
      <c r="AI29" s="4"/>
      <c r="AJ29" s="4"/>
      <c r="AL29" s="4"/>
      <c r="AM29" s="4"/>
    </row>
    <row r="30" spans="1:40" x14ac:dyDescent="0.25">
      <c r="A30" s="26"/>
      <c r="B30" s="4"/>
      <c r="D30" s="2"/>
      <c r="E30" s="4"/>
      <c r="F30" s="4"/>
      <c r="G30" s="2"/>
      <c r="H30" s="4"/>
      <c r="I30" s="4"/>
      <c r="J30" s="2"/>
      <c r="K30" s="4"/>
      <c r="L30" s="4"/>
      <c r="N30" s="4"/>
      <c r="O30" s="4"/>
      <c r="Q30" s="4"/>
      <c r="R30" s="4"/>
      <c r="T30" s="4"/>
      <c r="U30" s="4"/>
      <c r="W30" s="4"/>
      <c r="X30" s="4"/>
      <c r="Z30" s="4"/>
      <c r="AA30" s="4"/>
      <c r="AC30" s="4"/>
      <c r="AD30" s="4"/>
      <c r="AF30" s="4"/>
      <c r="AG30" s="4"/>
      <c r="AI30" s="4"/>
      <c r="AJ30" s="4"/>
      <c r="AL30" s="4"/>
      <c r="AM30" s="4"/>
    </row>
    <row r="31" spans="1:40" s="26" customFormat="1" ht="31.5" x14ac:dyDescent="0.5">
      <c r="B31" s="27" t="s">
        <v>14</v>
      </c>
      <c r="D31" s="2"/>
      <c r="G31" s="2"/>
      <c r="J31" s="2"/>
    </row>
    <row r="32" spans="1:40" x14ac:dyDescent="0.25">
      <c r="A32" s="26" t="s">
        <v>39</v>
      </c>
      <c r="B32">
        <f>B17</f>
        <v>20</v>
      </c>
      <c r="C32" s="4">
        <f>E17</f>
        <v>35</v>
      </c>
      <c r="D32" s="4">
        <f>H17</f>
        <v>50</v>
      </c>
      <c r="E32" s="4">
        <f>K17</f>
        <v>63</v>
      </c>
      <c r="F32" s="4">
        <f>N17</f>
        <v>75</v>
      </c>
      <c r="G32" s="4">
        <f>Q17</f>
        <v>91</v>
      </c>
      <c r="H32" s="4"/>
      <c r="I32" s="4"/>
      <c r="J32" s="4"/>
      <c r="K32" s="4"/>
      <c r="L32" s="4"/>
      <c r="M32" s="4"/>
      <c r="N32" s="4"/>
    </row>
    <row r="33" spans="1:19" x14ac:dyDescent="0.25">
      <c r="A33" s="4" t="str">
        <f>A19</f>
        <v>Super Pixel</v>
      </c>
      <c r="B33" s="1">
        <f>D19</f>
        <v>1.9078066666666692E-2</v>
      </c>
      <c r="C33" s="1">
        <f>G19</f>
        <v>1.9165600000000081E-2</v>
      </c>
      <c r="D33" s="1">
        <f>J19</f>
        <v>2.4007600000000196E-3</v>
      </c>
      <c r="E33" s="1">
        <f>M19</f>
        <v>3.1706883597883526E-2</v>
      </c>
      <c r="F33" s="1">
        <f>P19</f>
        <v>5.4536884444444426E-2</v>
      </c>
      <c r="G33" s="1">
        <f>S19</f>
        <v>6.068479120879125E-2</v>
      </c>
    </row>
    <row r="34" spans="1:19" x14ac:dyDescent="0.25">
      <c r="A34" s="4" t="str">
        <f>A20</f>
        <v>Histogram_Mean</v>
      </c>
      <c r="B34" s="1">
        <f>D20</f>
        <v>5.0778050000000088E-2</v>
      </c>
      <c r="C34" s="1">
        <f>G20</f>
        <v>4.427094285714292E-2</v>
      </c>
      <c r="D34" s="1">
        <f>J20</f>
        <v>3.9832799999999224E-3</v>
      </c>
      <c r="E34" s="1">
        <f>M20</f>
        <v>4.2884740740740696E-2</v>
      </c>
      <c r="F34" s="1">
        <f>P20</f>
        <v>9.9556337777777726E-2</v>
      </c>
      <c r="G34" s="1">
        <f>S20</f>
        <v>0.15964540293040294</v>
      </c>
    </row>
    <row r="35" spans="1:19" x14ac:dyDescent="0.25">
      <c r="A35" s="4" t="str">
        <f>A22</f>
        <v>Histogram_Mode</v>
      </c>
      <c r="B35" s="1">
        <f>D22</f>
        <v>0.26666666666666672</v>
      </c>
      <c r="C35" s="1">
        <f>G22</f>
        <v>0.35238095238095235</v>
      </c>
      <c r="D35" s="1">
        <f>J22</f>
        <v>0.17333333333333328</v>
      </c>
      <c r="E35" s="1">
        <f>M22</f>
        <v>7.9365079365079361E-2</v>
      </c>
      <c r="F35" s="1">
        <f>P22</f>
        <v>0.36888888888888888</v>
      </c>
      <c r="G35" s="1">
        <f>S22</f>
        <v>0.2967032967032967</v>
      </c>
    </row>
    <row r="36" spans="1:19" x14ac:dyDescent="0.25">
      <c r="A36" s="4" t="str">
        <f>A23</f>
        <v>Histogram Median</v>
      </c>
      <c r="B36" s="1">
        <f>D23</f>
        <v>0.26666666666666672</v>
      </c>
      <c r="C36" s="1">
        <f>G23</f>
        <v>0.18095238095238092</v>
      </c>
      <c r="D36" s="1">
        <f>J23</f>
        <v>1.3333333333333286E-2</v>
      </c>
      <c r="E36" s="1">
        <f>M23</f>
        <v>4.7619047619047616E-2</v>
      </c>
      <c r="F36" s="1">
        <f>P23</f>
        <v>0.21777777777777782</v>
      </c>
      <c r="G36" s="1">
        <f>S23</f>
        <v>0.2820512820512821</v>
      </c>
    </row>
    <row r="37" spans="1:19" x14ac:dyDescent="0.25">
      <c r="A37" s="4" t="str">
        <f>A28</f>
        <v>BoneJ Diameter</v>
      </c>
      <c r="B37" s="1">
        <f>D28</f>
        <v>1.4569708666666668</v>
      </c>
      <c r="C37" s="1">
        <f>G28</f>
        <v>1.032808914285714</v>
      </c>
      <c r="D37" s="1">
        <f>J28</f>
        <v>0.97464977333333314</v>
      </c>
      <c r="E37" s="1">
        <f>M28</f>
        <v>1.0663500317460319</v>
      </c>
      <c r="F37" s="1">
        <f>P28</f>
        <v>1.5464230755555555</v>
      </c>
      <c r="G37" s="1">
        <f>S28</f>
        <v>1.3380946996336995</v>
      </c>
    </row>
    <row r="38" spans="1:19" x14ac:dyDescent="0.25">
      <c r="A38" s="4"/>
      <c r="H38" s="4"/>
      <c r="I38" s="4"/>
    </row>
    <row r="39" spans="1:19" ht="31.5" x14ac:dyDescent="0.5">
      <c r="A39" s="4"/>
      <c r="B39" s="27" t="s">
        <v>15</v>
      </c>
      <c r="H39" s="4"/>
      <c r="I39" s="4"/>
    </row>
    <row r="40" spans="1:19" x14ac:dyDescent="0.25">
      <c r="A40" s="26" t="s">
        <v>39</v>
      </c>
      <c r="B40" s="4">
        <f>B32</f>
        <v>20</v>
      </c>
      <c r="C40" s="4">
        <f>C32</f>
        <v>35</v>
      </c>
      <c r="D40" s="4">
        <f>D32</f>
        <v>50</v>
      </c>
      <c r="E40" s="4">
        <f>E32</f>
        <v>63</v>
      </c>
      <c r="F40" s="4">
        <f>F32</f>
        <v>75</v>
      </c>
      <c r="G40" s="26">
        <f>G32</f>
        <v>91</v>
      </c>
      <c r="H40" s="4"/>
      <c r="I40" s="4"/>
      <c r="J40" s="4"/>
      <c r="K40" s="4"/>
      <c r="L40" s="4"/>
      <c r="M40" s="4"/>
      <c r="N40" s="4"/>
    </row>
    <row r="41" spans="1:19" x14ac:dyDescent="0.25">
      <c r="A41" s="4" t="str">
        <f t="shared" ref="A41:B43" si="29">A33</f>
        <v>Super Pixel</v>
      </c>
      <c r="B41" s="1">
        <f t="shared" si="29"/>
        <v>1.9078066666666692E-2</v>
      </c>
      <c r="C41" s="1">
        <f t="shared" ref="C41:E41" si="30">C33</f>
        <v>1.9165600000000081E-2</v>
      </c>
      <c r="D41" s="1">
        <f t="shared" si="30"/>
        <v>2.4007600000000196E-3</v>
      </c>
      <c r="E41" s="1">
        <f t="shared" si="30"/>
        <v>3.1706883597883526E-2</v>
      </c>
      <c r="F41" s="1">
        <f>F33</f>
        <v>5.4536884444444426E-2</v>
      </c>
      <c r="G41" s="1">
        <f>G33</f>
        <v>6.068479120879125E-2</v>
      </c>
      <c r="H41" s="4"/>
      <c r="I41" s="26"/>
      <c r="J41" s="2"/>
      <c r="K41" s="2"/>
      <c r="L41" s="4"/>
      <c r="M41" s="4"/>
      <c r="N41" s="4"/>
    </row>
    <row r="42" spans="1:19" x14ac:dyDescent="0.25">
      <c r="A42" s="4" t="str">
        <f t="shared" si="29"/>
        <v>Histogram_Mean</v>
      </c>
      <c r="B42" s="1">
        <f t="shared" si="29"/>
        <v>5.0778050000000088E-2</v>
      </c>
      <c r="C42" s="1">
        <f t="shared" ref="C42:E42" si="31">C34</f>
        <v>4.427094285714292E-2</v>
      </c>
      <c r="D42" s="1">
        <f t="shared" si="31"/>
        <v>3.9832799999999224E-3</v>
      </c>
      <c r="E42" s="1">
        <f t="shared" si="31"/>
        <v>4.2884740740740696E-2</v>
      </c>
      <c r="F42" s="1">
        <f>F34</f>
        <v>9.9556337777777726E-2</v>
      </c>
      <c r="G42" s="1">
        <f>G34</f>
        <v>0.15964540293040294</v>
      </c>
      <c r="H42" s="4"/>
      <c r="I42" s="26"/>
      <c r="J42" s="2"/>
      <c r="K42" s="2"/>
      <c r="L42" s="4"/>
      <c r="M42" s="4"/>
      <c r="N42" s="4"/>
    </row>
    <row r="43" spans="1:19" s="26" customFormat="1" x14ac:dyDescent="0.25">
      <c r="A43" s="26" t="str">
        <f t="shared" si="29"/>
        <v>Histogram_Mode</v>
      </c>
      <c r="B43" s="1">
        <f t="shared" si="29"/>
        <v>0.26666666666666672</v>
      </c>
      <c r="C43" s="1">
        <f t="shared" ref="C43:E43" si="32">C35</f>
        <v>0.35238095238095235</v>
      </c>
      <c r="D43" s="1">
        <f t="shared" si="32"/>
        <v>0.17333333333333328</v>
      </c>
      <c r="E43" s="1">
        <f t="shared" si="32"/>
        <v>7.9365079365079361E-2</v>
      </c>
      <c r="F43" s="1">
        <f>F35</f>
        <v>0.36888888888888888</v>
      </c>
      <c r="G43" s="1">
        <f>G35</f>
        <v>0.2967032967032967</v>
      </c>
      <c r="J43" s="2"/>
      <c r="K43" s="2"/>
    </row>
    <row r="44" spans="1:19" x14ac:dyDescent="0.25">
      <c r="A44" s="4" t="str">
        <f>A37</f>
        <v>BoneJ Diameter</v>
      </c>
      <c r="B44" s="1">
        <f>B37</f>
        <v>1.4569708666666668</v>
      </c>
      <c r="C44" s="1">
        <f t="shared" ref="C44:E44" si="33">C37</f>
        <v>1.032808914285714</v>
      </c>
      <c r="D44" s="1">
        <f t="shared" si="33"/>
        <v>0.97464977333333314</v>
      </c>
      <c r="E44" s="1">
        <f t="shared" si="33"/>
        <v>1.0663500317460319</v>
      </c>
      <c r="F44" s="1">
        <f>F37</f>
        <v>1.5464230755555555</v>
      </c>
      <c r="G44" s="1">
        <f>G37</f>
        <v>1.3380946996336995</v>
      </c>
      <c r="H44" s="4"/>
      <c r="I44" s="26"/>
      <c r="J44" s="2"/>
      <c r="K44" s="2"/>
      <c r="L44" s="4"/>
      <c r="M44" s="4"/>
      <c r="N44" s="4"/>
    </row>
    <row r="45" spans="1:19" x14ac:dyDescent="0.25">
      <c r="A45" s="4"/>
      <c r="B45" s="26"/>
      <c r="D45" s="26"/>
      <c r="E45" s="26"/>
      <c r="F45" s="26"/>
      <c r="G45" s="26"/>
      <c r="H45" s="4"/>
      <c r="I45" s="26"/>
      <c r="J45" s="2"/>
      <c r="K45" s="2"/>
      <c r="L45" s="4"/>
      <c r="M45" s="4"/>
      <c r="N45" s="4"/>
    </row>
    <row r="46" spans="1:19" x14ac:dyDescent="0.25">
      <c r="A46" s="4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</row>
    <row r="47" spans="1:19" x14ac:dyDescent="0.25">
      <c r="A47" s="4"/>
      <c r="B47" s="4"/>
      <c r="E47" s="4"/>
      <c r="F47" s="4"/>
      <c r="H47" s="4"/>
      <c r="I47" s="4"/>
      <c r="J47" s="4"/>
      <c r="K47" s="4"/>
      <c r="L47" s="4"/>
      <c r="M47" s="4"/>
      <c r="N47" s="4"/>
    </row>
    <row r="48" spans="1:19" x14ac:dyDescent="0.25">
      <c r="A48" s="4"/>
      <c r="B48" s="4"/>
      <c r="E48" s="4"/>
      <c r="F48" s="4"/>
      <c r="H48" s="4"/>
      <c r="I48" s="4"/>
      <c r="J48" s="4"/>
      <c r="K48" s="4"/>
      <c r="L48" s="4"/>
      <c r="M48" s="4"/>
      <c r="N48" s="4"/>
    </row>
    <row r="49" spans="1:14" x14ac:dyDescent="0.25">
      <c r="A49" s="4"/>
      <c r="B49" s="4"/>
      <c r="E49" s="4"/>
      <c r="F49" s="4"/>
      <c r="H49" s="4"/>
      <c r="I49" s="4"/>
      <c r="J49" s="4"/>
      <c r="K49" s="4"/>
      <c r="L49" s="4"/>
      <c r="M49" s="4"/>
      <c r="N49" s="4"/>
    </row>
    <row r="56" spans="1:14" x14ac:dyDescent="0.25">
      <c r="F56" s="26"/>
    </row>
    <row r="57" spans="1:14" x14ac:dyDescent="0.25">
      <c r="F57" s="26"/>
    </row>
    <row r="58" spans="1:14" x14ac:dyDescent="0.25">
      <c r="F58" s="26"/>
    </row>
    <row r="59" spans="1:14" x14ac:dyDescent="0.25">
      <c r="F59" s="26"/>
    </row>
    <row r="60" spans="1:14" x14ac:dyDescent="0.25">
      <c r="F60" s="26"/>
    </row>
    <row r="61" spans="1:14" x14ac:dyDescent="0.25">
      <c r="F61" s="26"/>
    </row>
    <row r="62" spans="1:14" x14ac:dyDescent="0.25">
      <c r="F62" s="26"/>
    </row>
    <row r="63" spans="1:14" x14ac:dyDescent="0.25">
      <c r="F63" s="26"/>
    </row>
    <row r="64" spans="1:14" x14ac:dyDescent="0.25">
      <c r="F64" s="26"/>
    </row>
    <row r="65" spans="6:6" x14ac:dyDescent="0.25">
      <c r="F65" s="26"/>
    </row>
  </sheetData>
  <mergeCells count="6">
    <mergeCell ref="Q17:S17"/>
    <mergeCell ref="B17:D17"/>
    <mergeCell ref="E17:G17"/>
    <mergeCell ref="H17:J17"/>
    <mergeCell ref="K17:M17"/>
    <mergeCell ref="N17:P1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NIST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Hotaling, Nathan A.</dc:creator>
  <cp:lastModifiedBy>N A H</cp:lastModifiedBy>
  <dcterms:created xsi:type="dcterms:W3CDTF">2014-04-08T16:36:29Z</dcterms:created>
  <dcterms:modified xsi:type="dcterms:W3CDTF">2015-04-08T22:09:53Z</dcterms:modified>
</cp:coreProperties>
</file>