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h1\OneDrive\Documents\NIST-NIH\Abstracts and Papers\Data in Brief - Biomat\Figure 5\"/>
    </mc:Choice>
  </mc:AlternateContent>
  <bookViews>
    <workbookView xWindow="0" yWindow="0" windowWidth="23970" windowHeight="1170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1" l="1"/>
  <c r="D23" i="1"/>
  <c r="E23" i="1"/>
  <c r="F23" i="1"/>
  <c r="G23" i="1"/>
  <c r="B23" i="1"/>
  <c r="I6" i="1"/>
  <c r="I7" i="1"/>
  <c r="I8" i="1"/>
  <c r="I9" i="1"/>
  <c r="I10" i="1"/>
  <c r="I11" i="1"/>
  <c r="I3" i="1"/>
  <c r="I4" i="1"/>
  <c r="H5" i="1"/>
  <c r="H4" i="1"/>
  <c r="H6" i="1"/>
  <c r="H7" i="1"/>
  <c r="H8" i="1"/>
  <c r="H9" i="1"/>
  <c r="H10" i="1"/>
  <c r="H11" i="1"/>
  <c r="H3" i="1"/>
  <c r="A26" i="1" l="1"/>
  <c r="A27" i="1"/>
  <c r="A28" i="1"/>
  <c r="A29" i="1"/>
  <c r="A30" i="1"/>
  <c r="A31" i="1"/>
  <c r="A32" i="1"/>
  <c r="A24" i="1"/>
  <c r="K9" i="1"/>
  <c r="L4" i="1" l="1"/>
  <c r="A25" i="1"/>
  <c r="A33" i="1"/>
  <c r="A34" i="1"/>
  <c r="B27" i="1" l="1"/>
  <c r="B24" i="1"/>
  <c r="B29" i="1"/>
  <c r="B25" i="1"/>
  <c r="B34" i="1"/>
  <c r="B32" i="1"/>
  <c r="B28" i="1"/>
  <c r="B30" i="1"/>
  <c r="B26" i="1"/>
  <c r="B33" i="1"/>
  <c r="B31" i="1"/>
  <c r="H13" i="1"/>
  <c r="H12" i="1"/>
  <c r="K11" i="1" l="1"/>
  <c r="I12" i="1"/>
  <c r="O4" i="1"/>
  <c r="G25" i="1" l="1"/>
  <c r="E27" i="1"/>
  <c r="C29" i="1"/>
  <c r="F30" i="1"/>
  <c r="D32" i="1"/>
  <c r="E33" i="1"/>
  <c r="C24" i="1"/>
  <c r="C26" i="1"/>
  <c r="H26" i="1" s="1"/>
  <c r="I25" i="1" s="1"/>
  <c r="F27" i="1"/>
  <c r="D29" i="1"/>
  <c r="G30" i="1"/>
  <c r="E32" i="1"/>
  <c r="F33" i="1"/>
  <c r="D24" i="1"/>
  <c r="C28" i="1"/>
  <c r="G32" i="1"/>
  <c r="F24" i="1"/>
  <c r="C25" i="1"/>
  <c r="G29" i="1"/>
  <c r="D25" i="1"/>
  <c r="C30" i="1"/>
  <c r="D26" i="1"/>
  <c r="G27" i="1"/>
  <c r="E29" i="1"/>
  <c r="C31" i="1"/>
  <c r="F32" i="1"/>
  <c r="G33" i="1"/>
  <c r="E24" i="1"/>
  <c r="E26" i="1"/>
  <c r="F29" i="1"/>
  <c r="D31" i="1"/>
  <c r="C34" i="1"/>
  <c r="F26" i="1"/>
  <c r="E31" i="1"/>
  <c r="D34" i="1"/>
  <c r="G24" i="1"/>
  <c r="G26" i="1"/>
  <c r="F31" i="1"/>
  <c r="E34" i="1"/>
  <c r="E25" i="1"/>
  <c r="C27" i="1"/>
  <c r="F28" i="1"/>
  <c r="D30" i="1"/>
  <c r="G31" i="1"/>
  <c r="C33" i="1"/>
  <c r="F34" i="1"/>
  <c r="F25" i="1"/>
  <c r="D27" i="1"/>
  <c r="G28" i="1"/>
  <c r="E30" i="1"/>
  <c r="C32" i="1"/>
  <c r="D33" i="1"/>
  <c r="G34" i="1"/>
  <c r="D28" i="1"/>
  <c r="E28" i="1"/>
  <c r="I30" i="1" l="1"/>
  <c r="H30" i="1"/>
  <c r="I29" i="1"/>
  <c r="I24" i="1"/>
  <c r="H24" i="1"/>
  <c r="L9" i="1" s="1"/>
  <c r="H33" i="1"/>
  <c r="L11" i="1" s="1"/>
  <c r="H31" i="1"/>
  <c r="I31" i="1"/>
  <c r="H29" i="1"/>
  <c r="H34" i="1"/>
  <c r="I33" i="1" s="1"/>
  <c r="H25" i="1"/>
  <c r="H32" i="1"/>
  <c r="I32" i="1"/>
  <c r="H27" i="1"/>
  <c r="I27" i="1"/>
  <c r="I28" i="1"/>
  <c r="H28" i="1"/>
</calcChain>
</file>

<file path=xl/sharedStrings.xml><?xml version="1.0" encoding="utf-8"?>
<sst xmlns="http://schemas.openxmlformats.org/spreadsheetml/2006/main" count="37" uniqueCount="34">
  <si>
    <t>Mean Pore Size</t>
  </si>
  <si>
    <t>Percent Porosity</t>
  </si>
  <si>
    <t>Intersection Density (100x100px)</t>
  </si>
  <si>
    <t>Characteristic Length</t>
  </si>
  <si>
    <t>BoneJ SD</t>
  </si>
  <si>
    <t>SD</t>
  </si>
  <si>
    <t>Super Pixel</t>
  </si>
  <si>
    <t>Histogram</t>
  </si>
  <si>
    <t>BoneJ</t>
  </si>
  <si>
    <t>Human</t>
  </si>
  <si>
    <t>Mean Diameter</t>
  </si>
  <si>
    <t>SD Diameter</t>
  </si>
  <si>
    <t>PrC</t>
  </si>
  <si>
    <t>mean</t>
  </si>
  <si>
    <t>Pixel Data</t>
  </si>
  <si>
    <r>
      <t>Distance (</t>
    </r>
    <r>
      <rPr>
        <b/>
        <sz val="24"/>
        <color theme="1"/>
        <rFont val="Calibri"/>
        <family val="2"/>
      </rPr>
      <t>μm) Transformed Data</t>
    </r>
  </si>
  <si>
    <t>File</t>
  </si>
  <si>
    <r>
      <t>Mean (</t>
    </r>
    <r>
      <rPr>
        <sz val="11"/>
        <color theme="1"/>
        <rFont val="Calibri"/>
        <family val="2"/>
      </rPr>
      <t>μm)</t>
    </r>
  </si>
  <si>
    <t>SD (μm)</t>
  </si>
  <si>
    <t>Pixels</t>
  </si>
  <si>
    <t>μm</t>
  </si>
  <si>
    <t>μm/pixel</t>
  </si>
  <si>
    <t>Pixel to Unit Conversion for m10</t>
  </si>
  <si>
    <t>Pixel to Unit Conversion for all other samples</t>
  </si>
  <si>
    <t>Histogram_Mean</t>
  </si>
  <si>
    <t>Histogram_SD</t>
  </si>
  <si>
    <t>Histogram_Mode</t>
  </si>
  <si>
    <t>Histogram Median</t>
  </si>
  <si>
    <t>Mono_m10</t>
  </si>
  <si>
    <t>Mono_m09</t>
  </si>
  <si>
    <t>Mono_m06</t>
  </si>
  <si>
    <t>Mono_m03</t>
  </si>
  <si>
    <t>Mono_2_m06</t>
  </si>
  <si>
    <t>Mono_2_m03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</si>
</sst>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6" x14ac:knownFonts="1">
    <font>
      <sz val="11"/>
      <color theme="1"/>
      <name val="Calibri"/>
      <family val="2"/>
      <scheme val="minor"/>
    </font>
    <font>
      <sz val="11"/>
      <color theme="1"/>
      <name val="Calibri"/>
      <family val="2"/>
      <scheme val="minor"/>
    </font>
    <font>
      <sz val="10"/>
      <name val="Arial"/>
      <family val="2"/>
    </font>
    <font>
      <b/>
      <sz val="24"/>
      <color theme="1"/>
      <name val="Calibri"/>
      <family val="2"/>
      <scheme val="minor"/>
    </font>
    <font>
      <b/>
      <sz val="24"/>
      <color theme="1"/>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164" fontId="0" fillId="0" borderId="0" xfId="1" applyNumberFormat="1" applyFont="1"/>
    <xf numFmtId="165" fontId="0" fillId="0" borderId="0" xfId="1" applyNumberFormat="1" applyFont="1"/>
    <xf numFmtId="165" fontId="0" fillId="0" borderId="0" xfId="0" applyNumberFormat="1"/>
    <xf numFmtId="0" fontId="2" fillId="0" borderId="0" xfId="0" applyFont="1"/>
    <xf numFmtId="0" fontId="2" fillId="0" borderId="0" xfId="0" applyFont="1" applyAlignment="1">
      <alignment horizontal="left"/>
    </xf>
    <xf numFmtId="166" fontId="0" fillId="0" borderId="0" xfId="1" applyNumberFormat="1" applyFont="1"/>
    <xf numFmtId="166" fontId="0" fillId="0" borderId="0" xfId="0" applyNumberFormat="1"/>
    <xf numFmtId="0" fontId="0" fillId="0" borderId="0" xfId="0" applyNumberFormat="1" applyFont="1" applyFill="1" applyBorder="1" applyAlignment="1"/>
    <xf numFmtId="0" fontId="3" fillId="0" borderId="0" xfId="0" applyFont="1"/>
    <xf numFmtId="0" fontId="0" fillId="0" borderId="0" xfId="0" applyFill="1"/>
    <xf numFmtId="0" fontId="3" fillId="0" borderId="0" xfId="0" applyFont="1" applyAlignment="1">
      <alignment wrapText="1"/>
    </xf>
    <xf numFmtId="0" fontId="0" fillId="0" borderId="0" xfId="0" applyAlignment="1">
      <alignment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solidFill>
            <a:ln>
              <a:noFill/>
            </a:ln>
            <a:effectLst/>
          </c:spPr>
          <c:invertIfNegative val="0"/>
          <c:dPt>
            <c:idx val="3"/>
            <c:invertIfNegative val="0"/>
            <c:bubble3D val="0"/>
            <c:spPr>
              <a:solidFill>
                <a:schemeClr val="tx1"/>
              </a:solidFill>
              <a:ln>
                <a:noFill/>
              </a:ln>
              <a:effectLst/>
            </c:spPr>
          </c:dPt>
          <c:errBars>
            <c:errBarType val="plus"/>
            <c:errValType val="cust"/>
            <c:noEndCap val="0"/>
            <c:plus>
              <c:numRef>
                <c:f>Sheet1!$M$9:$M$15</c:f>
                <c:numCache>
                  <c:formatCode>General</c:formatCode>
                  <c:ptCount val="7"/>
                  <c:pt idx="0">
                    <c:v>1.6346209103218184E-2</c:v>
                  </c:pt>
                  <c:pt idx="1">
                    <c:v>9.7486854880659404E-2</c:v>
                  </c:pt>
                  <c:pt idx="2">
                    <c:v>0.19691640978657199</c:v>
                  </c:pt>
                  <c:pt idx="3">
                    <c:v>0.10012739635775485</c:v>
                  </c:pt>
                  <c:pt idx="4">
                    <c:v>0.10080515515438469</c:v>
                  </c:pt>
                </c:numCache>
              </c:numRef>
            </c:plus>
            <c:minus>
              <c:numRef>
                <c:f>Sheet1!$M$9:$M$15</c:f>
                <c:numCache>
                  <c:formatCode>General</c:formatCode>
                  <c:ptCount val="7"/>
                  <c:pt idx="0">
                    <c:v>1.6346209103218184E-2</c:v>
                  </c:pt>
                  <c:pt idx="1">
                    <c:v>9.7486854880659404E-2</c:v>
                  </c:pt>
                  <c:pt idx="2">
                    <c:v>0.19691640978657199</c:v>
                  </c:pt>
                  <c:pt idx="3">
                    <c:v>0.10012739635775485</c:v>
                  </c:pt>
                  <c:pt idx="4">
                    <c:v>0.10080515515438469</c:v>
                  </c:pt>
                </c:numCache>
              </c:numRef>
            </c:minus>
            <c:spPr>
              <a:noFill/>
              <a:ln w="25400" cap="flat" cmpd="sng" algn="ctr">
                <a:solidFill>
                  <a:schemeClr val="tx1"/>
                </a:solidFill>
                <a:round/>
              </a:ln>
              <a:effectLst/>
            </c:spPr>
          </c:errBars>
          <c:cat>
            <c:strRef>
              <c:f>Sheet1!$K$9:$K$13</c:f>
              <c:strCache>
                <c:ptCount val="5"/>
                <c:pt idx="0">
                  <c:v>Super Pixel</c:v>
                </c:pt>
                <c:pt idx="1">
                  <c:v>Histogram</c:v>
                </c:pt>
                <c:pt idx="2">
                  <c:v>BoneJ</c:v>
                </c:pt>
                <c:pt idx="3">
                  <c:v>PrC</c:v>
                </c:pt>
                <c:pt idx="4">
                  <c:v>Human</c:v>
                </c:pt>
              </c:strCache>
            </c:strRef>
          </c:cat>
          <c:val>
            <c:numRef>
              <c:f>Sheet1!$L$9:$L$13</c:f>
              <c:numCache>
                <c:formatCode>0.000</c:formatCode>
                <c:ptCount val="5"/>
                <c:pt idx="0">
                  <c:v>0.34316882983009123</c:v>
                </c:pt>
                <c:pt idx="1">
                  <c:v>0.33290799999999998</c:v>
                </c:pt>
                <c:pt idx="2">
                  <c:v>0.50636117793698676</c:v>
                </c:pt>
                <c:pt idx="3">
                  <c:v>0.37741599999999997</c:v>
                </c:pt>
                <c:pt idx="4">
                  <c:v>0.38797300000000001</c:v>
                </c:pt>
              </c:numCache>
            </c:numRef>
          </c:val>
          <c:extLst/>
        </c:ser>
        <c:dLbls>
          <c:showLegendKey val="0"/>
          <c:showVal val="0"/>
          <c:showCatName val="0"/>
          <c:showSerName val="0"/>
          <c:showPercent val="0"/>
          <c:showBubbleSize val="0"/>
        </c:dLbls>
        <c:gapWidth val="33"/>
        <c:overlap val="-27"/>
        <c:axId val="185060248"/>
        <c:axId val="185062992"/>
      </c:barChart>
      <c:catAx>
        <c:axId val="185060248"/>
        <c:scaling>
          <c:orientation val="minMax"/>
        </c:scaling>
        <c:delete val="0"/>
        <c:axPos val="b"/>
        <c:numFmt formatCode="General" sourceLinked="1"/>
        <c:majorTickMark val="none"/>
        <c:minorTickMark val="out"/>
        <c:tickLblPos val="nextTo"/>
        <c:spPr>
          <a:noFill/>
          <a:ln w="31750" cap="flat" cmpd="sng" algn="ctr">
            <a:solidFill>
              <a:schemeClr val="tx1"/>
            </a:solidFill>
            <a:round/>
          </a:ln>
          <a:effectLst/>
        </c:spPr>
        <c:txPr>
          <a:bodyPr rot="-60000000" spcFirstLastPara="1" vertOverflow="ellipsis" vert="horz" wrap="square" anchor="ctr" anchorCtr="1"/>
          <a:lstStyle/>
          <a:p>
            <a:pPr>
              <a:defRPr sz="3200" b="1" i="0" u="none" strike="noStrike" kern="1200" baseline="0">
                <a:solidFill>
                  <a:schemeClr val="tx1"/>
                </a:solidFill>
                <a:latin typeface="Cambria Math" panose="02040503050406030204" pitchFamily="18" charset="0"/>
                <a:ea typeface="Cambria Math" panose="02040503050406030204" pitchFamily="18" charset="0"/>
                <a:cs typeface="+mn-cs"/>
              </a:defRPr>
            </a:pPr>
            <a:endParaRPr lang="en-US"/>
          </a:p>
        </c:txPr>
        <c:crossAx val="185062992"/>
        <c:crosses val="autoZero"/>
        <c:auto val="1"/>
        <c:lblAlgn val="ctr"/>
        <c:lblOffset val="100"/>
        <c:noMultiLvlLbl val="0"/>
      </c:catAx>
      <c:valAx>
        <c:axId val="185062992"/>
        <c:scaling>
          <c:orientation val="minMax"/>
        </c:scaling>
        <c:delete val="0"/>
        <c:axPos val="l"/>
        <c:title>
          <c:tx>
            <c:rich>
              <a:bodyPr rot="-5400000" spcFirstLastPara="1" vertOverflow="ellipsis" vert="horz" wrap="square" anchor="ctr" anchorCtr="1"/>
              <a:lstStyle/>
              <a:p>
                <a:pPr>
                  <a:defRPr sz="4400" b="1" i="0" u="none" strike="noStrike" kern="1200" baseline="0">
                    <a:solidFill>
                      <a:schemeClr val="tx1"/>
                    </a:solidFill>
                    <a:latin typeface="+mn-lt"/>
                    <a:ea typeface="+mn-ea"/>
                    <a:cs typeface="+mn-cs"/>
                  </a:defRPr>
                </a:pPr>
                <a:r>
                  <a:rPr lang="en-US" sz="4400" b="1">
                    <a:solidFill>
                      <a:schemeClr val="tx1"/>
                    </a:solidFill>
                    <a:latin typeface="Cambria Math" panose="02040503050406030204" pitchFamily="18" charset="0"/>
                    <a:ea typeface="Cambria Math" panose="02040503050406030204" pitchFamily="18" charset="0"/>
                  </a:rPr>
                  <a:t>Mean Fiber Diameter (µm)</a:t>
                </a:r>
              </a:p>
            </c:rich>
          </c:tx>
          <c:layout/>
          <c:overlay val="0"/>
          <c:spPr>
            <a:noFill/>
            <a:ln>
              <a:noFill/>
            </a:ln>
            <a:effectLst/>
          </c:spPr>
          <c:txPr>
            <a:bodyPr rot="-5400000" spcFirstLastPara="1" vertOverflow="ellipsis" vert="horz" wrap="square" anchor="ctr" anchorCtr="1"/>
            <a:lstStyle/>
            <a:p>
              <a:pPr>
                <a:defRPr sz="4400" b="1" i="0" u="none" strike="noStrike" kern="1200" baseline="0">
                  <a:solidFill>
                    <a:schemeClr val="tx1"/>
                  </a:solidFill>
                  <a:latin typeface="+mn-lt"/>
                  <a:ea typeface="+mn-ea"/>
                  <a:cs typeface="+mn-cs"/>
                </a:defRPr>
              </a:pPr>
              <a:endParaRPr lang="en-US"/>
            </a:p>
          </c:txPr>
        </c:title>
        <c:numFmt formatCode="0.0" sourceLinked="0"/>
        <c:majorTickMark val="out"/>
        <c:minorTickMark val="none"/>
        <c:tickLblPos val="nextTo"/>
        <c:spPr>
          <a:noFill/>
          <a:ln w="31750">
            <a:solidFill>
              <a:schemeClr val="tx1"/>
            </a:solidFill>
          </a:ln>
          <a:effectLst/>
        </c:spPr>
        <c:txPr>
          <a:bodyPr rot="-60000000" spcFirstLastPara="1" vertOverflow="ellipsis" vert="horz" wrap="square" anchor="ctr" anchorCtr="1"/>
          <a:lstStyle/>
          <a:p>
            <a:pPr>
              <a:defRPr sz="3200" b="1" i="0" u="none" strike="noStrike" kern="1200" baseline="0">
                <a:solidFill>
                  <a:schemeClr val="tx1"/>
                </a:solidFill>
                <a:latin typeface="Cambria Math" panose="02040503050406030204" pitchFamily="18" charset="0"/>
                <a:ea typeface="Cambria Math" panose="02040503050406030204" pitchFamily="18" charset="0"/>
                <a:cs typeface="+mn-cs"/>
              </a:defRPr>
            </a:pPr>
            <a:endParaRPr lang="en-US"/>
          </a:p>
        </c:txPr>
        <c:crossAx val="1850602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425224</xdr:colOff>
      <xdr:row>4</xdr:row>
      <xdr:rowOff>136071</xdr:rowOff>
    </xdr:from>
    <xdr:to>
      <xdr:col>32</xdr:col>
      <xdr:colOff>272824</xdr:colOff>
      <xdr:row>45</xdr:row>
      <xdr:rowOff>124505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421821</xdr:colOff>
      <xdr:row>13</xdr:row>
      <xdr:rowOff>95251</xdr:rowOff>
    </xdr:from>
    <xdr:to>
      <xdr:col>13</xdr:col>
      <xdr:colOff>421821</xdr:colOff>
      <xdr:row>37</xdr:row>
      <xdr:rowOff>0</xdr:rowOff>
    </xdr:to>
    <xdr:sp macro="" textlink="">
      <xdr:nvSpPr>
        <xdr:cNvPr id="2" name="TextBox 1"/>
        <xdr:cNvSpPr txBox="1"/>
      </xdr:nvSpPr>
      <xdr:spPr>
        <a:xfrm>
          <a:off x="7919357" y="3007180"/>
          <a:ext cx="3483428" cy="46808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 Human, FibraQuant (PrC), and Histogram measures were derived from the peak fits in the Peak Fit folder.  FWHM of the peaks were converted to SD by dividing the FWHM by 2*</a:t>
          </a:r>
          <a:r>
            <a:rPr lang="en-US" sz="2400"/>
            <a:t>√</a:t>
          </a:r>
          <a:r>
            <a:rPr lang="en-US" sz="1800"/>
            <a:t>(2*ln(2))</a:t>
          </a:r>
        </a:p>
        <a:p>
          <a:endParaRPr lang="en-US" sz="1800"/>
        </a:p>
        <a:p>
          <a:r>
            <a:rPr lang="en-US" sz="1800">
              <a:solidFill>
                <a:schemeClr val="dk1"/>
              </a:solidFill>
              <a:effectLst/>
              <a:latin typeface="+mn-lt"/>
              <a:ea typeface="+mn-ea"/>
              <a:cs typeface="+mn-cs"/>
            </a:rPr>
            <a:t>Where FWHM means full width half max of a Gaussian Curve</a:t>
          </a:r>
          <a:endParaRPr lang="en-US" sz="1800">
            <a:effectLst/>
          </a:endParaRPr>
        </a:p>
        <a:p>
          <a:r>
            <a:rPr lang="en-US" sz="1800">
              <a:solidFill>
                <a:schemeClr val="dk1"/>
              </a:solidFill>
              <a:effectLst/>
              <a:latin typeface="+mn-lt"/>
              <a:ea typeface="+mn-ea"/>
              <a:cs typeface="+mn-cs"/>
            </a:rPr>
            <a:t>Where SD means Standard Deviation Gaussian Curve</a:t>
          </a:r>
          <a:endParaRPr lang="en-US" sz="1800">
            <a:effectLst/>
          </a:endParaRPr>
        </a:p>
        <a:p>
          <a:r>
            <a:rPr lang="en-US" sz="1800">
              <a:solidFill>
                <a:schemeClr val="dk1"/>
              </a:solidFill>
              <a:effectLst/>
              <a:latin typeface="+mn-lt"/>
              <a:ea typeface="+mn-ea"/>
              <a:cs typeface="+mn-cs"/>
            </a:rPr>
            <a:t>Where SE means Standard Error of a Gaussian Curve</a:t>
          </a:r>
          <a:endParaRPr lang="en-US" sz="1800">
            <a:effectLst/>
          </a:endParaRPr>
        </a:p>
        <a:p>
          <a:r>
            <a:rPr lang="en-US" sz="1800">
              <a:solidFill>
                <a:schemeClr val="dk1"/>
              </a:solidFill>
              <a:effectLst/>
              <a:latin typeface="+mn-lt"/>
              <a:ea typeface="+mn-ea"/>
              <a:cs typeface="+mn-cs"/>
            </a:rPr>
            <a:t>Where PrC is substituted for FibraQuant</a:t>
          </a:r>
          <a:endParaRPr lang="en-US" sz="1800">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
  <sheetViews>
    <sheetView tabSelected="1" zoomScale="70" zoomScaleNormal="70" workbookViewId="0">
      <selection activeCell="K44" sqref="K44"/>
    </sheetView>
  </sheetViews>
  <sheetFormatPr defaultRowHeight="15" x14ac:dyDescent="0.25"/>
  <cols>
    <col min="1" max="1" width="39" bestFit="1" customWidth="1"/>
    <col min="11" max="11" width="19" customWidth="1"/>
    <col min="12" max="12" width="14.85546875" bestFit="1" customWidth="1"/>
  </cols>
  <sheetData>
    <row r="1" spans="1:16" s="12" customFormat="1" ht="48.75" customHeight="1" x14ac:dyDescent="0.5">
      <c r="A1" s="11" t="s">
        <v>14</v>
      </c>
      <c r="L1" s="13" t="s">
        <v>22</v>
      </c>
      <c r="M1" s="13"/>
      <c r="O1" s="13" t="s">
        <v>23</v>
      </c>
      <c r="P1" s="13"/>
    </row>
    <row r="2" spans="1:16" x14ac:dyDescent="0.25">
      <c r="A2" t="s">
        <v>16</v>
      </c>
      <c r="B2" t="s">
        <v>28</v>
      </c>
      <c r="C2" t="s">
        <v>29</v>
      </c>
      <c r="D2" t="s">
        <v>30</v>
      </c>
      <c r="E2" t="s">
        <v>31</v>
      </c>
      <c r="F2" t="s">
        <v>32</v>
      </c>
      <c r="G2" t="s">
        <v>33</v>
      </c>
      <c r="H2" t="s">
        <v>13</v>
      </c>
      <c r="I2" t="s">
        <v>5</v>
      </c>
      <c r="L2">
        <v>306</v>
      </c>
      <c r="M2" t="s">
        <v>19</v>
      </c>
      <c r="O2">
        <v>507</v>
      </c>
      <c r="P2" t="s">
        <v>19</v>
      </c>
    </row>
    <row r="3" spans="1:16" x14ac:dyDescent="0.25">
      <c r="A3" t="s">
        <v>6</v>
      </c>
      <c r="B3">
        <v>20.893231</v>
      </c>
      <c r="C3">
        <v>18.563455000000001</v>
      </c>
      <c r="D3">
        <v>17.051024000000002</v>
      </c>
      <c r="E3">
        <v>17.794910000000002</v>
      </c>
      <c r="F3">
        <v>16.07525</v>
      </c>
      <c r="G3">
        <v>17.598711000000002</v>
      </c>
      <c r="H3">
        <f>AVERAGE(B3:G3)</f>
        <v>17.996096833333336</v>
      </c>
      <c r="I3">
        <f>STDEV(B3:G3)</f>
        <v>1.6429539572868637</v>
      </c>
      <c r="L3">
        <v>5</v>
      </c>
      <c r="M3" t="s">
        <v>20</v>
      </c>
      <c r="O3">
        <v>10</v>
      </c>
      <c r="P3" t="s">
        <v>20</v>
      </c>
    </row>
    <row r="4" spans="1:16" x14ac:dyDescent="0.25">
      <c r="A4" t="s">
        <v>24</v>
      </c>
      <c r="B4">
        <v>18.239701</v>
      </c>
      <c r="C4">
        <v>17.099457999999998</v>
      </c>
      <c r="D4">
        <v>15.879524999999999</v>
      </c>
      <c r="E4">
        <v>16.014941</v>
      </c>
      <c r="F4">
        <v>15.190999</v>
      </c>
      <c r="G4">
        <v>15.887862999999999</v>
      </c>
      <c r="H4">
        <f t="shared" ref="H4:H11" si="0">AVERAGE(B4:G4)</f>
        <v>16.3854145</v>
      </c>
      <c r="I4">
        <f>H5</f>
        <v>7.028091150557727</v>
      </c>
      <c r="L4" s="7">
        <f>L3/L2</f>
        <v>1.6339869281045753E-2</v>
      </c>
      <c r="M4" t="s">
        <v>21</v>
      </c>
      <c r="O4">
        <f>O3/O2</f>
        <v>1.9723865877712032E-2</v>
      </c>
      <c r="P4" t="s">
        <v>21</v>
      </c>
    </row>
    <row r="5" spans="1:16" x14ac:dyDescent="0.25">
      <c r="A5" t="s">
        <v>25</v>
      </c>
      <c r="B5">
        <v>8.7071959999999997</v>
      </c>
      <c r="C5">
        <v>7.2077099999999996</v>
      </c>
      <c r="D5">
        <v>6.2528280000000001</v>
      </c>
      <c r="E5">
        <v>6.4046190000000003</v>
      </c>
      <c r="F5">
        <v>6.4134010000000004</v>
      </c>
      <c r="G5">
        <v>6.8810849999999997</v>
      </c>
      <c r="H5">
        <f>SQRT((B5^2+C5^2+D5^2+E5^2+F5^2+G5^2)/6)</f>
        <v>7.028091150557727</v>
      </c>
    </row>
    <row r="6" spans="1:16" x14ac:dyDescent="0.25">
      <c r="A6" t="s">
        <v>26</v>
      </c>
      <c r="B6">
        <v>18</v>
      </c>
      <c r="C6">
        <v>14</v>
      </c>
      <c r="D6">
        <v>14</v>
      </c>
      <c r="E6">
        <v>18</v>
      </c>
      <c r="F6">
        <v>18</v>
      </c>
      <c r="G6">
        <v>12</v>
      </c>
      <c r="H6">
        <f t="shared" si="0"/>
        <v>15.666666666666666</v>
      </c>
      <c r="I6">
        <f t="shared" ref="I6:I11" si="1">STDEV(B6:G6)</f>
        <v>2.6583202716502488</v>
      </c>
    </row>
    <row r="7" spans="1:16" x14ac:dyDescent="0.25">
      <c r="A7" t="s">
        <v>27</v>
      </c>
      <c r="B7">
        <v>18</v>
      </c>
      <c r="C7">
        <v>16</v>
      </c>
      <c r="D7">
        <v>16</v>
      </c>
      <c r="E7">
        <v>16</v>
      </c>
      <c r="F7">
        <v>16</v>
      </c>
      <c r="G7">
        <v>16</v>
      </c>
      <c r="H7">
        <f t="shared" si="0"/>
        <v>16.333333333333332</v>
      </c>
      <c r="I7">
        <f t="shared" si="1"/>
        <v>0.81649658092772603</v>
      </c>
    </row>
    <row r="8" spans="1:16" x14ac:dyDescent="0.25">
      <c r="A8" t="s">
        <v>0</v>
      </c>
      <c r="B8">
        <v>4471.5816329999998</v>
      </c>
      <c r="C8">
        <v>3457.8601399999998</v>
      </c>
      <c r="D8">
        <v>3451.4713379999998</v>
      </c>
      <c r="E8">
        <v>3444.8831169999999</v>
      </c>
      <c r="F8">
        <v>2741.0512819999999</v>
      </c>
      <c r="G8">
        <v>2589.117647</v>
      </c>
      <c r="H8">
        <f t="shared" si="0"/>
        <v>3359.3275261666663</v>
      </c>
      <c r="I8">
        <f t="shared" si="1"/>
        <v>669.04661831672558</v>
      </c>
      <c r="L8" t="s">
        <v>17</v>
      </c>
      <c r="M8" t="s">
        <v>18</v>
      </c>
    </row>
    <row r="9" spans="1:16" x14ac:dyDescent="0.25">
      <c r="A9" t="s">
        <v>1</v>
      </c>
      <c r="B9">
        <v>0.56143799999999999</v>
      </c>
      <c r="C9">
        <v>0.55098100000000005</v>
      </c>
      <c r="D9">
        <v>0.56067900000000004</v>
      </c>
      <c r="E9">
        <v>0.55242400000000003</v>
      </c>
      <c r="F9">
        <v>0.54385399999999995</v>
      </c>
      <c r="G9">
        <v>0.51666699999999999</v>
      </c>
      <c r="H9">
        <f t="shared" si="0"/>
        <v>0.5476738333333333</v>
      </c>
      <c r="I9">
        <f t="shared" si="1"/>
        <v>1.6541480700549969E-2</v>
      </c>
      <c r="K9" s="1" t="str">
        <f>A3</f>
        <v>Super Pixel</v>
      </c>
      <c r="L9" s="2">
        <f>H24</f>
        <v>0.34316882983009123</v>
      </c>
      <c r="M9" s="6">
        <v>1.6346209103218184E-2</v>
      </c>
    </row>
    <row r="10" spans="1:16" x14ac:dyDescent="0.25">
      <c r="A10" t="s">
        <v>2</v>
      </c>
      <c r="B10">
        <v>3.0029300000000001</v>
      </c>
      <c r="C10">
        <v>3.6295570000000001</v>
      </c>
      <c r="D10">
        <v>3.8736980000000001</v>
      </c>
      <c r="E10">
        <v>3.9306640000000002</v>
      </c>
      <c r="F10">
        <v>4.3050129999999998</v>
      </c>
      <c r="G10">
        <v>4.6223960000000002</v>
      </c>
      <c r="H10">
        <f t="shared" si="0"/>
        <v>3.8940429999999999</v>
      </c>
      <c r="I10">
        <f t="shared" si="1"/>
        <v>0.55949703719322696</v>
      </c>
      <c r="K10" t="s">
        <v>7</v>
      </c>
      <c r="L10" s="3">
        <v>0.33290799999999998</v>
      </c>
      <c r="M10" s="7">
        <v>9.7486854880659404E-2</v>
      </c>
    </row>
    <row r="11" spans="1:16" x14ac:dyDescent="0.25">
      <c r="A11" t="s">
        <v>3</v>
      </c>
      <c r="B11">
        <v>74.144986000000003</v>
      </c>
      <c r="C11">
        <v>70.245515999999995</v>
      </c>
      <c r="D11">
        <v>70.082982999999999</v>
      </c>
      <c r="E11">
        <v>67.750518</v>
      </c>
      <c r="F11">
        <v>68.696596999999997</v>
      </c>
      <c r="G11">
        <v>63.028168999999998</v>
      </c>
      <c r="H11">
        <f t="shared" si="0"/>
        <v>68.9914615</v>
      </c>
      <c r="I11">
        <f t="shared" si="1"/>
        <v>3.6472079713156345</v>
      </c>
      <c r="K11" t="str">
        <f>A12</f>
        <v>BoneJ</v>
      </c>
      <c r="L11" s="3">
        <f>H33</f>
        <v>0.50636117793698676</v>
      </c>
      <c r="M11" s="7">
        <v>0.19691640978657199</v>
      </c>
    </row>
    <row r="12" spans="1:16" x14ac:dyDescent="0.25">
      <c r="A12" t="s">
        <v>8</v>
      </c>
      <c r="B12">
        <v>30.972403</v>
      </c>
      <c r="C12">
        <v>24.037061999999999</v>
      </c>
      <c r="D12">
        <v>26.616237999999999</v>
      </c>
      <c r="E12">
        <v>27.628064999999999</v>
      </c>
      <c r="F12">
        <v>25.171848000000001</v>
      </c>
      <c r="G12">
        <v>24.923347</v>
      </c>
      <c r="H12">
        <f t="shared" ref="H12" si="2">AVERAGE(B12:G12)</f>
        <v>26.558160500000003</v>
      </c>
      <c r="I12">
        <f>H13</f>
        <v>10.401551791818486</v>
      </c>
      <c r="K12" t="s">
        <v>12</v>
      </c>
      <c r="L12" s="3">
        <v>0.37741599999999997</v>
      </c>
      <c r="M12" s="7">
        <v>0.10012739635775485</v>
      </c>
    </row>
    <row r="13" spans="1:16" x14ac:dyDescent="0.25">
      <c r="A13" t="s">
        <v>4</v>
      </c>
      <c r="B13">
        <v>12.764561</v>
      </c>
      <c r="C13">
        <v>9.0960169999999998</v>
      </c>
      <c r="D13">
        <v>10.559653000000001</v>
      </c>
      <c r="E13">
        <v>10.718267000000001</v>
      </c>
      <c r="F13">
        <v>9.8289810000000006</v>
      </c>
      <c r="G13">
        <v>8.9713849999999997</v>
      </c>
      <c r="H13">
        <f>SQRT((B13^2+C13^2+D13^2+E13^2+F13^2+G13^2)/6)</f>
        <v>10.401551791818486</v>
      </c>
      <c r="K13" t="s">
        <v>9</v>
      </c>
      <c r="L13" s="3">
        <v>0.38797300000000001</v>
      </c>
      <c r="M13" s="7">
        <v>0.10080515515438469</v>
      </c>
    </row>
    <row r="14" spans="1:16" x14ac:dyDescent="0.25">
      <c r="L14" s="3"/>
      <c r="M14" s="7"/>
    </row>
    <row r="15" spans="1:16" x14ac:dyDescent="0.25">
      <c r="L15" s="3"/>
      <c r="M15" s="7"/>
    </row>
    <row r="17" spans="1:12" x14ac:dyDescent="0.25">
      <c r="L17" s="3"/>
    </row>
    <row r="22" spans="1:12" ht="31.5" x14ac:dyDescent="0.5">
      <c r="A22" s="9" t="s">
        <v>15</v>
      </c>
    </row>
    <row r="23" spans="1:12" x14ac:dyDescent="0.25">
      <c r="B23" t="str">
        <f>B2</f>
        <v>Mono_m10</v>
      </c>
      <c r="C23" t="str">
        <f t="shared" ref="C23:G23" si="3">C2</f>
        <v>Mono_m09</v>
      </c>
      <c r="D23" t="str">
        <f t="shared" si="3"/>
        <v>Mono_m06</v>
      </c>
      <c r="E23" t="str">
        <f t="shared" si="3"/>
        <v>Mono_m03</v>
      </c>
      <c r="F23" t="str">
        <f t="shared" si="3"/>
        <v>Mono_2_m06</v>
      </c>
      <c r="G23" t="str">
        <f t="shared" si="3"/>
        <v>Mono_2_m03</v>
      </c>
      <c r="H23" t="s">
        <v>10</v>
      </c>
      <c r="I23" t="s">
        <v>11</v>
      </c>
    </row>
    <row r="24" spans="1:12" x14ac:dyDescent="0.25">
      <c r="A24" t="str">
        <f>A3</f>
        <v>Super Pixel</v>
      </c>
      <c r="B24">
        <f t="shared" ref="B24:B34" si="4">B3*$L$4</f>
        <v>0.34139266339869284</v>
      </c>
      <c r="C24">
        <f t="shared" ref="C24:G34" si="5">C3*$O$4</f>
        <v>0.36614309664694283</v>
      </c>
      <c r="D24">
        <f t="shared" si="5"/>
        <v>0.33631211045364895</v>
      </c>
      <c r="E24">
        <f t="shared" si="5"/>
        <v>0.35098441814595666</v>
      </c>
      <c r="F24">
        <f t="shared" si="5"/>
        <v>0.31706607495069034</v>
      </c>
      <c r="G24">
        <f t="shared" si="5"/>
        <v>0.34711461538461541</v>
      </c>
      <c r="H24">
        <f>AVERAGE(B24:G24)</f>
        <v>0.34316882983009123</v>
      </c>
      <c r="I24">
        <f>STDEV(B24:G24)</f>
        <v>1.6346209103218184E-2</v>
      </c>
    </row>
    <row r="25" spans="1:12" x14ac:dyDescent="0.25">
      <c r="A25" t="str">
        <f>A4</f>
        <v>Histogram_Mean</v>
      </c>
      <c r="B25">
        <f t="shared" si="4"/>
        <v>0.29803433006535951</v>
      </c>
      <c r="C25">
        <f t="shared" si="5"/>
        <v>0.33726741617356998</v>
      </c>
      <c r="D25">
        <f t="shared" si="5"/>
        <v>0.31320562130177515</v>
      </c>
      <c r="E25">
        <f t="shared" si="5"/>
        <v>0.3158765483234714</v>
      </c>
      <c r="F25">
        <f t="shared" si="5"/>
        <v>0.29962522682445758</v>
      </c>
      <c r="G25">
        <f t="shared" si="5"/>
        <v>0.31337007889546348</v>
      </c>
      <c r="H25">
        <f t="shared" ref="H25:H32" si="6">AVERAGE(B25:G25)</f>
        <v>0.31289653693068281</v>
      </c>
      <c r="I25">
        <f>H26</f>
        <v>0.13294261949763056</v>
      </c>
    </row>
    <row r="26" spans="1:12" x14ac:dyDescent="0.25">
      <c r="A26" t="str">
        <f t="shared" ref="A26:A32" si="7">A5</f>
        <v>Histogram_SD</v>
      </c>
      <c r="B26">
        <f t="shared" si="4"/>
        <v>0.14227444444444445</v>
      </c>
      <c r="C26">
        <f t="shared" si="5"/>
        <v>0.14216390532544379</v>
      </c>
      <c r="D26">
        <f t="shared" si="5"/>
        <v>0.12332994082840237</v>
      </c>
      <c r="E26">
        <f t="shared" si="5"/>
        <v>0.12632384615384615</v>
      </c>
      <c r="F26">
        <f t="shared" si="5"/>
        <v>0.12649706114398424</v>
      </c>
      <c r="G26">
        <f t="shared" si="5"/>
        <v>0.1357215976331361</v>
      </c>
      <c r="H26">
        <f>SQRT((B26^2+C26^2+D26^2+E26^2+F26^2+G26^2)/6)</f>
        <v>0.13294261949763056</v>
      </c>
    </row>
    <row r="27" spans="1:12" x14ac:dyDescent="0.25">
      <c r="A27" t="str">
        <f t="shared" si="7"/>
        <v>Histogram_Mode</v>
      </c>
      <c r="B27">
        <f t="shared" si="4"/>
        <v>0.29411764705882354</v>
      </c>
      <c r="C27">
        <f t="shared" si="5"/>
        <v>0.27613412228796846</v>
      </c>
      <c r="D27">
        <f t="shared" si="5"/>
        <v>0.27613412228796846</v>
      </c>
      <c r="E27">
        <f t="shared" si="5"/>
        <v>0.35502958579881655</v>
      </c>
      <c r="F27">
        <f t="shared" si="5"/>
        <v>0.35502958579881655</v>
      </c>
      <c r="G27">
        <f t="shared" si="5"/>
        <v>0.23668639053254437</v>
      </c>
      <c r="H27">
        <f t="shared" si="6"/>
        <v>0.29885524229415633</v>
      </c>
      <c r="I27">
        <f t="shared" ref="I27:I32" si="8">STDEV(B27:G27)</f>
        <v>4.739414154302516E-2</v>
      </c>
    </row>
    <row r="28" spans="1:12" x14ac:dyDescent="0.25">
      <c r="A28" t="str">
        <f t="shared" si="7"/>
        <v>Histogram Median</v>
      </c>
      <c r="B28">
        <f t="shared" si="4"/>
        <v>0.29411764705882354</v>
      </c>
      <c r="C28">
        <f t="shared" si="5"/>
        <v>0.31558185404339251</v>
      </c>
      <c r="D28">
        <f t="shared" si="5"/>
        <v>0.31558185404339251</v>
      </c>
      <c r="E28">
        <f t="shared" si="5"/>
        <v>0.31558185404339251</v>
      </c>
      <c r="F28">
        <f t="shared" si="5"/>
        <v>0.31558185404339251</v>
      </c>
      <c r="G28">
        <f t="shared" si="5"/>
        <v>0.31558185404339251</v>
      </c>
      <c r="H28">
        <f t="shared" si="6"/>
        <v>0.31200448621263105</v>
      </c>
      <c r="I28">
        <f t="shared" si="8"/>
        <v>8.7627258076127899E-3</v>
      </c>
    </row>
    <row r="29" spans="1:12" x14ac:dyDescent="0.25">
      <c r="A29" t="str">
        <f t="shared" si="7"/>
        <v>Mean Pore Size</v>
      </c>
      <c r="B29">
        <f t="shared" si="4"/>
        <v>73.065059362745103</v>
      </c>
      <c r="C29">
        <f t="shared" si="5"/>
        <v>68.202369625246547</v>
      </c>
      <c r="D29">
        <f t="shared" si="5"/>
        <v>68.076357751479293</v>
      </c>
      <c r="E29">
        <f t="shared" si="5"/>
        <v>67.946412564102559</v>
      </c>
      <c r="F29">
        <f t="shared" si="5"/>
        <v>54.064127850098615</v>
      </c>
      <c r="G29">
        <f t="shared" si="5"/>
        <v>51.067409211045366</v>
      </c>
      <c r="H29">
        <f t="shared" si="6"/>
        <v>63.736956060786241</v>
      </c>
      <c r="I29">
        <f t="shared" si="8"/>
        <v>8.9172235989845721</v>
      </c>
    </row>
    <row r="30" spans="1:12" x14ac:dyDescent="0.25">
      <c r="A30" t="str">
        <f t="shared" si="7"/>
        <v>Percent Porosity</v>
      </c>
      <c r="B30">
        <f t="shared" si="4"/>
        <v>9.1738235294117655E-3</v>
      </c>
      <c r="C30">
        <f t="shared" si="5"/>
        <v>1.0867475345167655E-2</v>
      </c>
      <c r="D30">
        <f t="shared" si="5"/>
        <v>1.1058757396449705E-2</v>
      </c>
      <c r="E30">
        <f t="shared" si="5"/>
        <v>1.0895936883629193E-2</v>
      </c>
      <c r="F30">
        <f t="shared" si="5"/>
        <v>1.0726903353057197E-2</v>
      </c>
      <c r="G30">
        <f t="shared" si="5"/>
        <v>1.0190670611439842E-2</v>
      </c>
      <c r="H30">
        <f t="shared" si="6"/>
        <v>1.0485594519859226E-2</v>
      </c>
      <c r="I30">
        <f t="shared" si="8"/>
        <v>7.0833363600217184E-4</v>
      </c>
    </row>
    <row r="31" spans="1:12" x14ac:dyDescent="0.25">
      <c r="A31" t="str">
        <f t="shared" si="7"/>
        <v>Intersection Density (100x100px)</v>
      </c>
      <c r="B31">
        <f t="shared" si="4"/>
        <v>4.9067483660130723E-2</v>
      </c>
      <c r="C31">
        <f t="shared" si="5"/>
        <v>7.1588895463510854E-2</v>
      </c>
      <c r="D31">
        <f t="shared" si="5"/>
        <v>7.6404299802761338E-2</v>
      </c>
      <c r="E31">
        <f t="shared" si="5"/>
        <v>7.7527889546351092E-2</v>
      </c>
      <c r="F31">
        <f t="shared" si="5"/>
        <v>8.4911499013806707E-2</v>
      </c>
      <c r="G31">
        <f t="shared" si="5"/>
        <v>9.1171518737672583E-2</v>
      </c>
      <c r="H31">
        <f t="shared" si="6"/>
        <v>7.5111931037372223E-2</v>
      </c>
      <c r="I31">
        <f t="shared" si="8"/>
        <v>1.4506370883248812E-2</v>
      </c>
    </row>
    <row r="32" spans="1:12" x14ac:dyDescent="0.25">
      <c r="A32" t="str">
        <f t="shared" si="7"/>
        <v>Characteristic Length</v>
      </c>
      <c r="B32">
        <f t="shared" si="4"/>
        <v>1.2115193790849674</v>
      </c>
      <c r="C32">
        <f t="shared" si="5"/>
        <v>1.3855131360946744</v>
      </c>
      <c r="D32">
        <f t="shared" si="5"/>
        <v>1.3823073570019724</v>
      </c>
      <c r="E32">
        <f t="shared" si="5"/>
        <v>1.3363021301775149</v>
      </c>
      <c r="F32">
        <f t="shared" si="5"/>
        <v>1.3549624654832346</v>
      </c>
      <c r="G32">
        <f t="shared" si="5"/>
        <v>1.2431591518737672</v>
      </c>
      <c r="H32">
        <f t="shared" si="6"/>
        <v>1.3189606032860217</v>
      </c>
      <c r="I32">
        <f t="shared" si="8"/>
        <v>7.3930224076783624E-2</v>
      </c>
    </row>
    <row r="33" spans="1:10" x14ac:dyDescent="0.25">
      <c r="A33" t="str">
        <f>A12</f>
        <v>BoneJ</v>
      </c>
      <c r="B33">
        <f t="shared" si="4"/>
        <v>0.50608501633986935</v>
      </c>
      <c r="C33">
        <f t="shared" si="5"/>
        <v>0.47410378698224848</v>
      </c>
      <c r="D33">
        <f t="shared" si="5"/>
        <v>0.52497510848126228</v>
      </c>
      <c r="E33">
        <f t="shared" si="5"/>
        <v>0.54493224852071009</v>
      </c>
      <c r="F33">
        <f t="shared" si="5"/>
        <v>0.49648615384615385</v>
      </c>
      <c r="G33">
        <f t="shared" si="5"/>
        <v>0.49158475345167651</v>
      </c>
      <c r="H33">
        <f t="shared" ref="H33" si="9">AVERAGE(B33:G33)</f>
        <v>0.50636117793698676</v>
      </c>
      <c r="I33">
        <f>H34</f>
        <v>0.19691640978657199</v>
      </c>
    </row>
    <row r="34" spans="1:10" x14ac:dyDescent="0.25">
      <c r="A34" t="str">
        <f>A13</f>
        <v>BoneJ SD</v>
      </c>
      <c r="B34">
        <f t="shared" si="4"/>
        <v>0.20857125816993466</v>
      </c>
      <c r="C34">
        <f t="shared" si="5"/>
        <v>0.17940861932938856</v>
      </c>
      <c r="D34">
        <f t="shared" si="5"/>
        <v>0.2082771794871795</v>
      </c>
      <c r="E34">
        <f t="shared" si="5"/>
        <v>0.21140566074950692</v>
      </c>
      <c r="F34">
        <f t="shared" si="5"/>
        <v>0.19386550295857991</v>
      </c>
      <c r="G34">
        <f t="shared" si="5"/>
        <v>0.17695039447731756</v>
      </c>
      <c r="H34">
        <f>SQRT((B34^2+C34^2+D34^2+E34^2+F34^2+G34^2)/6)</f>
        <v>0.19691640978657199</v>
      </c>
    </row>
    <row r="39" spans="1:10" x14ac:dyDescent="0.25">
      <c r="J39" s="10"/>
    </row>
    <row r="41" spans="1:10" x14ac:dyDescent="0.25">
      <c r="B41" s="8"/>
      <c r="C41" s="8"/>
      <c r="D41" s="8"/>
      <c r="E41" s="8"/>
      <c r="F41" s="8"/>
      <c r="G41" s="8"/>
    </row>
    <row r="42" spans="1:10" x14ac:dyDescent="0.25">
      <c r="B42" s="8"/>
      <c r="C42" s="8"/>
      <c r="D42" s="8"/>
      <c r="E42" s="8"/>
      <c r="F42" s="8"/>
      <c r="G42" s="8"/>
    </row>
    <row r="68" spans="1:6" x14ac:dyDescent="0.25">
      <c r="F68" s="4"/>
    </row>
    <row r="69" spans="1:6" x14ac:dyDescent="0.25">
      <c r="A69" s="5"/>
      <c r="B69" s="4"/>
      <c r="C69" s="4"/>
      <c r="D69" s="4"/>
      <c r="F69" s="4"/>
    </row>
    <row r="70" spans="1:6" x14ac:dyDescent="0.25">
      <c r="A70" s="5"/>
      <c r="B70" s="4"/>
      <c r="C70" s="4"/>
      <c r="D70" s="4"/>
      <c r="F70" s="4"/>
    </row>
    <row r="71" spans="1:6" x14ac:dyDescent="0.25">
      <c r="A71" s="5"/>
      <c r="B71" s="4"/>
      <c r="C71" s="4"/>
      <c r="D71" s="4"/>
      <c r="F71" s="4"/>
    </row>
    <row r="72" spans="1:6" x14ac:dyDescent="0.25">
      <c r="A72" s="5"/>
      <c r="B72" s="4"/>
      <c r="C72" s="4"/>
      <c r="D72" s="4"/>
      <c r="F72" s="4"/>
    </row>
    <row r="73" spans="1:6" x14ac:dyDescent="0.25">
      <c r="A73" s="5"/>
      <c r="B73" s="4"/>
      <c r="C73" s="4"/>
      <c r="D73" s="4"/>
      <c r="F73" s="4"/>
    </row>
    <row r="74" spans="1:6" x14ac:dyDescent="0.25">
      <c r="A74" s="5"/>
      <c r="B74" s="4"/>
      <c r="C74" s="4"/>
      <c r="D74" s="4"/>
      <c r="F74" s="4"/>
    </row>
    <row r="75" spans="1:6" x14ac:dyDescent="0.25">
      <c r="A75" s="5"/>
      <c r="B75" s="4"/>
      <c r="C75" s="4"/>
      <c r="D75" s="4"/>
      <c r="F75" s="4"/>
    </row>
    <row r="76" spans="1:6" x14ac:dyDescent="0.25">
      <c r="A76" s="5"/>
      <c r="B76" s="4"/>
      <c r="C76" s="4"/>
      <c r="D76" s="4"/>
      <c r="F76" s="4"/>
    </row>
    <row r="77" spans="1:6" x14ac:dyDescent="0.25">
      <c r="A77" s="5"/>
      <c r="B77" s="4"/>
      <c r="C77" s="4"/>
      <c r="D77" s="4"/>
      <c r="F77" s="4"/>
    </row>
    <row r="78" spans="1:6" x14ac:dyDescent="0.25">
      <c r="A78" s="5"/>
      <c r="B78" s="4"/>
      <c r="C78" s="4"/>
      <c r="D78" s="4"/>
      <c r="F78" s="4"/>
    </row>
    <row r="79" spans="1:6" x14ac:dyDescent="0.25">
      <c r="A79" s="5"/>
      <c r="B79" s="4"/>
      <c r="C79" s="4"/>
      <c r="D79" s="4"/>
    </row>
    <row r="80" spans="1:6" x14ac:dyDescent="0.25">
      <c r="A80" s="5"/>
      <c r="B80" s="4"/>
      <c r="C80" s="4"/>
      <c r="D80" s="4"/>
    </row>
    <row r="81" spans="1:4" x14ac:dyDescent="0.25">
      <c r="A81" s="5"/>
      <c r="B81" s="4"/>
      <c r="C81" s="4"/>
      <c r="D81" s="4"/>
    </row>
    <row r="82" spans="1:4" x14ac:dyDescent="0.25">
      <c r="A82" s="5"/>
      <c r="B82" s="4"/>
      <c r="C82" s="4"/>
      <c r="D82" s="4"/>
    </row>
    <row r="83" spans="1:4" x14ac:dyDescent="0.25">
      <c r="A83" s="5"/>
      <c r="B83" s="4"/>
      <c r="C83" s="4"/>
      <c r="D83" s="4"/>
    </row>
    <row r="84" spans="1:4" x14ac:dyDescent="0.25">
      <c r="A84" s="5"/>
      <c r="B84" s="4"/>
      <c r="C84" s="4"/>
      <c r="D84" s="4"/>
    </row>
    <row r="85" spans="1:4" x14ac:dyDescent="0.25">
      <c r="A85" s="5"/>
      <c r="B85" s="4"/>
      <c r="C85" s="4"/>
      <c r="D85" s="4"/>
    </row>
    <row r="86" spans="1:4" x14ac:dyDescent="0.25">
      <c r="A86" s="5"/>
      <c r="B86" s="4"/>
      <c r="C86" s="4"/>
      <c r="D86" s="4"/>
    </row>
    <row r="87" spans="1:4" x14ac:dyDescent="0.25">
      <c r="A87" s="5"/>
      <c r="B87" s="4"/>
      <c r="C87" s="4"/>
      <c r="D87" s="4"/>
    </row>
    <row r="88" spans="1:4" x14ac:dyDescent="0.25">
      <c r="A88" s="5"/>
      <c r="B88" s="4"/>
      <c r="C88" s="4"/>
      <c r="D88" s="4"/>
    </row>
    <row r="89" spans="1:4" x14ac:dyDescent="0.25">
      <c r="A89" s="5"/>
      <c r="B89" s="4"/>
      <c r="C89" s="4"/>
      <c r="D89" s="4"/>
    </row>
  </sheetData>
  <mergeCells count="2">
    <mergeCell ref="O1:P1"/>
    <mergeCell ref="L1:M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NIST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Hotaling, Nathan A.</dc:creator>
  <cp:lastModifiedBy>Hotaling, Nathan A.</cp:lastModifiedBy>
  <dcterms:created xsi:type="dcterms:W3CDTF">2014-06-20T23:59:38Z</dcterms:created>
  <dcterms:modified xsi:type="dcterms:W3CDTF">2015-04-10T19:59:23Z</dcterms:modified>
</cp:coreProperties>
</file>