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3kr_5sem\МООиАИ\"/>
    </mc:Choice>
  </mc:AlternateContent>
  <xr:revisionPtr revIDLastSave="0" documentId="13_ncr:1_{7210C045-EEC1-476D-B7C2-CC47FEEA5C5E}" xr6:coauthVersionLast="45" xr6:coauthVersionMax="47" xr10:uidLastSave="{00000000-0000-0000-0000-000000000000}"/>
  <bookViews>
    <workbookView xWindow="132" yWindow="108" windowWidth="11148" windowHeight="12192" activeTab="2" xr2:uid="{29A15997-CDB9-4B5A-9439-E2F9BE9E7CAA}"/>
  </bookViews>
  <sheets>
    <sheet name="Сам. раб. 1" sheetId="1" r:id="rId1"/>
    <sheet name="Cам. раб. 2" sheetId="2" r:id="rId2"/>
    <sheet name="Примеры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19" i="3" l="1"/>
  <c r="E21" i="3"/>
  <c r="E22" i="3"/>
  <c r="E23" i="3"/>
  <c r="E24" i="3"/>
  <c r="C25" i="3"/>
  <c r="C26" i="3"/>
  <c r="C27" i="3"/>
  <c r="C28" i="3"/>
  <c r="C37" i="3"/>
  <c r="F37" i="3" s="1"/>
  <c r="G38" i="3" s="1"/>
  <c r="D37" i="3"/>
  <c r="E37" i="3"/>
  <c r="E40" i="3" s="1"/>
  <c r="C38" i="3"/>
  <c r="D38" i="3"/>
  <c r="E38" i="3"/>
  <c r="F38" i="3"/>
  <c r="C39" i="3"/>
  <c r="D39" i="3"/>
  <c r="E39" i="3"/>
  <c r="F39" i="3"/>
  <c r="C40" i="3"/>
  <c r="D41" i="3" s="1"/>
  <c r="D40" i="3"/>
  <c r="J45" i="3"/>
  <c r="C46" i="3"/>
  <c r="C53" i="3" s="1"/>
  <c r="C52" i="3" l="1"/>
  <c r="G41" i="3"/>
  <c r="J46" i="3" a="1"/>
  <c r="L46" i="3" s="1"/>
  <c r="J46" i="3"/>
  <c r="L48" i="3"/>
  <c r="K48" i="3"/>
  <c r="J48" i="3"/>
  <c r="L47" i="3"/>
  <c r="E50" i="3" s="1"/>
  <c r="K46" i="3"/>
  <c r="C55" i="3"/>
  <c r="C54" i="3"/>
  <c r="V42" i="3" a="1"/>
  <c r="V43" i="3" s="1"/>
  <c r="V39" i="3" a="1"/>
  <c r="W39" i="3" s="1"/>
  <c r="V31" i="3" a="1"/>
  <c r="V32" i="3" s="1"/>
  <c r="V28" i="3" a="1"/>
  <c r="W28" i="3" s="1"/>
  <c r="V20" i="3" a="1"/>
  <c r="V22" i="3" s="1"/>
  <c r="V17" i="3" a="1"/>
  <c r="X17" i="3" s="1"/>
  <c r="F7" i="3"/>
  <c r="E7" i="3"/>
  <c r="D7" i="3"/>
  <c r="C7" i="3"/>
  <c r="D8" i="3" s="1"/>
  <c r="V6" i="3" a="1"/>
  <c r="V6" i="3" s="1"/>
  <c r="G6" i="3"/>
  <c r="G5" i="3"/>
  <c r="G4" i="3"/>
  <c r="V3" i="3" a="1"/>
  <c r="X3" i="3" s="1"/>
  <c r="J47" i="3" l="1"/>
  <c r="K47" i="3"/>
  <c r="E49" i="3" s="1"/>
  <c r="E48" i="3"/>
  <c r="X28" i="3"/>
  <c r="H5" i="3"/>
  <c r="H8" i="3" s="1"/>
  <c r="V20" i="3"/>
  <c r="V33" i="3"/>
  <c r="V42" i="3"/>
  <c r="V7" i="3"/>
  <c r="V8" i="3"/>
  <c r="V44" i="3"/>
  <c r="V31" i="3"/>
  <c r="V39" i="3"/>
  <c r="P46" i="3" s="1"/>
  <c r="V17" i="3"/>
  <c r="W17" i="3"/>
  <c r="V3" i="3"/>
  <c r="P12" i="3" s="1"/>
  <c r="W3" i="3"/>
  <c r="V21" i="3"/>
  <c r="V28" i="3"/>
  <c r="P35" i="3" s="1"/>
  <c r="X39" i="3"/>
  <c r="B42" i="1"/>
  <c r="B41" i="1"/>
  <c r="B40" i="1"/>
  <c r="P24" i="3" l="1"/>
  <c r="B2" i="1"/>
  <c r="G2" i="2" l="1"/>
  <c r="B3" i="1" l="1"/>
  <c r="C2" i="1"/>
  <c r="W2" i="2"/>
  <c r="R6" i="2"/>
  <c r="S5" i="2"/>
  <c r="T5" i="2"/>
  <c r="U5" i="2"/>
  <c r="R5" i="2"/>
  <c r="K8" i="2"/>
  <c r="L7" i="2"/>
  <c r="M7" i="2"/>
  <c r="N7" i="2"/>
  <c r="K7" i="2"/>
  <c r="O3" i="2"/>
  <c r="P2" i="2" s="1"/>
  <c r="O4" i="2"/>
  <c r="O5" i="2"/>
  <c r="O6" i="2"/>
  <c r="V3" i="2"/>
  <c r="V4" i="2"/>
  <c r="V2" i="2"/>
  <c r="O2" i="2"/>
  <c r="G3" i="2"/>
  <c r="G4" i="2"/>
  <c r="G5" i="2"/>
  <c r="B7" i="2"/>
  <c r="C6" i="2"/>
  <c r="D6" i="2"/>
  <c r="E6" i="2"/>
  <c r="F6" i="2"/>
  <c r="B6" i="2"/>
  <c r="D4" i="1"/>
  <c r="D3" i="1"/>
  <c r="D2" i="1"/>
  <c r="E2" i="1" s="1"/>
  <c r="C4" i="1"/>
  <c r="C3" i="1"/>
  <c r="B4" i="1"/>
  <c r="C5" i="1" l="1"/>
  <c r="D5" i="1"/>
  <c r="E4" i="1"/>
  <c r="B5" i="1"/>
  <c r="E3" i="1"/>
  <c r="F2" i="1" s="1"/>
  <c r="H2" i="2"/>
  <c r="E5" i="1" l="1"/>
  <c r="B6" i="1" s="1"/>
  <c r="B8" i="1" s="1"/>
  <c r="B9" i="1"/>
</calcChain>
</file>

<file path=xl/sharedStrings.xml><?xml version="1.0" encoding="utf-8"?>
<sst xmlns="http://schemas.openxmlformats.org/spreadsheetml/2006/main" count="199" uniqueCount="108">
  <si>
    <t xml:space="preserve">  </t>
  </si>
  <si>
    <r>
      <t>B</t>
    </r>
    <r>
      <rPr>
        <vertAlign val="subscript"/>
        <sz val="14"/>
        <color theme="1"/>
        <rFont val="Times New Roman"/>
        <family val="1"/>
        <charset val="204"/>
      </rPr>
      <t>1</t>
    </r>
  </si>
  <si>
    <r>
      <t>B</t>
    </r>
    <r>
      <rPr>
        <vertAlign val="subscript"/>
        <sz val="14"/>
        <color theme="1"/>
        <rFont val="Times New Roman"/>
        <family val="1"/>
        <charset val="204"/>
      </rPr>
      <t>2</t>
    </r>
  </si>
  <si>
    <r>
      <t>B</t>
    </r>
    <r>
      <rPr>
        <vertAlign val="subscript"/>
        <sz val="14"/>
        <color theme="1"/>
        <rFont val="Times New Roman"/>
        <family val="1"/>
        <charset val="204"/>
      </rPr>
      <t>3</t>
    </r>
  </si>
  <si>
    <r>
      <t>Min</t>
    </r>
    <r>
      <rPr>
        <vertAlign val="subscript"/>
        <sz val="14"/>
        <color theme="1"/>
        <rFont val="Times New Roman"/>
        <family val="1"/>
        <charset val="204"/>
      </rPr>
      <t>j</t>
    </r>
  </si>
  <si>
    <r>
      <t>A</t>
    </r>
    <r>
      <rPr>
        <vertAlign val="subscript"/>
        <sz val="14"/>
        <color theme="1"/>
        <rFont val="Times New Roman"/>
        <family val="1"/>
        <charset val="204"/>
      </rPr>
      <t>1</t>
    </r>
  </si>
  <si>
    <r>
      <t>A</t>
    </r>
    <r>
      <rPr>
        <vertAlign val="subscript"/>
        <sz val="14"/>
        <color theme="1"/>
        <rFont val="Times New Roman"/>
        <family val="1"/>
        <charset val="204"/>
      </rPr>
      <t>2</t>
    </r>
  </si>
  <si>
    <r>
      <t>A</t>
    </r>
    <r>
      <rPr>
        <vertAlign val="subscript"/>
        <sz val="14"/>
        <color theme="1"/>
        <rFont val="Times New Roman"/>
        <family val="1"/>
        <charset val="204"/>
      </rPr>
      <t>3</t>
    </r>
  </si>
  <si>
    <r>
      <t>Max</t>
    </r>
    <r>
      <rPr>
        <vertAlign val="subscript"/>
        <sz val="14"/>
        <color theme="1"/>
        <rFont val="Times New Roman"/>
        <family val="1"/>
        <charset val="204"/>
      </rPr>
      <t>i</t>
    </r>
  </si>
  <si>
    <t>Технология</t>
  </si>
  <si>
    <t>Цена реализации единицы продукции, д.е.</t>
  </si>
  <si>
    <t>Полная себестоимость единицы продукции, д.е.</t>
  </si>
  <si>
    <t>Предприятие 1</t>
  </si>
  <si>
    <t>Предприятие 2</t>
  </si>
  <si>
    <t>I</t>
  </si>
  <si>
    <t>II</t>
  </si>
  <si>
    <t>III</t>
  </si>
  <si>
    <t>Цена реализации 1 ед. продукции, д.е.</t>
  </si>
  <si>
    <t>Средняя цена реализации 1 ед. продукции, д.е.</t>
  </si>
  <si>
    <t>Спрос на продуцию, тыс. ед.</t>
  </si>
  <si>
    <t>Доля продукции предприятия 1, купленной населением</t>
  </si>
  <si>
    <t>Max</t>
  </si>
  <si>
    <t>Min</t>
  </si>
  <si>
    <t>Нижняя цена игры:</t>
  </si>
  <si>
    <t>Верхняя цена игры:</t>
  </si>
  <si>
    <t>Оптимальная технология для обоих компаний</t>
  </si>
  <si>
    <t>Выигрыш у 1 компании (5.2)</t>
  </si>
  <si>
    <t>Реализовано тыс единиц продукции</t>
  </si>
  <si>
    <t>5 тыс. ед</t>
  </si>
  <si>
    <t>B1</t>
  </si>
  <si>
    <t>B2</t>
  </si>
  <si>
    <t>B3</t>
  </si>
  <si>
    <t>B4</t>
  </si>
  <si>
    <t>B5</t>
  </si>
  <si>
    <t>A1</t>
  </si>
  <si>
    <t>A2</t>
  </si>
  <si>
    <t>A3</t>
  </si>
  <si>
    <t>A4</t>
  </si>
  <si>
    <t>C1</t>
  </si>
  <si>
    <t>C2</t>
  </si>
  <si>
    <t>C3</t>
  </si>
  <si>
    <t>C4</t>
  </si>
  <si>
    <t>D1</t>
  </si>
  <si>
    <t>D2</t>
  </si>
  <si>
    <t>D3</t>
  </si>
  <si>
    <t>D4</t>
  </si>
  <si>
    <t>A5</t>
  </si>
  <si>
    <t>Самая выгодная тактика для компании А на рынок  с компанией С с выигрышем: 2, в данной ситуации имеется седловая точка</t>
  </si>
  <si>
    <t xml:space="preserve">Седловая точка - это наибольший элемент столбца матрицы игры, который одновременно является </t>
  </si>
  <si>
    <t> Если в игре с матрицей А нижнее и верхнее, чистые цены игры совпадают т.е. ,</t>
  </si>
  <si>
    <t xml:space="preserve"> то говорят, что эта игра имеет седловую точку, в чистых выражениях и чистую цену игры</t>
  </si>
  <si>
    <t>наименьшим элементом соответствующей строки. В этой точке, следовательно, максимин одного игрока равен минимаксу другого; С. т. есть точка равновесия.</t>
  </si>
  <si>
    <t>Ситуация равновесия</t>
  </si>
  <si>
    <t>Я 1 предприят не выгодно 1 технолог</t>
  </si>
  <si>
    <t>дл 2 предпр не выгодно 3 техн</t>
  </si>
  <si>
    <t>Продажа для П1:</t>
  </si>
  <si>
    <t>Продажа для П2:</t>
  </si>
  <si>
    <t>Общая реализация:</t>
  </si>
  <si>
    <t>В ситуации равновнсия реализовано 5 тыс продукции</t>
  </si>
  <si>
    <t>В выйгрыше П1</t>
  </si>
  <si>
    <r>
      <t>Чистая стратегия</t>
    </r>
    <r>
      <rPr>
        <sz val="8"/>
        <color rgb="FF383F45"/>
        <rFont val="Arial"/>
        <family val="2"/>
        <charset val="204"/>
      </rPr>
      <t> – определенная реакция игрока на возможные варианты поведения других игроков.</t>
    </r>
  </si>
  <si>
    <r>
      <t>Смешанная стратегия</t>
    </r>
    <r>
      <rPr>
        <sz val="8"/>
        <color rgb="FF383F45"/>
        <rFont val="Arial"/>
        <family val="2"/>
        <charset val="204"/>
      </rPr>
      <t> – вероятностная (не определенная точно) реакция игрока на поведение других игроков.</t>
    </r>
  </si>
  <si>
    <r>
      <t>Чистая стратегия</t>
    </r>
    <r>
      <rPr>
        <sz val="14"/>
        <color rgb="FF383F45"/>
        <rFont val="Arial"/>
        <family val="2"/>
        <charset val="204"/>
      </rPr>
      <t> – определенная реакция игрока на возможные варианты поведения других игроков.</t>
    </r>
  </si>
  <si>
    <r>
      <t>Смешанная стратегия</t>
    </r>
    <r>
      <rPr>
        <sz val="14"/>
        <color rgb="FF383F45"/>
        <rFont val="Arial"/>
        <family val="2"/>
        <charset val="204"/>
      </rPr>
      <t> – вероятностная (не определенная точно) реакция игрока на поведение других игроков.</t>
    </r>
  </si>
  <si>
    <t>ПРИМЕРЫ:</t>
  </si>
  <si>
    <t>Пример 3</t>
  </si>
  <si>
    <t>Пример 1</t>
  </si>
  <si>
    <t>Минмакс</t>
  </si>
  <si>
    <t>Матрица А</t>
  </si>
  <si>
    <t xml:space="preserve">P * A = </t>
  </si>
  <si>
    <t>Матрица P</t>
  </si>
  <si>
    <t>Максмин</t>
  </si>
  <si>
    <t>Матрица Q</t>
  </si>
  <si>
    <t>Матрица Q^T</t>
  </si>
  <si>
    <t>1) игрок В применяет смешанную стратегию;</t>
  </si>
  <si>
    <t xml:space="preserve">М(P,Q) = </t>
  </si>
  <si>
    <t>2) игрок В применяет одну из чистыых стратегий (B1, B2, B3)</t>
  </si>
  <si>
    <t>a) применяет B1</t>
  </si>
  <si>
    <t>F=</t>
  </si>
  <si>
    <t>Система ограничений</t>
  </si>
  <si>
    <t>x1=</t>
  </si>
  <si>
    <t>x2=</t>
  </si>
  <si>
    <t>x3=</t>
  </si>
  <si>
    <t>p1=</t>
  </si>
  <si>
    <t>p2=</t>
  </si>
  <si>
    <t>b) применяет B2</t>
  </si>
  <si>
    <t>p3=</t>
  </si>
  <si>
    <t>v=</t>
  </si>
  <si>
    <t>Цена игры</t>
  </si>
  <si>
    <t>Число, на которое увеличиваются элементы матрицы</t>
  </si>
  <si>
    <t>c) применяет B3</t>
  </si>
  <si>
    <t>Средний выигрыш игрок А будет в том случаи, если игрок В применит чистую стратегию B2, выигрыш в среднем равен 0,65625.</t>
  </si>
  <si>
    <t>Транспонированная матрица</t>
  </si>
  <si>
    <t>Решение для игрока В</t>
  </si>
  <si>
    <t xml:space="preserve"> </t>
  </si>
  <si>
    <t>решение парной игры с заданной платежной матрицей,с помощью линейной оптимизации</t>
  </si>
  <si>
    <t>определите цену игры и вероятности применения активных стратегий.</t>
  </si>
  <si>
    <t>платёжная матрица</t>
  </si>
  <si>
    <t>оптимальные смешанные стратегии игроков</t>
  </si>
  <si>
    <t>Седловая точка - это наиб элем столбца матрицы и</t>
  </si>
  <si>
    <t>наименьшим элементом соответствующей строки.</t>
  </si>
  <si>
    <t xml:space="preserve"> В этой точке, максимин одного игрока равен минимаксу другого; </t>
  </si>
  <si>
    <r>
      <t xml:space="preserve">Т.к. седловых точек нет, значит, нужно прибегнуть к </t>
    </r>
    <r>
      <rPr>
        <b/>
        <sz val="14"/>
        <color theme="1"/>
        <rFont val="Times New Roman"/>
        <family val="1"/>
        <charset val="204"/>
      </rPr>
      <t>линейной оптимизации.</t>
    </r>
  </si>
  <si>
    <t>три игр</t>
  </si>
  <si>
    <t>вероятности появл кажд стратег</t>
  </si>
  <si>
    <t>ДЛЯ ИГРОКА B</t>
  </si>
  <si>
    <t>выйгрыш при каждой стратегии</t>
  </si>
  <si>
    <t>ДЛЯ ИГРОКА 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</si>
</sst>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0"/>
  </numFmts>
  <fonts count="20" x14ac:knownFonts="1">
    <font>
      <sz val="11"/>
      <color theme="1"/>
      <name val="Calibri"/>
      <family val="2"/>
      <charset val="204"/>
      <scheme val="minor"/>
    </font>
    <font>
      <sz val="14"/>
      <color theme="1"/>
      <name val="Times New Roman"/>
      <family val="1"/>
      <charset val="204"/>
    </font>
    <font>
      <vertAlign val="subscript"/>
      <sz val="14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theme="1"/>
      <name val="Arial Black"/>
      <family val="2"/>
      <charset val="204"/>
    </font>
    <font>
      <b/>
      <sz val="10"/>
      <color rgb="FF333333"/>
      <name val="Arial"/>
      <family val="2"/>
      <charset val="204"/>
    </font>
    <font>
      <sz val="16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sz val="14"/>
      <color rgb="FF000000"/>
      <name val="Arial"/>
      <family val="2"/>
      <charset val="204"/>
    </font>
    <font>
      <b/>
      <sz val="8"/>
      <color rgb="FF383F45"/>
      <name val="Arial"/>
      <family val="2"/>
      <charset val="204"/>
    </font>
    <font>
      <sz val="8"/>
      <color rgb="FF383F45"/>
      <name val="Arial"/>
      <family val="2"/>
      <charset val="204"/>
    </font>
    <font>
      <b/>
      <sz val="14"/>
      <color rgb="FF383F45"/>
      <name val="Arial"/>
      <family val="2"/>
      <charset val="204"/>
    </font>
    <font>
      <sz val="14"/>
      <color rgb="FF383F45"/>
      <name val="Arial"/>
      <family val="2"/>
      <charset val="204"/>
    </font>
    <font>
      <sz val="12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sz val="14"/>
      <color rgb="FFFF0000"/>
      <name val="Calibri"/>
      <family val="2"/>
      <charset val="204"/>
      <scheme val="minor"/>
    </font>
    <font>
      <sz val="16"/>
      <color theme="1"/>
      <name val="Algerian"/>
      <family val="5"/>
    </font>
    <font>
      <b/>
      <sz val="14"/>
      <color theme="5" tint="-0.249977111117893"/>
      <name val="Arial"/>
      <family val="2"/>
      <charset val="204"/>
    </font>
    <font>
      <b/>
      <sz val="14"/>
      <color theme="5" tint="-0.249977111117893"/>
      <name val="Calibri"/>
      <family val="2"/>
      <charset val="204"/>
      <scheme val="minor"/>
    </font>
    <font>
      <b/>
      <sz val="14"/>
      <color theme="5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2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7">
    <xf numFmtId="0" fontId="0" fillId="0" borderId="0" xfId="0"/>
    <xf numFmtId="0" fontId="1" fillId="0" borderId="0" xfId="0" applyFont="1"/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3" fillId="0" borderId="0" xfId="0" applyFont="1"/>
    <xf numFmtId="0" fontId="1" fillId="0" borderId="0" xfId="0" applyFont="1" applyAlignment="1">
      <alignment horizontal="center" vertical="center"/>
    </xf>
    <xf numFmtId="0" fontId="1" fillId="0" borderId="13" xfId="0" applyFont="1" applyBorder="1" applyAlignment="1">
      <alignment horizontal="center" vertical="center" wrapText="1"/>
    </xf>
    <xf numFmtId="0" fontId="1" fillId="0" borderId="0" xfId="0" applyFont="1" applyFill="1" applyBorder="1" applyAlignment="1">
      <alignment horizontal="left" vertical="center" wrapText="1"/>
    </xf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horizontal="justify" vertical="center" wrapText="1"/>
    </xf>
    <xf numFmtId="0" fontId="1" fillId="0" borderId="2" xfId="0" applyFont="1" applyBorder="1" applyAlignment="1">
      <alignment horizontal="justify" vertical="center" wrapText="1"/>
    </xf>
    <xf numFmtId="0" fontId="1" fillId="0" borderId="3" xfId="0" applyFont="1" applyBorder="1" applyAlignment="1">
      <alignment horizontal="justify" vertical="center" wrapText="1"/>
    </xf>
    <xf numFmtId="0" fontId="1" fillId="0" borderId="14" xfId="0" applyFont="1" applyBorder="1"/>
    <xf numFmtId="0" fontId="1" fillId="0" borderId="9" xfId="0" applyFont="1" applyBorder="1" applyAlignment="1">
      <alignment horizontal="justify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justify" vertical="center"/>
    </xf>
    <xf numFmtId="0" fontId="0" fillId="0" borderId="8" xfId="0" applyBorder="1"/>
    <xf numFmtId="0" fontId="1" fillId="0" borderId="6" xfId="0" applyFont="1" applyBorder="1" applyAlignment="1">
      <alignment horizontal="justify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16" xfId="0" applyFont="1" applyBorder="1"/>
    <xf numFmtId="0" fontId="0" fillId="0" borderId="16" xfId="0" applyBorder="1"/>
    <xf numFmtId="0" fontId="1" fillId="0" borderId="10" xfId="0" applyFont="1" applyBorder="1" applyAlignment="1">
      <alignment horizontal="justify" vertical="center"/>
    </xf>
    <xf numFmtId="0" fontId="0" fillId="0" borderId="12" xfId="0" applyBorder="1"/>
    <xf numFmtId="0" fontId="1" fillId="0" borderId="17" xfId="0" applyFont="1" applyBorder="1" applyAlignment="1">
      <alignment horizontal="justify" vertical="center"/>
    </xf>
    <xf numFmtId="0" fontId="0" fillId="0" borderId="20" xfId="0" applyBorder="1"/>
    <xf numFmtId="0" fontId="1" fillId="0" borderId="21" xfId="0" applyFont="1" applyBorder="1"/>
    <xf numFmtId="0" fontId="3" fillId="0" borderId="10" xfId="0" applyFont="1" applyBorder="1"/>
    <xf numFmtId="0" fontId="3" fillId="0" borderId="20" xfId="0" applyFont="1" applyBorder="1"/>
    <xf numFmtId="0" fontId="3" fillId="0" borderId="11" xfId="0" applyFont="1" applyBorder="1"/>
    <xf numFmtId="0" fontId="3" fillId="0" borderId="18" xfId="0" applyFont="1" applyBorder="1"/>
    <xf numFmtId="0" fontId="3" fillId="0" borderId="19" xfId="0" applyFont="1" applyBorder="1"/>
    <xf numFmtId="0" fontId="3" fillId="0" borderId="4" xfId="0" applyFont="1" applyBorder="1"/>
    <xf numFmtId="0" fontId="1" fillId="0" borderId="22" xfId="0" applyFont="1" applyBorder="1"/>
    <xf numFmtId="0" fontId="0" fillId="0" borderId="22" xfId="0" applyBorder="1"/>
    <xf numFmtId="0" fontId="1" fillId="0" borderId="23" xfId="0" applyFont="1" applyBorder="1"/>
    <xf numFmtId="0" fontId="0" fillId="0" borderId="24" xfId="0" applyBorder="1"/>
    <xf numFmtId="0" fontId="1" fillId="0" borderId="25" xfId="0" applyFont="1" applyBorder="1" applyAlignment="1">
      <alignment horizontal="justify" vertical="center"/>
    </xf>
    <xf numFmtId="0" fontId="0" fillId="0" borderId="25" xfId="0" applyBorder="1"/>
    <xf numFmtId="0" fontId="1" fillId="0" borderId="26" xfId="0" applyFont="1" applyBorder="1" applyAlignment="1">
      <alignment horizontal="justify" vertical="center"/>
    </xf>
    <xf numFmtId="0" fontId="1" fillId="0" borderId="10" xfId="0" applyFont="1" applyBorder="1"/>
    <xf numFmtId="0" fontId="0" fillId="0" borderId="27" xfId="0" applyBorder="1"/>
    <xf numFmtId="0" fontId="4" fillId="0" borderId="0" xfId="0" applyFont="1"/>
    <xf numFmtId="0" fontId="5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13" xfId="0" applyFont="1" applyFill="1" applyBorder="1" applyAlignment="1">
      <alignment horizontal="center" vertical="center" wrapText="1"/>
    </xf>
    <xf numFmtId="0" fontId="1" fillId="3" borderId="12" xfId="0" applyFont="1" applyFill="1" applyBorder="1"/>
    <xf numFmtId="0" fontId="1" fillId="3" borderId="7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 wrapText="1"/>
    </xf>
    <xf numFmtId="0" fontId="3" fillId="4" borderId="12" xfId="0" applyFont="1" applyFill="1" applyBorder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1" fillId="0" borderId="0" xfId="0" applyFont="1"/>
    <xf numFmtId="0" fontId="13" fillId="0" borderId="0" xfId="0" applyFont="1"/>
    <xf numFmtId="0" fontId="1" fillId="0" borderId="8" xfId="0" applyFont="1" applyBorder="1" applyAlignment="1">
      <alignment vertical="center"/>
    </xf>
    <xf numFmtId="0" fontId="1" fillId="0" borderId="8" xfId="0" applyFont="1" applyBorder="1" applyAlignment="1">
      <alignment horizontal="center" vertical="center"/>
    </xf>
    <xf numFmtId="164" fontId="7" fillId="0" borderId="0" xfId="0" applyNumberFormat="1" applyFont="1"/>
    <xf numFmtId="165" fontId="7" fillId="0" borderId="0" xfId="0" applyNumberFormat="1" applyFont="1"/>
    <xf numFmtId="0" fontId="1" fillId="0" borderId="0" xfId="0" applyFont="1" applyAlignment="1">
      <alignment horizontal="left" vertical="center" indent="5"/>
    </xf>
    <xf numFmtId="0" fontId="1" fillId="0" borderId="0" xfId="0" applyFont="1" applyAlignment="1">
      <alignment horizontal="left" vertical="top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1" xfId="0" applyFont="1" applyBorder="1" applyAlignment="1">
      <alignment vertical="top" wrapText="1"/>
    </xf>
    <xf numFmtId="0" fontId="1" fillId="0" borderId="0" xfId="0" applyFont="1" applyAlignment="1">
      <alignment horizontal="center" vertical="center" wrapText="1"/>
    </xf>
    <xf numFmtId="0" fontId="1" fillId="0" borderId="3" xfId="0" applyFont="1" applyBorder="1" applyAlignment="1">
      <alignment vertical="top" wrapText="1"/>
    </xf>
    <xf numFmtId="0" fontId="1" fillId="0" borderId="0" xfId="0" applyFont="1" applyAlignment="1">
      <alignment vertical="top" wrapText="1"/>
    </xf>
    <xf numFmtId="0" fontId="1" fillId="0" borderId="17" xfId="0" applyFont="1" applyBorder="1" applyAlignment="1">
      <alignment vertical="center" wrapText="1"/>
    </xf>
    <xf numFmtId="0" fontId="1" fillId="0" borderId="17" xfId="0" applyFont="1" applyBorder="1" applyAlignment="1">
      <alignment horizontal="center" vertical="center" wrapText="1"/>
    </xf>
    <xf numFmtId="0" fontId="1" fillId="0" borderId="23" xfId="0" applyFont="1" applyBorder="1" applyAlignment="1">
      <alignment horizontal="center" vertical="center" wrapText="1"/>
    </xf>
    <xf numFmtId="0" fontId="15" fillId="0" borderId="0" xfId="0" applyFont="1"/>
    <xf numFmtId="0" fontId="16" fillId="0" borderId="0" xfId="0" applyFont="1"/>
    <xf numFmtId="0" fontId="1" fillId="0" borderId="0" xfId="0" applyFont="1" applyBorder="1"/>
    <xf numFmtId="0" fontId="7" fillId="0" borderId="0" xfId="0" applyFont="1" applyBorder="1"/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7" fillId="0" borderId="8" xfId="0" applyFont="1" applyBorder="1"/>
    <xf numFmtId="164" fontId="7" fillId="0" borderId="8" xfId="0" applyNumberFormat="1" applyFont="1" applyBorder="1"/>
    <xf numFmtId="0" fontId="18" fillId="0" borderId="0" xfId="0" applyFont="1"/>
    <xf numFmtId="0" fontId="1" fillId="0" borderId="0" xfId="0" applyFont="1" applyAlignment="1">
      <alignment horizontal="left" vertical="center"/>
    </xf>
    <xf numFmtId="0" fontId="18" fillId="0" borderId="0" xfId="0" applyFont="1" applyBorder="1"/>
    <xf numFmtId="0" fontId="14" fillId="0" borderId="0" xfId="0" applyFont="1" applyBorder="1"/>
    <xf numFmtId="0" fontId="17" fillId="0" borderId="0" xfId="0" applyFont="1" applyBorder="1"/>
    <xf numFmtId="0" fontId="1" fillId="0" borderId="8" xfId="0" applyFont="1" applyBorder="1"/>
    <xf numFmtId="0" fontId="1" fillId="2" borderId="5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1" fillId="2" borderId="7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9" fillId="0" borderId="0" xfId="0" applyFont="1"/>
    <xf numFmtId="0" fontId="19" fillId="0" borderId="0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22</xdr:col>
      <xdr:colOff>449704</xdr:colOff>
      <xdr:row>0</xdr:row>
      <xdr:rowOff>324074</xdr:rowOff>
    </xdr:from>
    <xdr:to>
      <xdr:col>35</xdr:col>
      <xdr:colOff>498934</xdr:colOff>
      <xdr:row>8</xdr:row>
      <xdr:rowOff>391767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95295407-35DD-4B60-8CE6-55439B83AB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940196" y="324074"/>
          <a:ext cx="8006509" cy="320313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17E498-9756-4BB9-A96A-E6A7A19DDAB8}">
  <dimension ref="A1:V46"/>
  <sheetViews>
    <sheetView zoomScale="55" zoomScaleNormal="55" workbookViewId="0">
      <selection activeCell="G51" sqref="G51"/>
    </sheetView>
  </sheetViews>
  <sheetFormatPr defaultRowHeight="14.4" x14ac:dyDescent="0.3"/>
  <cols>
    <col min="1" max="1" width="20.6640625" customWidth="1"/>
    <col min="2" max="2" width="15.5546875" customWidth="1"/>
    <col min="8" max="8" width="8.88671875" customWidth="1"/>
    <col min="9" max="9" width="0.21875" customWidth="1"/>
    <col min="10" max="10" width="3.33203125" hidden="1" customWidth="1"/>
    <col min="11" max="11" width="8.88671875" hidden="1" customWidth="1"/>
    <col min="12" max="12" width="0.109375" customWidth="1"/>
    <col min="13" max="14" width="8.88671875" hidden="1" customWidth="1"/>
    <col min="16" max="16" width="17.44140625" bestFit="1" customWidth="1"/>
    <col min="17" max="17" width="18.109375" bestFit="1" customWidth="1"/>
    <col min="18" max="18" width="17.44140625" bestFit="1" customWidth="1"/>
    <col min="19" max="19" width="22.21875" customWidth="1"/>
    <col min="20" max="20" width="19.21875" bestFit="1" customWidth="1"/>
    <col min="21" max="21" width="3.21875" customWidth="1"/>
  </cols>
  <sheetData>
    <row r="1" spans="1:22" ht="89.4" customHeight="1" thickBot="1" x14ac:dyDescent="0.35">
      <c r="A1" s="46" t="s">
        <v>0</v>
      </c>
      <c r="B1" s="47" t="s">
        <v>1</v>
      </c>
      <c r="C1" s="47" t="s">
        <v>2</v>
      </c>
      <c r="D1" s="47" t="s">
        <v>3</v>
      </c>
      <c r="E1" s="48" t="s">
        <v>4</v>
      </c>
      <c r="F1" s="49" t="s">
        <v>21</v>
      </c>
      <c r="P1" s="99" t="s">
        <v>9</v>
      </c>
      <c r="Q1" s="99" t="s">
        <v>10</v>
      </c>
      <c r="R1" s="101" t="s">
        <v>11</v>
      </c>
      <c r="S1" s="102"/>
    </row>
    <row r="2" spans="1:22" ht="21" thickBot="1" x14ac:dyDescent="0.4">
      <c r="A2" s="53" t="s">
        <v>5</v>
      </c>
      <c r="B2" s="54">
        <f>S11*(T11*(Q3-R3) - (1-T11)*($Q$3-$S$3))</f>
        <v>1.6999999999999997</v>
      </c>
      <c r="C2" s="54">
        <f>S12*(T12*(Q3-R3)-(1-T12)*(Q4-S4))</f>
        <v>-1.9200000000000008</v>
      </c>
      <c r="D2" s="54">
        <f>S13*(T13*(Q3-R3)-(1-T13)*(Q5-S5))</f>
        <v>-4.5</v>
      </c>
      <c r="E2" s="55">
        <f>MIN(B2:D2)</f>
        <v>-4.5</v>
      </c>
      <c r="F2" s="56">
        <f>MAX(E2:E4)</f>
        <v>5.2</v>
      </c>
      <c r="P2" s="100"/>
      <c r="Q2" s="100"/>
      <c r="R2" s="50" t="s">
        <v>12</v>
      </c>
      <c r="S2" s="50" t="s">
        <v>13</v>
      </c>
    </row>
    <row r="3" spans="1:22" ht="21" thickBot="1" x14ac:dyDescent="0.35">
      <c r="A3" s="53" t="s">
        <v>6</v>
      </c>
      <c r="B3" s="54">
        <f>S14*(T14*(Q4-R4) - (1-T14)*($Q$3-$S$3))</f>
        <v>6.4</v>
      </c>
      <c r="C3" s="54">
        <f>S15*(T15*(Q4-R4)-(1-T15)*(Q4-S4))</f>
        <v>-4.7999999999999989</v>
      </c>
      <c r="D3" s="54">
        <f>S16*(T16*(Q4-R4)-(1-T16)*(Q5-S5))</f>
        <v>-5.1999999999999993</v>
      </c>
      <c r="E3" s="54">
        <f t="shared" ref="E3:E4" si="0">MIN(B3:D3)</f>
        <v>-5.1999999999999993</v>
      </c>
      <c r="P3" s="53" t="s">
        <v>14</v>
      </c>
      <c r="Q3" s="54">
        <v>12</v>
      </c>
      <c r="R3" s="54">
        <v>6</v>
      </c>
      <c r="S3" s="54">
        <v>8</v>
      </c>
    </row>
    <row r="4" spans="1:22" ht="21" thickBot="1" x14ac:dyDescent="0.35">
      <c r="A4" s="53" t="s">
        <v>7</v>
      </c>
      <c r="B4" s="54">
        <f>S17*(T17*(Q5-R5) - (1-T17)*($Q$3-$S$3))</f>
        <v>7.3200000000000012</v>
      </c>
      <c r="C4" s="54">
        <f>S18*(T18*(Q5-R5)-(1-T18)*(Q4-S4))</f>
        <v>6.5999999999999988</v>
      </c>
      <c r="D4" s="59">
        <f>S19*(T19*(Q5-R5)-(1-T19)*(Q5-S5))</f>
        <v>5.2</v>
      </c>
      <c r="E4" s="54">
        <f t="shared" si="0"/>
        <v>5.2</v>
      </c>
      <c r="P4" s="53" t="s">
        <v>15</v>
      </c>
      <c r="Q4" s="54">
        <v>8</v>
      </c>
      <c r="R4" s="54">
        <v>3</v>
      </c>
      <c r="S4" s="54">
        <v>2</v>
      </c>
    </row>
    <row r="5" spans="1:22" ht="21" thickBot="1" x14ac:dyDescent="0.35">
      <c r="A5" s="53" t="s">
        <v>8</v>
      </c>
      <c r="B5" s="54">
        <f>MAX(B2:B4)</f>
        <v>7.3200000000000012</v>
      </c>
      <c r="C5" s="54">
        <f t="shared" ref="C5:E5" si="1">MAX(C2:C4)</f>
        <v>6.5999999999999988</v>
      </c>
      <c r="D5" s="54">
        <f t="shared" si="1"/>
        <v>5.2</v>
      </c>
      <c r="E5" s="54">
        <f t="shared" si="1"/>
        <v>5.2</v>
      </c>
      <c r="P5" s="53" t="s">
        <v>16</v>
      </c>
      <c r="Q5" s="54">
        <v>5</v>
      </c>
      <c r="R5" s="54">
        <v>2</v>
      </c>
      <c r="S5" s="54">
        <v>1</v>
      </c>
    </row>
    <row r="6" spans="1:22" ht="18.600000000000001" thickBot="1" x14ac:dyDescent="0.35">
      <c r="A6" s="57" t="s">
        <v>22</v>
      </c>
      <c r="B6" s="58">
        <f>MIN(B5:E5)</f>
        <v>5.2</v>
      </c>
    </row>
    <row r="7" spans="1:22" ht="21" customHeight="1" x14ac:dyDescent="0.3"/>
    <row r="8" spans="1:22" ht="35.4" customHeight="1" thickBot="1" x14ac:dyDescent="0.4">
      <c r="A8" s="10" t="s">
        <v>23</v>
      </c>
      <c r="B8" s="1">
        <f>B6</f>
        <v>5.2</v>
      </c>
      <c r="C8" s="7"/>
      <c r="D8" s="7"/>
      <c r="E8" s="7"/>
    </row>
    <row r="9" spans="1:22" ht="53.4" customHeight="1" thickBot="1" x14ac:dyDescent="0.4">
      <c r="A9" s="10" t="s">
        <v>24</v>
      </c>
      <c r="B9" s="1">
        <f>F2</f>
        <v>5.2</v>
      </c>
      <c r="C9" s="7"/>
      <c r="D9" s="7"/>
      <c r="E9" s="7"/>
      <c r="P9" s="103" t="s">
        <v>17</v>
      </c>
      <c r="Q9" s="104"/>
      <c r="R9" s="97" t="s">
        <v>18</v>
      </c>
      <c r="S9" s="97" t="s">
        <v>19</v>
      </c>
      <c r="T9" s="97" t="s">
        <v>20</v>
      </c>
    </row>
    <row r="10" spans="1:22" ht="50.4" customHeight="1" thickBot="1" x14ac:dyDescent="0.45">
      <c r="A10" s="11" t="s">
        <v>25</v>
      </c>
      <c r="B10" s="7"/>
      <c r="C10" s="7"/>
      <c r="D10" s="7"/>
      <c r="E10" s="8">
        <v>3</v>
      </c>
      <c r="P10" s="51" t="s">
        <v>12</v>
      </c>
      <c r="Q10" s="52" t="s">
        <v>13</v>
      </c>
      <c r="R10" s="98"/>
      <c r="S10" s="98"/>
      <c r="T10" s="98"/>
      <c r="V10" s="61" t="s">
        <v>48</v>
      </c>
    </row>
    <row r="11" spans="1:22" ht="22.2" customHeight="1" thickBot="1" x14ac:dyDescent="0.4">
      <c r="A11" s="1" t="s">
        <v>26</v>
      </c>
      <c r="P11" s="53">
        <v>10</v>
      </c>
      <c r="Q11" s="54">
        <v>10</v>
      </c>
      <c r="R11" s="54">
        <v>10</v>
      </c>
      <c r="S11" s="54">
        <v>1</v>
      </c>
      <c r="T11" s="54">
        <v>0.56999999999999995</v>
      </c>
      <c r="V11" s="62" t="s">
        <v>51</v>
      </c>
    </row>
    <row r="12" spans="1:22" ht="18.600000000000001" thickBot="1" x14ac:dyDescent="0.4">
      <c r="A12" s="1" t="s">
        <v>27</v>
      </c>
      <c r="D12" s="1" t="s">
        <v>28</v>
      </c>
      <c r="P12" s="53">
        <v>10</v>
      </c>
      <c r="Q12" s="54">
        <v>6</v>
      </c>
      <c r="R12" s="54">
        <v>8</v>
      </c>
      <c r="S12" s="54">
        <v>2</v>
      </c>
      <c r="T12" s="54">
        <v>0.42</v>
      </c>
    </row>
    <row r="13" spans="1:22" ht="18.600000000000001" thickBot="1" x14ac:dyDescent="0.35">
      <c r="P13" s="53">
        <v>10</v>
      </c>
      <c r="Q13" s="54">
        <v>2</v>
      </c>
      <c r="R13" s="54">
        <v>6</v>
      </c>
      <c r="S13" s="54">
        <v>3</v>
      </c>
      <c r="T13" s="54">
        <v>0.25</v>
      </c>
    </row>
    <row r="14" spans="1:22" ht="18.600000000000001" thickBot="1" x14ac:dyDescent="0.4">
      <c r="P14" s="53">
        <v>6</v>
      </c>
      <c r="Q14" s="54">
        <v>10</v>
      </c>
      <c r="R14" s="54">
        <v>8</v>
      </c>
      <c r="S14" s="54">
        <v>2</v>
      </c>
      <c r="T14" s="54">
        <v>0.8</v>
      </c>
      <c r="V14" s="62" t="s">
        <v>49</v>
      </c>
    </row>
    <row r="15" spans="1:22" ht="18.600000000000001" thickBot="1" x14ac:dyDescent="0.4">
      <c r="A15" t="s">
        <v>52</v>
      </c>
      <c r="P15" s="53">
        <v>6</v>
      </c>
      <c r="Q15" s="54">
        <v>6</v>
      </c>
      <c r="R15" s="54">
        <v>6</v>
      </c>
      <c r="S15" s="54">
        <v>3</v>
      </c>
      <c r="T15" s="54">
        <v>0.4</v>
      </c>
      <c r="V15" s="62" t="s">
        <v>50</v>
      </c>
    </row>
    <row r="16" spans="1:22" ht="18.600000000000001" thickBot="1" x14ac:dyDescent="0.35">
      <c r="A16" t="s">
        <v>53</v>
      </c>
      <c r="P16" s="53">
        <v>6</v>
      </c>
      <c r="Q16" s="54">
        <v>2</v>
      </c>
      <c r="R16" s="54">
        <v>4</v>
      </c>
      <c r="S16" s="54">
        <v>4</v>
      </c>
      <c r="T16" s="54">
        <v>0.3</v>
      </c>
    </row>
    <row r="17" spans="1:20" ht="18.600000000000001" thickBot="1" x14ac:dyDescent="0.35">
      <c r="A17" t="s">
        <v>54</v>
      </c>
      <c r="P17" s="53">
        <v>2</v>
      </c>
      <c r="Q17" s="54">
        <v>10</v>
      </c>
      <c r="R17" s="54">
        <v>6</v>
      </c>
      <c r="S17" s="54">
        <v>3</v>
      </c>
      <c r="T17" s="54">
        <v>0.92</v>
      </c>
    </row>
    <row r="18" spans="1:20" ht="18.600000000000001" thickBot="1" x14ac:dyDescent="0.35">
      <c r="P18" s="53">
        <v>2</v>
      </c>
      <c r="Q18" s="54">
        <v>6</v>
      </c>
      <c r="R18" s="54">
        <v>4</v>
      </c>
      <c r="S18" s="54">
        <v>4</v>
      </c>
      <c r="T18" s="54">
        <v>0.85</v>
      </c>
    </row>
    <row r="19" spans="1:20" ht="18.600000000000001" thickBot="1" x14ac:dyDescent="0.35">
      <c r="P19" s="53">
        <v>2</v>
      </c>
      <c r="Q19" s="54">
        <v>2</v>
      </c>
      <c r="R19" s="54">
        <v>2</v>
      </c>
      <c r="S19" s="54">
        <v>5</v>
      </c>
      <c r="T19" s="54">
        <v>0.72</v>
      </c>
    </row>
    <row r="20" spans="1:20" ht="18" x14ac:dyDescent="0.35">
      <c r="A20" s="62"/>
      <c r="B20" s="62"/>
      <c r="C20" s="62"/>
      <c r="D20" s="62"/>
    </row>
    <row r="21" spans="1:20" ht="1.8" customHeight="1" x14ac:dyDescent="0.35">
      <c r="A21" s="62"/>
      <c r="B21" s="62"/>
      <c r="C21" s="62"/>
      <c r="D21" s="62"/>
    </row>
    <row r="22" spans="1:20" ht="18" hidden="1" x14ac:dyDescent="0.35">
      <c r="A22" s="62"/>
      <c r="B22" s="62"/>
      <c r="C22" s="62"/>
      <c r="D22" s="62"/>
    </row>
    <row r="23" spans="1:20" ht="18" hidden="1" x14ac:dyDescent="0.35">
      <c r="A23" s="62"/>
      <c r="B23" s="62"/>
      <c r="C23" s="62"/>
      <c r="D23" s="62"/>
    </row>
    <row r="24" spans="1:20" ht="18" x14ac:dyDescent="0.35">
      <c r="A24" s="62" t="s">
        <v>58</v>
      </c>
      <c r="B24" s="62"/>
      <c r="C24" s="62"/>
      <c r="D24" s="62"/>
    </row>
    <row r="25" spans="1:20" ht="12.6" customHeight="1" x14ac:dyDescent="0.35">
      <c r="A25" s="62"/>
      <c r="B25" s="62"/>
      <c r="C25" s="62"/>
      <c r="D25" s="62"/>
    </row>
    <row r="26" spans="1:20" ht="1.2" customHeight="1" x14ac:dyDescent="0.35">
      <c r="A26" s="62"/>
      <c r="B26" s="62"/>
      <c r="C26" s="62"/>
      <c r="D26" s="62"/>
    </row>
    <row r="27" spans="1:20" ht="11.4" customHeight="1" x14ac:dyDescent="0.35">
      <c r="A27" s="62" t="s">
        <v>59</v>
      </c>
      <c r="B27" s="62"/>
      <c r="C27" s="62"/>
      <c r="D27" s="62"/>
    </row>
    <row r="28" spans="1:20" ht="6.6" hidden="1" customHeight="1" x14ac:dyDescent="0.35">
      <c r="A28" s="62"/>
      <c r="B28" s="62"/>
      <c r="C28" s="62"/>
      <c r="D28" s="62"/>
    </row>
    <row r="29" spans="1:20" ht="18" hidden="1" x14ac:dyDescent="0.35">
      <c r="A29" s="62"/>
      <c r="B29" s="62"/>
      <c r="C29" s="62"/>
      <c r="D29" s="62"/>
    </row>
    <row r="30" spans="1:20" ht="18" hidden="1" x14ac:dyDescent="0.35">
      <c r="A30" s="62"/>
      <c r="B30" s="62"/>
      <c r="C30" s="62"/>
      <c r="D30" s="62"/>
    </row>
    <row r="31" spans="1:20" ht="18" hidden="1" x14ac:dyDescent="0.35">
      <c r="A31" s="62"/>
      <c r="B31" s="62"/>
      <c r="C31" s="62"/>
      <c r="D31" s="62"/>
    </row>
    <row r="32" spans="1:20" ht="18" hidden="1" x14ac:dyDescent="0.35">
      <c r="A32" s="62"/>
      <c r="B32" s="62"/>
      <c r="C32" s="62"/>
      <c r="D32" s="62"/>
    </row>
    <row r="33" spans="1:16" ht="18" hidden="1" x14ac:dyDescent="0.35">
      <c r="A33" s="62"/>
      <c r="B33" s="62"/>
      <c r="C33" s="62"/>
      <c r="D33" s="62"/>
    </row>
    <row r="34" spans="1:16" ht="18" hidden="1" x14ac:dyDescent="0.35">
      <c r="A34" s="62"/>
      <c r="B34" s="62"/>
      <c r="C34" s="62"/>
      <c r="D34" s="62"/>
    </row>
    <row r="35" spans="1:16" ht="18" hidden="1" x14ac:dyDescent="0.35">
      <c r="A35" s="62"/>
      <c r="B35" s="62"/>
      <c r="C35" s="62"/>
      <c r="D35" s="62"/>
    </row>
    <row r="36" spans="1:16" ht="18" hidden="1" x14ac:dyDescent="0.35">
      <c r="A36" s="62"/>
      <c r="B36" s="62"/>
      <c r="C36" s="62"/>
      <c r="D36" s="62"/>
    </row>
    <row r="37" spans="1:16" ht="18" hidden="1" x14ac:dyDescent="0.35">
      <c r="A37" s="62"/>
      <c r="B37" s="62"/>
      <c r="C37" s="62"/>
      <c r="D37" s="62"/>
    </row>
    <row r="38" spans="1:16" ht="18" hidden="1" x14ac:dyDescent="0.35">
      <c r="A38" s="62"/>
      <c r="B38" s="62"/>
      <c r="C38" s="62"/>
      <c r="D38" s="62"/>
    </row>
    <row r="39" spans="1:16" hidden="1" x14ac:dyDescent="0.35">
      <c r="A39" s="62"/>
      <c r="B39" s="62"/>
      <c r="C39" s="62"/>
      <c r="D39" s="62"/>
    </row>
    <row r="40" spans="1:16" ht="18" x14ac:dyDescent="0.35">
      <c r="A40" s="1" t="s">
        <v>55</v>
      </c>
      <c r="B40" s="62">
        <f>S19*T19</f>
        <v>3.5999999999999996</v>
      </c>
      <c r="C40" s="62"/>
      <c r="D40" s="62"/>
    </row>
    <row r="41" spans="1:16" ht="18" x14ac:dyDescent="0.35">
      <c r="A41" s="62" t="s">
        <v>56</v>
      </c>
      <c r="B41" s="62">
        <f>S19*(1-0.72)</f>
        <v>1.4000000000000001</v>
      </c>
      <c r="C41" s="62"/>
      <c r="D41" s="62"/>
      <c r="P41" s="65" t="s">
        <v>62</v>
      </c>
    </row>
    <row r="42" spans="1:16" ht="18" x14ac:dyDescent="0.35">
      <c r="A42" s="62" t="s">
        <v>57</v>
      </c>
      <c r="B42" s="62">
        <f>B40+B41</f>
        <v>5</v>
      </c>
      <c r="C42" s="62"/>
      <c r="D42" s="62"/>
      <c r="P42" s="65" t="s">
        <v>63</v>
      </c>
    </row>
    <row r="43" spans="1:16" ht="18" x14ac:dyDescent="0.35">
      <c r="A43" s="63"/>
      <c r="B43" s="62"/>
      <c r="C43" s="62"/>
      <c r="D43" s="62"/>
    </row>
    <row r="44" spans="1:16" ht="18" x14ac:dyDescent="0.35">
      <c r="A44" s="62"/>
      <c r="B44" s="62"/>
      <c r="C44" s="62"/>
      <c r="D44" s="62"/>
    </row>
    <row r="45" spans="1:16" ht="18" x14ac:dyDescent="0.35">
      <c r="A45" s="63"/>
      <c r="B45" s="62"/>
      <c r="C45" s="62"/>
      <c r="D45" s="62"/>
    </row>
    <row r="46" spans="1:16" ht="18" x14ac:dyDescent="0.35">
      <c r="A46" s="62"/>
      <c r="B46" s="62"/>
      <c r="C46" s="62"/>
      <c r="D46" s="62"/>
    </row>
  </sheetData>
  <mergeCells count="7">
    <mergeCell ref="T9:T10"/>
    <mergeCell ref="P1:P2"/>
    <mergeCell ref="Q1:Q2"/>
    <mergeCell ref="R1:S1"/>
    <mergeCell ref="P9:Q9"/>
    <mergeCell ref="R9:R10"/>
    <mergeCell ref="S9:S10"/>
  </mergeCells>
  <pageMargins left="0.7" right="0.7" top="0.75" bottom="0.75" header="0.3" footer="0.3"/>
  <pageSetup orientation="portrait" r:id="rId1"/>
  <ignoredErrors>
    <ignoredError sqref="D3" formula="1"/>
  </ignoredError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6FE090-D966-4EF7-B935-FC8B08E8694F}">
  <dimension ref="A1:W21"/>
  <sheetViews>
    <sheetView zoomScaleNormal="100" workbookViewId="0">
      <selection activeCell="A19" sqref="A19"/>
    </sheetView>
  </sheetViews>
  <sheetFormatPr defaultRowHeight="14.4" x14ac:dyDescent="0.3"/>
  <sheetData>
    <row r="1" spans="1:23" ht="18.600000000000001" thickBot="1" x14ac:dyDescent="0.4">
      <c r="A1" s="12"/>
      <c r="B1" s="13" t="s">
        <v>29</v>
      </c>
      <c r="C1" s="13" t="s">
        <v>30</v>
      </c>
      <c r="D1" s="13" t="s">
        <v>31</v>
      </c>
      <c r="E1" s="13" t="s">
        <v>32</v>
      </c>
      <c r="F1" s="20" t="s">
        <v>33</v>
      </c>
      <c r="G1" s="28" t="s">
        <v>22</v>
      </c>
      <c r="H1" s="24" t="s">
        <v>21</v>
      </c>
      <c r="J1" s="12"/>
      <c r="K1" s="2" t="s">
        <v>42</v>
      </c>
      <c r="L1" s="2" t="s">
        <v>43</v>
      </c>
      <c r="M1" s="2" t="s">
        <v>44</v>
      </c>
      <c r="N1" s="4" t="s">
        <v>45</v>
      </c>
      <c r="O1" s="22" t="s">
        <v>22</v>
      </c>
      <c r="P1" s="24" t="s">
        <v>21</v>
      </c>
      <c r="Q1" s="13"/>
      <c r="R1" s="2" t="s">
        <v>38</v>
      </c>
      <c r="S1" s="2" t="s">
        <v>39</v>
      </c>
      <c r="T1" s="2" t="s">
        <v>40</v>
      </c>
      <c r="U1" s="4" t="s">
        <v>41</v>
      </c>
      <c r="V1" s="42" t="s">
        <v>22</v>
      </c>
      <c r="W1" s="41" t="s">
        <v>21</v>
      </c>
    </row>
    <row r="2" spans="1:23" ht="18.600000000000001" thickBot="1" x14ac:dyDescent="0.35">
      <c r="A2" s="14" t="s">
        <v>34</v>
      </c>
      <c r="B2" s="5">
        <v>-2</v>
      </c>
      <c r="C2" s="5">
        <v>0</v>
      </c>
      <c r="D2" s="5">
        <v>3</v>
      </c>
      <c r="E2" s="5">
        <v>-1</v>
      </c>
      <c r="F2" s="9">
        <v>1</v>
      </c>
      <c r="G2" s="29">
        <f>MIN(B2:F2)</f>
        <v>-2</v>
      </c>
      <c r="H2" s="30">
        <f>MAX(G2:G5)</f>
        <v>1</v>
      </c>
      <c r="J2" s="3" t="s">
        <v>34</v>
      </c>
      <c r="K2" s="5">
        <v>-6</v>
      </c>
      <c r="L2" s="5">
        <v>5</v>
      </c>
      <c r="M2" s="5">
        <v>-3</v>
      </c>
      <c r="N2" s="9">
        <v>2</v>
      </c>
      <c r="O2" s="23">
        <f>MIN(J2:N2)</f>
        <v>-6</v>
      </c>
      <c r="P2" s="25">
        <f>MAX(O2:O5)</f>
        <v>-3</v>
      </c>
      <c r="Q2" s="5" t="s">
        <v>34</v>
      </c>
      <c r="R2" s="5">
        <v>4</v>
      </c>
      <c r="S2" s="5">
        <v>-4</v>
      </c>
      <c r="T2" s="5">
        <v>-1</v>
      </c>
      <c r="U2" s="9">
        <v>0</v>
      </c>
      <c r="V2" s="25">
        <f>MIN(Q2:U2)</f>
        <v>-4</v>
      </c>
      <c r="W2" s="27">
        <f>MAX(V2:V4)</f>
        <v>2</v>
      </c>
    </row>
    <row r="3" spans="1:23" ht="18.600000000000001" thickBot="1" x14ac:dyDescent="0.35">
      <c r="A3" s="14" t="s">
        <v>35</v>
      </c>
      <c r="B3" s="5">
        <v>-1</v>
      </c>
      <c r="C3" s="5">
        <v>5</v>
      </c>
      <c r="D3" s="5">
        <v>-2</v>
      </c>
      <c r="E3" s="5">
        <v>-2</v>
      </c>
      <c r="F3" s="9">
        <v>-1</v>
      </c>
      <c r="G3" s="31">
        <f>MIN(B3:F3)</f>
        <v>-2</v>
      </c>
      <c r="H3" s="7"/>
      <c r="J3" s="3" t="s">
        <v>35</v>
      </c>
      <c r="K3" s="5">
        <v>-3</v>
      </c>
      <c r="L3" s="5">
        <v>4</v>
      </c>
      <c r="M3" s="5">
        <v>3</v>
      </c>
      <c r="N3" s="9">
        <v>-6</v>
      </c>
      <c r="O3" s="19">
        <f t="shared" ref="O3:O6" si="0">MIN(J3:N3)</f>
        <v>-6</v>
      </c>
      <c r="Q3" s="3" t="s">
        <v>35</v>
      </c>
      <c r="R3" s="5">
        <v>7</v>
      </c>
      <c r="S3" s="5">
        <v>6</v>
      </c>
      <c r="T3" s="59">
        <v>2</v>
      </c>
      <c r="U3" s="9">
        <v>6</v>
      </c>
      <c r="V3" s="43">
        <f t="shared" ref="V3:V4" si="1">MIN(Q3:U3)</f>
        <v>2</v>
      </c>
    </row>
    <row r="4" spans="1:23" ht="18.600000000000001" thickBot="1" x14ac:dyDescent="0.35">
      <c r="A4" s="14" t="s">
        <v>36</v>
      </c>
      <c r="B4" s="5">
        <v>-3</v>
      </c>
      <c r="C4" s="5">
        <v>-4</v>
      </c>
      <c r="D4" s="5">
        <v>0</v>
      </c>
      <c r="E4" s="5">
        <v>-2</v>
      </c>
      <c r="F4" s="9">
        <v>-2</v>
      </c>
      <c r="G4" s="31">
        <f t="shared" ref="G4:G5" si="2">MIN(B4:F4)</f>
        <v>-4</v>
      </c>
      <c r="H4" s="7"/>
      <c r="J4" s="3" t="s">
        <v>36</v>
      </c>
      <c r="K4" s="59">
        <v>-3</v>
      </c>
      <c r="L4" s="5">
        <v>7</v>
      </c>
      <c r="M4" s="5">
        <v>5</v>
      </c>
      <c r="N4" s="9">
        <v>-3</v>
      </c>
      <c r="O4" s="19">
        <f t="shared" si="0"/>
        <v>-3</v>
      </c>
      <c r="Q4" s="6" t="s">
        <v>36</v>
      </c>
      <c r="R4" s="17">
        <v>5</v>
      </c>
      <c r="S4" s="17">
        <v>4</v>
      </c>
      <c r="T4" s="17">
        <v>-6</v>
      </c>
      <c r="U4" s="21">
        <v>0</v>
      </c>
      <c r="V4" s="25">
        <f t="shared" si="1"/>
        <v>-6</v>
      </c>
    </row>
    <row r="5" spans="1:23" ht="18.600000000000001" thickBot="1" x14ac:dyDescent="0.35">
      <c r="A5" s="16" t="s">
        <v>37</v>
      </c>
      <c r="B5" s="17">
        <v>3</v>
      </c>
      <c r="C5" s="17">
        <v>5</v>
      </c>
      <c r="D5" s="17">
        <v>3</v>
      </c>
      <c r="E5" s="17">
        <v>3</v>
      </c>
      <c r="F5" s="21">
        <v>1</v>
      </c>
      <c r="G5" s="60">
        <f t="shared" si="2"/>
        <v>1</v>
      </c>
      <c r="H5" s="7"/>
      <c r="J5" s="3" t="s">
        <v>37</v>
      </c>
      <c r="K5" s="5">
        <v>-3</v>
      </c>
      <c r="L5" s="5">
        <v>-1</v>
      </c>
      <c r="M5" s="5">
        <v>-4</v>
      </c>
      <c r="N5" s="9">
        <v>8</v>
      </c>
      <c r="O5" s="19">
        <f t="shared" si="0"/>
        <v>-4</v>
      </c>
      <c r="Q5" s="39" t="s">
        <v>21</v>
      </c>
      <c r="R5" s="40">
        <f>MAX(R2:R4)</f>
        <v>7</v>
      </c>
      <c r="S5" s="40">
        <f t="shared" ref="S5:U5" si="3">MAX(S2:S4)</f>
        <v>6</v>
      </c>
      <c r="T5" s="40">
        <f t="shared" si="3"/>
        <v>2</v>
      </c>
      <c r="U5" s="40">
        <f t="shared" si="3"/>
        <v>6</v>
      </c>
    </row>
    <row r="6" spans="1:23" ht="18.600000000000001" thickBot="1" x14ac:dyDescent="0.4">
      <c r="A6" s="26" t="s">
        <v>21</v>
      </c>
      <c r="B6" s="32">
        <f>MAX(B2:B5)</f>
        <v>3</v>
      </c>
      <c r="C6" s="32">
        <f t="shared" ref="C6:F6" si="4">MAX(C2:C5)</f>
        <v>5</v>
      </c>
      <c r="D6" s="32">
        <f t="shared" si="4"/>
        <v>3</v>
      </c>
      <c r="E6" s="32">
        <f t="shared" si="4"/>
        <v>3</v>
      </c>
      <c r="F6" s="33">
        <f t="shared" si="4"/>
        <v>1</v>
      </c>
      <c r="G6" s="7"/>
      <c r="H6" s="7"/>
      <c r="J6" s="6" t="s">
        <v>46</v>
      </c>
      <c r="K6" s="17">
        <v>-6</v>
      </c>
      <c r="L6" s="17">
        <v>1</v>
      </c>
      <c r="M6" s="17">
        <v>-6</v>
      </c>
      <c r="N6" s="21">
        <v>5</v>
      </c>
      <c r="O6" s="19">
        <f t="shared" si="0"/>
        <v>-6</v>
      </c>
      <c r="Q6" s="37" t="s">
        <v>22</v>
      </c>
      <c r="R6" s="38">
        <f>MIN(R5:U5)</f>
        <v>2</v>
      </c>
    </row>
    <row r="7" spans="1:23" ht="18.600000000000001" thickBot="1" x14ac:dyDescent="0.4">
      <c r="A7" s="15" t="s">
        <v>22</v>
      </c>
      <c r="B7" s="34">
        <f>MIN(B6:F6)</f>
        <v>1</v>
      </c>
      <c r="C7" s="7"/>
      <c r="D7" s="7"/>
      <c r="E7" s="7"/>
      <c r="F7" s="7"/>
      <c r="G7" s="7"/>
      <c r="H7" s="7"/>
      <c r="J7" s="18" t="s">
        <v>21</v>
      </c>
      <c r="K7" s="19">
        <f>MAX(K2:K6)</f>
        <v>-3</v>
      </c>
      <c r="L7" s="19">
        <f t="shared" ref="L7:N7" si="5">MAX(L2:L6)</f>
        <v>7</v>
      </c>
      <c r="M7" s="19">
        <f t="shared" si="5"/>
        <v>5</v>
      </c>
      <c r="N7" s="19">
        <f t="shared" si="5"/>
        <v>8</v>
      </c>
    </row>
    <row r="8" spans="1:23" ht="18" x14ac:dyDescent="0.35">
      <c r="J8" s="35" t="s">
        <v>22</v>
      </c>
      <c r="K8" s="36">
        <f>MIN(K7:N7)</f>
        <v>-3</v>
      </c>
    </row>
    <row r="9" spans="1:23" ht="17.399999999999999" x14ac:dyDescent="0.45">
      <c r="A9" s="44" t="s">
        <v>47</v>
      </c>
    </row>
    <row r="12" spans="1:23" ht="18" x14ac:dyDescent="0.35">
      <c r="A12" s="1"/>
    </row>
    <row r="13" spans="1:23" ht="18" x14ac:dyDescent="0.35">
      <c r="A13" s="1"/>
    </row>
    <row r="14" spans="1:23" ht="18" x14ac:dyDescent="0.35">
      <c r="A14" s="1"/>
    </row>
    <row r="15" spans="1:23" x14ac:dyDescent="0.3">
      <c r="A15" s="45"/>
    </row>
    <row r="17" spans="1:1" ht="18" x14ac:dyDescent="0.35">
      <c r="A17" s="1"/>
    </row>
    <row r="18" spans="1:1" ht="15.6" x14ac:dyDescent="0.3">
      <c r="A18" s="66" t="s">
        <v>48</v>
      </c>
    </row>
    <row r="19" spans="1:1" x14ac:dyDescent="0.3">
      <c r="A19" t="s">
        <v>51</v>
      </c>
    </row>
    <row r="20" spans="1:1" x14ac:dyDescent="0.3">
      <c r="A20" s="64" t="s">
        <v>60</v>
      </c>
    </row>
    <row r="21" spans="1:1" x14ac:dyDescent="0.3">
      <c r="A21" s="64" t="s">
        <v>61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A2592-B67E-4563-AE3A-52181ED14A26}">
  <dimension ref="A1:AC67"/>
  <sheetViews>
    <sheetView tabSelected="1" topLeftCell="A5" zoomScale="70" zoomScaleNormal="70" workbookViewId="0">
      <selection activeCell="P35" sqref="P35"/>
    </sheetView>
  </sheetViews>
  <sheetFormatPr defaultRowHeight="14.4" x14ac:dyDescent="0.3"/>
  <cols>
    <col min="1" max="1" width="14.77734375" customWidth="1"/>
    <col min="16" max="16" width="9.6640625" bestFit="1" customWidth="1"/>
  </cols>
  <sheetData>
    <row r="1" spans="1:29" ht="22.8" x14ac:dyDescent="0.45">
      <c r="A1" s="84" t="s">
        <v>64</v>
      </c>
      <c r="B1" s="62"/>
      <c r="C1" s="1"/>
      <c r="D1" s="62"/>
      <c r="E1" s="62"/>
      <c r="F1" s="62"/>
      <c r="G1" s="62"/>
      <c r="H1" s="62"/>
      <c r="I1" s="62"/>
      <c r="J1" s="62"/>
      <c r="K1" s="62"/>
      <c r="L1" s="62"/>
      <c r="M1" s="91" t="s">
        <v>65</v>
      </c>
      <c r="N1" s="62"/>
      <c r="O1" s="62"/>
      <c r="P1" s="62" t="s">
        <v>97</v>
      </c>
      <c r="Q1" s="62"/>
      <c r="R1" s="62"/>
      <c r="S1" s="62"/>
      <c r="T1" s="62"/>
      <c r="U1" s="62"/>
      <c r="V1" s="62"/>
      <c r="W1" s="62"/>
      <c r="X1" s="62"/>
      <c r="Y1" s="62"/>
      <c r="Z1" s="62"/>
      <c r="AA1" s="62"/>
      <c r="AB1" s="62"/>
      <c r="AC1" s="62"/>
    </row>
    <row r="2" spans="1:29" ht="18" x14ac:dyDescent="0.35">
      <c r="A2" s="93" t="s">
        <v>66</v>
      </c>
      <c r="B2" s="94"/>
      <c r="C2" s="85"/>
      <c r="D2" s="85" t="s">
        <v>97</v>
      </c>
      <c r="E2" s="85"/>
      <c r="F2" s="85"/>
      <c r="G2" s="85"/>
      <c r="H2" s="85"/>
      <c r="I2" s="85"/>
      <c r="J2" s="86"/>
      <c r="K2" s="86"/>
      <c r="L2" s="86"/>
      <c r="M2" s="62"/>
      <c r="N2" s="62"/>
      <c r="O2" s="89"/>
      <c r="P2" s="89" t="s">
        <v>29</v>
      </c>
      <c r="Q2" s="89" t="s">
        <v>30</v>
      </c>
      <c r="R2" s="89" t="s">
        <v>31</v>
      </c>
      <c r="S2" s="62"/>
      <c r="T2" s="62"/>
      <c r="U2" s="62"/>
      <c r="V2" s="62"/>
      <c r="W2" s="62"/>
      <c r="X2" s="62"/>
      <c r="Y2" s="62"/>
      <c r="Z2" s="62"/>
      <c r="AA2" s="62"/>
      <c r="AB2" s="62"/>
      <c r="AC2" s="62"/>
    </row>
    <row r="3" spans="1:29" ht="18" x14ac:dyDescent="0.35">
      <c r="A3" s="86"/>
      <c r="B3" s="67"/>
      <c r="C3" s="68" t="s">
        <v>29</v>
      </c>
      <c r="D3" s="68" t="s">
        <v>30</v>
      </c>
      <c r="E3" s="68" t="s">
        <v>31</v>
      </c>
      <c r="F3" s="68" t="s">
        <v>32</v>
      </c>
      <c r="G3" s="96"/>
      <c r="H3" s="85" t="s">
        <v>67</v>
      </c>
      <c r="I3" s="85"/>
      <c r="J3" s="86"/>
      <c r="K3" s="86"/>
      <c r="L3" s="86"/>
      <c r="M3" s="62" t="s">
        <v>68</v>
      </c>
      <c r="N3" s="62"/>
      <c r="O3" s="89" t="s">
        <v>34</v>
      </c>
      <c r="P3" s="90">
        <v>0</v>
      </c>
      <c r="Q3" s="90">
        <v>0.5</v>
      </c>
      <c r="R3" s="90">
        <v>0.83333333333333337</v>
      </c>
      <c r="S3" s="62"/>
      <c r="T3" s="62" t="s">
        <v>69</v>
      </c>
      <c r="U3" s="62"/>
      <c r="V3" s="62">
        <f t="array" ref="V3:X3">MMULT(P6:Q6,P3:R4)</f>
        <v>0.625</v>
      </c>
      <c r="W3" s="62">
        <v>0.65625</v>
      </c>
      <c r="X3" s="62">
        <v>0.625</v>
      </c>
      <c r="Y3" s="62"/>
      <c r="Z3" s="62"/>
      <c r="AA3" s="62"/>
      <c r="AB3" s="62"/>
      <c r="AC3" s="62"/>
    </row>
    <row r="4" spans="1:29" ht="18" x14ac:dyDescent="0.35">
      <c r="A4" s="86"/>
      <c r="B4" s="68" t="s">
        <v>34</v>
      </c>
      <c r="C4" s="68">
        <v>14</v>
      </c>
      <c r="D4" s="68">
        <v>20</v>
      </c>
      <c r="E4" s="68">
        <v>32</v>
      </c>
      <c r="F4" s="68">
        <v>8</v>
      </c>
      <c r="G4" s="96">
        <f>MIN(C4:F4)</f>
        <v>8</v>
      </c>
      <c r="H4" s="85"/>
      <c r="I4" s="85"/>
      <c r="J4" s="86"/>
      <c r="K4" s="86"/>
      <c r="L4" s="86"/>
      <c r="M4" s="62"/>
      <c r="N4" s="62"/>
      <c r="O4" s="89" t="s">
        <v>35</v>
      </c>
      <c r="P4" s="90">
        <v>1</v>
      </c>
      <c r="Q4" s="90">
        <v>0.75</v>
      </c>
      <c r="R4" s="90">
        <v>0.5</v>
      </c>
      <c r="S4" s="62"/>
      <c r="T4" s="62"/>
      <c r="U4" s="62"/>
      <c r="V4" s="62"/>
      <c r="W4" s="62"/>
      <c r="X4" s="62"/>
      <c r="Y4" s="62"/>
      <c r="Z4" s="62"/>
      <c r="AA4" s="62"/>
      <c r="AB4" s="62"/>
      <c r="AC4" s="62"/>
    </row>
    <row r="5" spans="1:29" ht="18" x14ac:dyDescent="0.35">
      <c r="A5" s="86"/>
      <c r="B5" s="68" t="s">
        <v>35</v>
      </c>
      <c r="C5" s="68">
        <v>15</v>
      </c>
      <c r="D5" s="68">
        <v>11</v>
      </c>
      <c r="E5" s="68">
        <v>19</v>
      </c>
      <c r="F5" s="68">
        <v>37</v>
      </c>
      <c r="G5" s="96">
        <f>MIN(C5:F5)</f>
        <v>11</v>
      </c>
      <c r="H5" s="85">
        <f>MAX(G4:G6)</f>
        <v>11</v>
      </c>
      <c r="I5" s="85"/>
      <c r="J5" s="86"/>
      <c r="K5" s="86"/>
      <c r="L5" s="86"/>
      <c r="M5" s="62"/>
      <c r="N5" s="62"/>
      <c r="O5" s="62"/>
      <c r="P5" s="62" t="s">
        <v>98</v>
      </c>
      <c r="Q5" s="62"/>
      <c r="R5" s="62"/>
      <c r="S5" s="62"/>
      <c r="T5" s="62"/>
      <c r="U5" s="62"/>
      <c r="V5" s="62"/>
      <c r="W5" s="62"/>
      <c r="X5" s="62"/>
      <c r="Y5" s="62"/>
      <c r="Z5" s="62"/>
      <c r="AA5" s="62"/>
      <c r="AB5" s="62"/>
      <c r="AC5" s="62"/>
    </row>
    <row r="6" spans="1:29" ht="18" x14ac:dyDescent="0.35">
      <c r="A6" s="86"/>
      <c r="B6" s="68" t="s">
        <v>36</v>
      </c>
      <c r="C6" s="68">
        <v>33</v>
      </c>
      <c r="D6" s="68">
        <v>9</v>
      </c>
      <c r="E6" s="68">
        <v>16</v>
      </c>
      <c r="F6" s="68">
        <v>34</v>
      </c>
      <c r="G6" s="96">
        <f>MIN(C6:F6)</f>
        <v>9</v>
      </c>
      <c r="H6" s="85"/>
      <c r="I6" s="85"/>
      <c r="J6" s="86"/>
      <c r="K6" s="86"/>
      <c r="L6" s="86"/>
      <c r="M6" s="62" t="s">
        <v>70</v>
      </c>
      <c r="N6" s="62"/>
      <c r="O6" s="62"/>
      <c r="P6" s="90">
        <v>0.375</v>
      </c>
      <c r="Q6" s="90">
        <v>0.625</v>
      </c>
      <c r="R6" s="62"/>
      <c r="S6" s="62"/>
      <c r="T6" s="62"/>
      <c r="U6" s="62"/>
      <c r="V6" s="62">
        <f t="array" ref="V6:V8">TRANSPOSE(P8:R8)</f>
        <v>0.25</v>
      </c>
      <c r="W6" s="62"/>
      <c r="X6" s="62"/>
      <c r="Y6" s="62"/>
      <c r="Z6" s="62"/>
      <c r="AA6" s="62"/>
      <c r="AB6" s="62"/>
      <c r="AC6" s="62"/>
    </row>
    <row r="7" spans="1:29" ht="18" x14ac:dyDescent="0.35">
      <c r="A7" s="86"/>
      <c r="B7" s="96"/>
      <c r="C7" s="96">
        <f>MAX(C4:C6)</f>
        <v>33</v>
      </c>
      <c r="D7" s="96">
        <f>MAX(D4:D6)</f>
        <v>20</v>
      </c>
      <c r="E7" s="96">
        <f>MAX(E4:E6)</f>
        <v>32</v>
      </c>
      <c r="F7" s="96">
        <f>MAX(F4:F6)</f>
        <v>37</v>
      </c>
      <c r="G7" s="96"/>
      <c r="H7" s="85"/>
      <c r="I7" s="85"/>
      <c r="J7" s="86"/>
      <c r="K7" s="86"/>
      <c r="L7" s="86"/>
      <c r="M7" s="62"/>
      <c r="N7" s="62"/>
      <c r="O7" s="62"/>
      <c r="P7" s="62"/>
      <c r="Q7" s="62"/>
      <c r="R7" s="62"/>
      <c r="S7" s="62"/>
      <c r="T7" s="62"/>
      <c r="U7" s="62"/>
      <c r="V7" s="62">
        <v>0</v>
      </c>
      <c r="W7" s="62"/>
      <c r="X7" s="62"/>
      <c r="Y7" s="62"/>
      <c r="Z7" s="62"/>
      <c r="AA7" s="62"/>
      <c r="AB7" s="62"/>
      <c r="AC7" s="62"/>
    </row>
    <row r="8" spans="1:29" ht="18" x14ac:dyDescent="0.35">
      <c r="A8" s="86"/>
      <c r="B8" s="85" t="s">
        <v>71</v>
      </c>
      <c r="C8" s="85"/>
      <c r="D8" s="85">
        <f>MIN(C7:F7)</f>
        <v>20</v>
      </c>
      <c r="E8" s="85"/>
      <c r="F8" s="85"/>
      <c r="G8" s="85"/>
      <c r="H8" s="85" t="str">
        <f>IF(H5=D8, "Седловая точка есть","Седловых точек нет")</f>
        <v>Седловых точек нет</v>
      </c>
      <c r="I8" s="85"/>
      <c r="J8" s="86"/>
      <c r="K8" s="86"/>
      <c r="L8" s="86"/>
      <c r="M8" s="62" t="s">
        <v>72</v>
      </c>
      <c r="N8" s="62"/>
      <c r="O8" s="62"/>
      <c r="P8" s="90">
        <v>0.25</v>
      </c>
      <c r="Q8" s="90">
        <v>0</v>
      </c>
      <c r="R8" s="90">
        <v>0.75</v>
      </c>
      <c r="S8" s="62"/>
      <c r="T8" s="62" t="s">
        <v>73</v>
      </c>
      <c r="U8" s="62"/>
      <c r="V8" s="62">
        <v>0.75</v>
      </c>
      <c r="W8" s="62"/>
      <c r="X8" s="62"/>
      <c r="Y8" s="62"/>
      <c r="Z8" s="62"/>
      <c r="AA8" s="62"/>
      <c r="AB8" s="62"/>
      <c r="AC8" s="62"/>
    </row>
    <row r="9" spans="1:29" ht="18" x14ac:dyDescent="0.35">
      <c r="A9" s="86"/>
      <c r="B9" s="85"/>
      <c r="C9" s="85"/>
      <c r="D9" s="85"/>
      <c r="E9" s="85"/>
      <c r="F9" s="85"/>
      <c r="G9" s="85"/>
      <c r="H9" s="85"/>
      <c r="I9" s="85"/>
      <c r="J9" s="86"/>
      <c r="K9" s="86"/>
      <c r="L9" s="86"/>
      <c r="M9" s="62"/>
      <c r="N9" s="62"/>
      <c r="O9" s="62"/>
      <c r="P9" s="62"/>
      <c r="Q9" s="62"/>
      <c r="R9" s="62"/>
      <c r="S9" s="62"/>
      <c r="T9" s="62"/>
      <c r="U9" s="62"/>
      <c r="V9" s="62"/>
      <c r="W9" s="62"/>
      <c r="X9" s="62"/>
      <c r="Y9" s="62"/>
      <c r="Z9" s="62"/>
      <c r="AA9" s="62"/>
      <c r="AB9" s="62"/>
      <c r="AC9" s="62"/>
    </row>
    <row r="10" spans="1:29" ht="18" x14ac:dyDescent="0.35">
      <c r="A10" s="86"/>
      <c r="B10" s="85" t="s">
        <v>102</v>
      </c>
      <c r="C10" s="86"/>
      <c r="D10" s="86"/>
      <c r="E10" s="86"/>
      <c r="F10" s="86"/>
      <c r="G10" s="86"/>
      <c r="H10" s="86"/>
      <c r="I10" s="85"/>
      <c r="J10" s="86"/>
      <c r="K10" s="86"/>
      <c r="L10" s="86"/>
      <c r="M10" s="62" t="s">
        <v>74</v>
      </c>
      <c r="N10" s="62"/>
      <c r="O10" s="62"/>
      <c r="P10" s="62"/>
      <c r="Q10" s="62"/>
      <c r="R10" s="62"/>
      <c r="S10" s="69"/>
      <c r="T10" s="69"/>
      <c r="U10" s="69"/>
      <c r="V10" s="62"/>
      <c r="W10" s="62"/>
      <c r="X10" s="62"/>
      <c r="Y10" s="62"/>
      <c r="Z10" s="62"/>
      <c r="AA10" s="62"/>
      <c r="AB10" s="62"/>
      <c r="AC10" s="62"/>
    </row>
    <row r="11" spans="1:29" ht="18" x14ac:dyDescent="0.35">
      <c r="A11" s="95"/>
      <c r="B11" s="86"/>
      <c r="C11" s="86"/>
      <c r="D11" s="86"/>
      <c r="E11" s="86"/>
      <c r="F11" s="86"/>
      <c r="G11" s="86"/>
      <c r="H11" s="86"/>
      <c r="I11" s="85"/>
      <c r="J11" s="86"/>
      <c r="K11" s="86"/>
      <c r="L11" s="86"/>
      <c r="M11" s="62"/>
      <c r="N11" s="62"/>
      <c r="O11" s="62"/>
      <c r="P11" s="62"/>
      <c r="Q11" s="62"/>
      <c r="R11" s="62"/>
      <c r="S11" s="69"/>
      <c r="T11" s="69"/>
      <c r="U11" s="69"/>
      <c r="V11" s="62"/>
      <c r="W11" s="62"/>
      <c r="X11" s="62"/>
      <c r="Y11" s="62"/>
      <c r="Z11" s="62"/>
      <c r="AA11" s="62"/>
      <c r="AB11" s="62"/>
      <c r="AC11" s="62"/>
    </row>
    <row r="12" spans="1:29" ht="18" x14ac:dyDescent="0.35">
      <c r="A12" s="86" t="s">
        <v>95</v>
      </c>
      <c r="B12" s="87"/>
      <c r="C12" s="88"/>
      <c r="D12" s="88"/>
      <c r="E12" s="88"/>
      <c r="F12" s="88"/>
      <c r="G12" s="86"/>
      <c r="H12" s="86"/>
      <c r="I12" s="85"/>
      <c r="J12" s="86"/>
      <c r="K12" s="86"/>
      <c r="L12" s="86"/>
      <c r="M12" s="62"/>
      <c r="N12" s="62"/>
      <c r="O12" s="62" t="s">
        <v>75</v>
      </c>
      <c r="P12" s="70">
        <f>MMULT(V3:X3,V6:V8)</f>
        <v>0.625</v>
      </c>
      <c r="Q12" s="62" t="s">
        <v>106</v>
      </c>
      <c r="R12" s="62"/>
      <c r="S12" s="62"/>
      <c r="T12" s="62"/>
      <c r="U12" s="62"/>
      <c r="V12" s="62"/>
      <c r="W12" s="62"/>
      <c r="X12" s="62"/>
      <c r="Y12" s="62"/>
      <c r="Z12" s="62"/>
      <c r="AA12" s="62"/>
      <c r="AB12" s="62"/>
      <c r="AC12" s="62"/>
    </row>
    <row r="13" spans="1:29" ht="18" x14ac:dyDescent="0.35">
      <c r="A13" s="86" t="s">
        <v>96</v>
      </c>
      <c r="B13" s="88"/>
      <c r="C13" s="88"/>
      <c r="D13" s="88"/>
      <c r="E13" s="88"/>
      <c r="F13" s="88"/>
      <c r="G13" s="86"/>
      <c r="H13" s="86"/>
      <c r="I13" s="85"/>
      <c r="J13" s="86"/>
      <c r="K13" s="86"/>
      <c r="L13" s="86"/>
      <c r="M13" s="62"/>
      <c r="N13" s="62"/>
      <c r="O13" s="62"/>
      <c r="P13" s="62"/>
      <c r="Q13" s="62"/>
      <c r="R13" s="62"/>
      <c r="S13" s="62"/>
      <c r="T13" s="62"/>
      <c r="U13" s="62"/>
      <c r="V13" s="62"/>
      <c r="W13" s="62"/>
      <c r="X13" s="62"/>
      <c r="Y13" s="62"/>
      <c r="Z13" s="62"/>
      <c r="AA13" s="62"/>
      <c r="AB13" s="62"/>
      <c r="AC13" s="62"/>
    </row>
    <row r="14" spans="1:29" ht="18" x14ac:dyDescent="0.35">
      <c r="A14" s="86"/>
      <c r="B14" s="88"/>
      <c r="C14" s="88"/>
      <c r="D14" s="88"/>
      <c r="E14" s="88"/>
      <c r="F14" s="88"/>
      <c r="G14" s="86"/>
      <c r="H14" s="86"/>
      <c r="I14" s="85"/>
      <c r="J14" s="86"/>
      <c r="K14" s="86"/>
      <c r="L14" s="86"/>
      <c r="M14" s="92" t="s">
        <v>76</v>
      </c>
      <c r="N14" s="62"/>
      <c r="O14" s="62"/>
      <c r="P14" s="62"/>
      <c r="Q14" s="62"/>
      <c r="R14" s="62"/>
      <c r="S14" s="62"/>
      <c r="T14" s="62"/>
      <c r="U14" s="62"/>
      <c r="V14" s="62"/>
      <c r="W14" s="62"/>
      <c r="X14" s="62"/>
      <c r="Y14" s="62"/>
      <c r="Z14" s="62"/>
      <c r="AA14" s="62"/>
      <c r="AB14" s="62"/>
      <c r="AC14" s="62"/>
    </row>
    <row r="15" spans="1:29" ht="18" x14ac:dyDescent="0.35">
      <c r="A15" s="86" t="s">
        <v>99</v>
      </c>
      <c r="B15" s="88"/>
      <c r="C15" s="88"/>
      <c r="D15" s="88"/>
      <c r="E15" s="88"/>
      <c r="F15" s="88"/>
      <c r="G15" s="86"/>
      <c r="H15" s="86"/>
      <c r="I15" s="85"/>
      <c r="J15" s="86"/>
      <c r="K15" s="86"/>
      <c r="L15" s="86"/>
      <c r="M15" s="71" t="s">
        <v>77</v>
      </c>
      <c r="N15" s="62"/>
      <c r="O15" s="62"/>
      <c r="P15" s="62"/>
      <c r="Q15" s="62"/>
      <c r="R15" s="62"/>
      <c r="S15" s="62"/>
      <c r="T15" s="62"/>
      <c r="U15" s="62"/>
      <c r="V15" s="62"/>
      <c r="W15" s="62"/>
      <c r="X15" s="62"/>
      <c r="Y15" s="62"/>
      <c r="Z15" s="62"/>
      <c r="AA15" s="62"/>
      <c r="AB15" s="62"/>
      <c r="AC15" s="62"/>
    </row>
    <row r="16" spans="1:29" ht="18" x14ac:dyDescent="0.35">
      <c r="A16" s="62" t="s">
        <v>100</v>
      </c>
      <c r="B16" s="62"/>
      <c r="C16" s="62"/>
      <c r="D16" s="62"/>
      <c r="E16" s="62"/>
      <c r="F16" s="62"/>
      <c r="G16" s="62"/>
      <c r="H16" s="62"/>
      <c r="I16" s="1"/>
      <c r="J16" s="62"/>
      <c r="L16" s="62"/>
      <c r="M16" s="62"/>
      <c r="N16" s="62"/>
      <c r="O16" s="62"/>
      <c r="P16" s="62" t="s">
        <v>29</v>
      </c>
      <c r="Q16" s="62" t="s">
        <v>30</v>
      </c>
      <c r="R16" s="62" t="s">
        <v>31</v>
      </c>
      <c r="S16" s="62"/>
      <c r="T16" s="62"/>
      <c r="U16" s="62"/>
      <c r="V16" s="62"/>
      <c r="W16" s="62"/>
      <c r="X16" s="62"/>
      <c r="Y16" s="62"/>
      <c r="Z16" s="62"/>
      <c r="AA16" s="62"/>
      <c r="AB16" s="62"/>
      <c r="AC16" s="62"/>
    </row>
    <row r="17" spans="1:29" ht="18" x14ac:dyDescent="0.35">
      <c r="A17" s="62" t="s">
        <v>101</v>
      </c>
      <c r="B17" s="62"/>
      <c r="C17" s="62"/>
      <c r="D17" s="62"/>
      <c r="E17" s="62"/>
      <c r="F17" s="62"/>
      <c r="G17" s="62"/>
      <c r="H17" s="62"/>
      <c r="I17" s="62"/>
      <c r="J17" s="62"/>
      <c r="K17" s="62"/>
      <c r="L17" s="62"/>
      <c r="M17" s="62" t="s">
        <v>68</v>
      </c>
      <c r="N17" s="62"/>
      <c r="O17" s="62" t="s">
        <v>34</v>
      </c>
      <c r="P17" s="69">
        <v>0</v>
      </c>
      <c r="Q17" s="69">
        <v>0.5</v>
      </c>
      <c r="R17" s="69">
        <v>0.83333333333333337</v>
      </c>
      <c r="S17" s="62"/>
      <c r="T17" s="62" t="s">
        <v>69</v>
      </c>
      <c r="U17" s="62"/>
      <c r="V17" s="62">
        <f t="array" ref="V17:X17">MMULT(P20:Q20,P17:R18)</f>
        <v>0.625</v>
      </c>
      <c r="W17" s="62">
        <v>0.65625</v>
      </c>
      <c r="X17" s="62">
        <v>0.625</v>
      </c>
      <c r="Y17" s="62"/>
      <c r="Z17" s="62"/>
      <c r="AA17" s="62"/>
      <c r="AB17" s="62"/>
      <c r="AC17" s="62"/>
    </row>
    <row r="18" spans="1:29" ht="18" x14ac:dyDescent="0.35">
      <c r="A18" s="105" t="s">
        <v>107</v>
      </c>
      <c r="B18" s="72"/>
      <c r="C18" s="62"/>
      <c r="D18" s="62"/>
      <c r="E18" s="62"/>
      <c r="F18" s="62"/>
      <c r="G18" s="62"/>
      <c r="H18" s="62"/>
      <c r="I18" s="62"/>
      <c r="J18" s="62"/>
      <c r="K18" s="62"/>
      <c r="L18" s="62"/>
      <c r="M18" s="62"/>
      <c r="N18" s="62"/>
      <c r="O18" s="62" t="s">
        <v>35</v>
      </c>
      <c r="P18" s="69">
        <v>1</v>
      </c>
      <c r="Q18" s="69">
        <v>0.75</v>
      </c>
      <c r="R18" s="69">
        <v>0.5</v>
      </c>
      <c r="S18" s="62"/>
      <c r="T18" s="62"/>
      <c r="U18" s="62"/>
      <c r="V18" s="62"/>
      <c r="W18" s="62"/>
      <c r="X18" s="62"/>
      <c r="Y18" s="62"/>
      <c r="Z18" s="62"/>
      <c r="AA18" s="62"/>
      <c r="AB18" s="62"/>
      <c r="AC18" s="62"/>
    </row>
    <row r="19" spans="1:29" ht="18" x14ac:dyDescent="0.35">
      <c r="A19" s="62"/>
      <c r="B19" s="8" t="s">
        <v>78</v>
      </c>
      <c r="C19" s="62">
        <f>SUM(C21:C23)</f>
        <v>5.9367771912798774E-2</v>
      </c>
      <c r="D19" s="62"/>
      <c r="E19" s="62" t="s">
        <v>79</v>
      </c>
      <c r="F19" s="62"/>
      <c r="G19" s="62"/>
      <c r="H19" s="62"/>
      <c r="I19" s="62"/>
      <c r="J19" s="62"/>
      <c r="K19" s="62"/>
      <c r="L19" s="62"/>
      <c r="M19" s="62"/>
      <c r="N19" s="62"/>
      <c r="O19" s="62"/>
      <c r="P19" s="62"/>
      <c r="Q19" s="62"/>
      <c r="R19" s="62"/>
      <c r="S19" s="62"/>
      <c r="T19" s="62"/>
      <c r="U19" s="62"/>
      <c r="V19" s="62"/>
      <c r="W19" s="62"/>
      <c r="X19" s="62"/>
      <c r="Y19" s="62"/>
      <c r="Z19" s="62"/>
      <c r="AA19" s="62"/>
      <c r="AB19" s="62"/>
      <c r="AC19" s="62"/>
    </row>
    <row r="20" spans="1:29" ht="18" x14ac:dyDescent="0.35">
      <c r="A20" s="62" t="s">
        <v>103</v>
      </c>
      <c r="B20" s="62"/>
      <c r="C20" s="62"/>
      <c r="D20" s="62"/>
      <c r="E20" s="62"/>
      <c r="F20" s="62"/>
      <c r="G20" s="62"/>
      <c r="H20" s="62"/>
      <c r="I20" s="62"/>
      <c r="J20" s="62"/>
      <c r="K20" s="62"/>
      <c r="L20" s="62"/>
      <c r="M20" s="62" t="s">
        <v>70</v>
      </c>
      <c r="N20" s="62"/>
      <c r="O20" s="62"/>
      <c r="P20" s="69">
        <v>0.375</v>
      </c>
      <c r="Q20" s="69">
        <v>0.625</v>
      </c>
      <c r="R20" s="62"/>
      <c r="S20" s="62"/>
      <c r="T20" s="62"/>
      <c r="U20" s="62"/>
      <c r="V20" s="62">
        <f t="array" ref="V20:V22">TRANSPOSE(P22:R22)</f>
        <v>1</v>
      </c>
      <c r="W20" s="62"/>
      <c r="X20" s="62"/>
      <c r="Y20" s="62"/>
      <c r="Z20" s="62"/>
      <c r="AA20" s="62"/>
      <c r="AB20" s="62"/>
      <c r="AC20" s="62"/>
    </row>
    <row r="21" spans="1:29" ht="18" x14ac:dyDescent="0.35">
      <c r="A21" s="62"/>
      <c r="B21" s="62" t="s">
        <v>80</v>
      </c>
      <c r="C21" s="62">
        <v>4.0400925254665369E-2</v>
      </c>
      <c r="D21" s="62"/>
      <c r="E21" s="62">
        <f>SUMPRODUCT(C4:C6,C21:C23)</f>
        <v>1.0000000184322906</v>
      </c>
      <c r="F21" s="62"/>
      <c r="G21" s="62"/>
      <c r="H21" s="62"/>
      <c r="I21" s="62"/>
      <c r="J21" s="62"/>
      <c r="K21" s="62"/>
      <c r="L21" s="62"/>
      <c r="M21" s="62"/>
      <c r="N21" s="62"/>
      <c r="O21" s="62"/>
      <c r="P21" s="62"/>
      <c r="Q21" s="62"/>
      <c r="R21" s="62"/>
      <c r="S21" s="62"/>
      <c r="T21" s="62"/>
      <c r="U21" s="62"/>
      <c r="V21" s="62">
        <v>0</v>
      </c>
      <c r="W21" s="62"/>
      <c r="X21" s="62"/>
      <c r="Y21" s="62"/>
      <c r="Z21" s="62"/>
      <c r="AA21" s="62"/>
      <c r="AB21" s="62"/>
      <c r="AC21" s="62"/>
    </row>
    <row r="22" spans="1:29" ht="18" x14ac:dyDescent="0.35">
      <c r="A22" s="62"/>
      <c r="B22" s="62" t="s">
        <v>81</v>
      </c>
      <c r="C22" s="62">
        <v>1.0639937491745948E-2</v>
      </c>
      <c r="D22" s="62"/>
      <c r="E22" s="62">
        <f>SUMPRODUCT(D4:D6,C21:C23)</f>
        <v>1</v>
      </c>
      <c r="F22" s="62"/>
      <c r="G22" s="62"/>
      <c r="H22" s="62"/>
      <c r="I22" s="62"/>
      <c r="J22" s="62"/>
      <c r="K22" s="62"/>
      <c r="L22" s="62"/>
      <c r="M22" s="62" t="s">
        <v>72</v>
      </c>
      <c r="N22" s="62"/>
      <c r="O22" s="62"/>
      <c r="P22" s="69">
        <v>1</v>
      </c>
      <c r="Q22" s="69">
        <v>0</v>
      </c>
      <c r="R22" s="69">
        <v>0</v>
      </c>
      <c r="S22" s="62"/>
      <c r="T22" s="62" t="s">
        <v>73</v>
      </c>
      <c r="U22" s="62"/>
      <c r="V22" s="62">
        <v>0</v>
      </c>
      <c r="W22" s="62"/>
      <c r="X22" s="62"/>
      <c r="Y22" s="62"/>
      <c r="Z22" s="62"/>
      <c r="AA22" s="62"/>
      <c r="AB22" s="62"/>
      <c r="AC22" s="62"/>
    </row>
    <row r="23" spans="1:29" ht="18" x14ac:dyDescent="0.35">
      <c r="A23" s="62"/>
      <c r="B23" s="62" t="s">
        <v>82</v>
      </c>
      <c r="C23" s="62">
        <v>8.3269091663874598E-3</v>
      </c>
      <c r="D23" s="62"/>
      <c r="E23" s="62">
        <f>SUMPRODUCT(E4:E6,C21:C23)</f>
        <v>1.6282189671546643</v>
      </c>
      <c r="F23" s="62"/>
      <c r="G23" s="62"/>
      <c r="H23" s="62"/>
      <c r="I23" s="62"/>
      <c r="J23" s="62"/>
      <c r="K23" s="62"/>
      <c r="L23" s="62"/>
      <c r="M23" s="62"/>
      <c r="N23" s="62"/>
      <c r="O23" s="62"/>
      <c r="P23" s="62"/>
      <c r="Q23" s="62"/>
      <c r="R23" s="62"/>
      <c r="S23" s="62"/>
      <c r="T23" s="62"/>
      <c r="U23" s="62"/>
      <c r="V23" s="62"/>
      <c r="W23" s="62"/>
      <c r="X23" s="62"/>
      <c r="Y23" s="62"/>
      <c r="Z23" s="62"/>
      <c r="AA23" s="62"/>
      <c r="AB23" s="62"/>
      <c r="AC23" s="62"/>
    </row>
    <row r="24" spans="1:29" ht="18" x14ac:dyDescent="0.35">
      <c r="A24" s="62" t="s">
        <v>104</v>
      </c>
      <c r="B24" s="62"/>
      <c r="C24" s="62"/>
      <c r="D24" s="62"/>
      <c r="E24" s="62">
        <f>SUMPRODUCT(F4:F6,C21:C23)</f>
        <v>1.0000000008890966</v>
      </c>
      <c r="F24" s="62"/>
      <c r="G24" s="62"/>
      <c r="H24" s="62"/>
      <c r="I24" s="62"/>
      <c r="J24" s="62"/>
      <c r="K24" s="62"/>
      <c r="L24" s="62"/>
      <c r="M24" s="62" t="s">
        <v>75</v>
      </c>
      <c r="N24" s="62"/>
      <c r="O24" s="62"/>
      <c r="P24" s="62">
        <f>MMULT(V17:X17,V20:V22)</f>
        <v>0.625</v>
      </c>
      <c r="Q24" s="62"/>
      <c r="R24" s="62"/>
      <c r="S24" s="62"/>
      <c r="T24" s="62"/>
      <c r="U24" s="62"/>
      <c r="V24" s="62"/>
      <c r="W24" s="62"/>
      <c r="X24" s="62"/>
      <c r="Y24" s="62"/>
      <c r="Z24" s="62"/>
      <c r="AA24" s="62"/>
      <c r="AB24" s="62"/>
      <c r="AC24" s="62"/>
    </row>
    <row r="25" spans="1:29" ht="18" x14ac:dyDescent="0.35">
      <c r="A25" s="62"/>
      <c r="B25" s="62" t="s">
        <v>83</v>
      </c>
      <c r="C25" s="62">
        <f>C21/C19</f>
        <v>0.68051947972727533</v>
      </c>
      <c r="D25" s="62"/>
      <c r="E25" s="62"/>
      <c r="F25" s="62"/>
      <c r="G25" s="62"/>
      <c r="H25" s="62"/>
      <c r="I25" s="62"/>
      <c r="J25" s="62"/>
      <c r="K25" s="62"/>
      <c r="L25" s="62"/>
      <c r="M25" s="62"/>
      <c r="N25" s="62"/>
      <c r="O25" s="62"/>
      <c r="P25" s="62"/>
      <c r="Q25" s="62"/>
      <c r="R25" s="62"/>
      <c r="S25" s="62"/>
      <c r="T25" s="62"/>
      <c r="U25" s="62"/>
      <c r="V25" s="62"/>
      <c r="W25" s="62"/>
      <c r="X25" s="62"/>
      <c r="Y25" s="62"/>
      <c r="Z25" s="62"/>
      <c r="AA25" s="62"/>
      <c r="AB25" s="62"/>
      <c r="AC25" s="62"/>
    </row>
    <row r="26" spans="1:29" ht="18" x14ac:dyDescent="0.35">
      <c r="A26" s="62"/>
      <c r="B26" s="62" t="s">
        <v>84</v>
      </c>
      <c r="C26" s="62">
        <f>C22/C19</f>
        <v>0.17922076488526836</v>
      </c>
      <c r="D26" s="62"/>
      <c r="E26" s="62"/>
      <c r="F26" s="62"/>
      <c r="G26" s="62"/>
      <c r="H26" s="62"/>
      <c r="I26" s="62"/>
      <c r="J26" s="62"/>
      <c r="K26" s="62"/>
      <c r="L26" s="62"/>
      <c r="M26" s="71" t="s">
        <v>85</v>
      </c>
      <c r="N26" s="62"/>
      <c r="O26" s="62"/>
      <c r="P26" s="62"/>
      <c r="Q26" s="62"/>
      <c r="R26" s="62"/>
      <c r="S26" s="62"/>
      <c r="T26" s="62"/>
      <c r="U26" s="62"/>
      <c r="V26" s="62"/>
      <c r="W26" s="62"/>
      <c r="X26" s="62"/>
      <c r="Y26" s="62"/>
      <c r="Z26" s="62"/>
      <c r="AA26" s="62"/>
      <c r="AB26" s="62"/>
      <c r="AC26" s="62"/>
    </row>
    <row r="27" spans="1:29" ht="18" x14ac:dyDescent="0.35">
      <c r="A27" s="62"/>
      <c r="B27" s="62" t="s">
        <v>86</v>
      </c>
      <c r="C27" s="62">
        <f>C23/C19</f>
        <v>0.14025975538745639</v>
      </c>
      <c r="D27" s="62"/>
      <c r="E27" s="62"/>
      <c r="F27" s="62"/>
      <c r="G27" s="62"/>
      <c r="H27" s="62"/>
      <c r="I27" s="62"/>
      <c r="J27" s="62"/>
      <c r="K27" s="62"/>
      <c r="L27" s="62"/>
      <c r="M27" s="62"/>
      <c r="N27" s="62"/>
      <c r="O27" s="62"/>
      <c r="P27" s="62" t="s">
        <v>29</v>
      </c>
      <c r="Q27" s="62" t="s">
        <v>30</v>
      </c>
      <c r="R27" s="62" t="s">
        <v>31</v>
      </c>
      <c r="S27" s="62"/>
      <c r="T27" s="62"/>
      <c r="U27" s="62"/>
      <c r="V27" s="62"/>
      <c r="W27" s="62"/>
      <c r="X27" s="62"/>
      <c r="Y27" s="62"/>
      <c r="Z27" s="62"/>
      <c r="AA27" s="62"/>
      <c r="AB27" s="62"/>
      <c r="AC27" s="62"/>
    </row>
    <row r="28" spans="1:29" ht="18" x14ac:dyDescent="0.35">
      <c r="A28" s="62" t="s">
        <v>88</v>
      </c>
      <c r="B28" s="62" t="s">
        <v>87</v>
      </c>
      <c r="C28" s="62">
        <f>1/C19</f>
        <v>16.844155806770566</v>
      </c>
      <c r="D28" s="62"/>
      <c r="E28" s="62"/>
      <c r="F28" s="62"/>
      <c r="G28" s="62"/>
      <c r="H28" s="62"/>
      <c r="I28" s="62"/>
      <c r="J28" s="62"/>
      <c r="K28" s="62"/>
      <c r="L28" s="62"/>
      <c r="M28" s="62" t="s">
        <v>68</v>
      </c>
      <c r="N28" s="62"/>
      <c r="O28" s="62" t="s">
        <v>34</v>
      </c>
      <c r="P28" s="69">
        <v>0</v>
      </c>
      <c r="Q28" s="69">
        <v>0.5</v>
      </c>
      <c r="R28" s="69">
        <v>0.83333333333333337</v>
      </c>
      <c r="S28" s="62"/>
      <c r="T28" s="62" t="s">
        <v>69</v>
      </c>
      <c r="U28" s="62"/>
      <c r="V28" s="62">
        <f t="array" ref="V28:X28">MMULT(P31:Q31,P28:R29)</f>
        <v>0.625</v>
      </c>
      <c r="W28" s="62">
        <v>0.65625</v>
      </c>
      <c r="X28" s="62">
        <v>0.625</v>
      </c>
      <c r="Y28" s="62"/>
      <c r="Z28" s="62"/>
      <c r="AA28" s="62"/>
      <c r="AB28" s="62"/>
      <c r="AC28" s="62"/>
    </row>
    <row r="29" spans="1:29" ht="18" x14ac:dyDescent="0.35">
      <c r="A29" s="86"/>
      <c r="B29" s="86"/>
      <c r="C29" s="86"/>
      <c r="D29" s="86"/>
      <c r="E29" s="86"/>
      <c r="F29" s="86"/>
      <c r="G29" s="86"/>
      <c r="H29" s="86"/>
      <c r="I29" s="86"/>
      <c r="J29" s="86"/>
      <c r="K29" s="86"/>
      <c r="L29" s="62"/>
      <c r="M29" s="62"/>
      <c r="N29" s="62"/>
      <c r="O29" s="62" t="s">
        <v>35</v>
      </c>
      <c r="P29" s="69">
        <v>1</v>
      </c>
      <c r="Q29" s="69">
        <v>0.75</v>
      </c>
      <c r="R29" s="69">
        <v>0.5</v>
      </c>
      <c r="S29" s="62"/>
      <c r="T29" s="62"/>
      <c r="U29" s="62"/>
      <c r="V29" s="62"/>
      <c r="W29" s="62"/>
      <c r="X29" s="62"/>
      <c r="Y29" s="62"/>
      <c r="Z29" s="62"/>
      <c r="AA29" s="62"/>
      <c r="AB29" s="62"/>
      <c r="AC29" s="62"/>
    </row>
    <row r="30" spans="1:29" ht="18" x14ac:dyDescent="0.35">
      <c r="A30" s="86"/>
      <c r="B30" s="86"/>
      <c r="C30" s="86"/>
      <c r="D30" s="86"/>
      <c r="E30" s="86"/>
      <c r="F30" s="86"/>
      <c r="G30" s="86"/>
      <c r="H30" s="86"/>
      <c r="I30" s="86"/>
      <c r="J30" s="86"/>
      <c r="K30" s="86"/>
      <c r="L30" s="62"/>
      <c r="M30" s="62"/>
      <c r="N30" s="62"/>
      <c r="O30" s="62"/>
      <c r="P30" s="62"/>
      <c r="Q30" s="62"/>
      <c r="R30" s="62"/>
      <c r="S30" s="62"/>
      <c r="T30" s="62"/>
      <c r="U30" s="62"/>
      <c r="V30" s="62"/>
      <c r="W30" s="62"/>
      <c r="X30" s="62"/>
      <c r="Y30" s="62"/>
      <c r="Z30" s="62"/>
      <c r="AA30" s="62"/>
      <c r="AB30" s="62"/>
      <c r="AC30" s="62"/>
    </row>
    <row r="31" spans="1:29" ht="18" x14ac:dyDescent="0.35">
      <c r="A31" s="106" t="s">
        <v>105</v>
      </c>
      <c r="B31" s="86"/>
      <c r="C31" s="86"/>
      <c r="D31" s="86"/>
      <c r="E31" s="86"/>
      <c r="F31" s="86"/>
      <c r="G31" s="86"/>
      <c r="H31" s="86"/>
      <c r="I31" s="86"/>
      <c r="J31" s="86"/>
      <c r="K31" s="86"/>
      <c r="L31" s="62"/>
      <c r="M31" s="62" t="s">
        <v>70</v>
      </c>
      <c r="N31" s="62"/>
      <c r="O31" s="62"/>
      <c r="P31" s="69">
        <v>0.375</v>
      </c>
      <c r="Q31" s="69">
        <v>0.625</v>
      </c>
      <c r="R31" s="62"/>
      <c r="S31" s="62"/>
      <c r="T31" s="62"/>
      <c r="U31" s="62"/>
      <c r="V31" s="62">
        <f t="array" ref="V31:V33">TRANSPOSE(P33:R33)</f>
        <v>0</v>
      </c>
      <c r="W31" s="62"/>
      <c r="X31" s="62"/>
      <c r="Y31" s="62"/>
      <c r="Z31" s="62"/>
      <c r="AA31" s="62"/>
      <c r="AB31" s="62"/>
      <c r="AC31" s="62"/>
    </row>
    <row r="32" spans="1:29" ht="18" x14ac:dyDescent="0.35">
      <c r="A32" s="62"/>
      <c r="B32" s="62"/>
      <c r="C32" s="62" t="s">
        <v>89</v>
      </c>
      <c r="D32" s="62"/>
      <c r="E32" s="62"/>
      <c r="F32" s="62"/>
      <c r="G32" s="62"/>
      <c r="H32" s="62"/>
      <c r="I32" s="62"/>
      <c r="J32" s="62"/>
      <c r="K32" s="62"/>
      <c r="L32" s="62"/>
      <c r="M32" s="62"/>
      <c r="N32" s="62"/>
      <c r="O32" s="62"/>
      <c r="P32" s="62"/>
      <c r="Q32" s="62"/>
      <c r="R32" s="62"/>
      <c r="S32" s="62"/>
      <c r="T32" s="62"/>
      <c r="U32" s="62"/>
      <c r="V32" s="62">
        <v>1</v>
      </c>
      <c r="W32" s="62"/>
      <c r="X32" s="62"/>
      <c r="Y32" s="62"/>
      <c r="Z32" s="62"/>
      <c r="AA32" s="62"/>
      <c r="AB32" s="62"/>
      <c r="AC32" s="62"/>
    </row>
    <row r="33" spans="1:29" ht="18" x14ac:dyDescent="0.35">
      <c r="A33" s="62"/>
      <c r="B33" s="62"/>
      <c r="C33" s="62"/>
      <c r="D33" s="62">
        <v>5</v>
      </c>
      <c r="E33" s="62"/>
      <c r="F33" s="62"/>
      <c r="G33" s="62"/>
      <c r="H33" s="62"/>
      <c r="I33" s="62"/>
      <c r="J33" s="62"/>
      <c r="K33" s="62"/>
      <c r="L33" s="62"/>
      <c r="M33" s="62" t="s">
        <v>72</v>
      </c>
      <c r="N33" s="62"/>
      <c r="O33" s="62"/>
      <c r="P33" s="69">
        <v>0</v>
      </c>
      <c r="Q33" s="69">
        <v>1</v>
      </c>
      <c r="R33" s="69">
        <v>0</v>
      </c>
      <c r="S33" s="62"/>
      <c r="T33" s="62" t="s">
        <v>73</v>
      </c>
      <c r="U33" s="62"/>
      <c r="V33" s="62">
        <v>0</v>
      </c>
      <c r="W33" s="62"/>
      <c r="X33" s="62"/>
      <c r="Y33" s="62"/>
      <c r="Z33" s="62"/>
      <c r="AA33" s="62"/>
      <c r="AB33" s="62"/>
      <c r="AC33" s="62"/>
    </row>
    <row r="34" spans="1:29" ht="18" x14ac:dyDescent="0.35">
      <c r="A34" s="62"/>
      <c r="B34" s="62"/>
      <c r="C34" s="62"/>
      <c r="D34" s="62"/>
      <c r="E34" s="62"/>
      <c r="F34" s="62"/>
      <c r="G34" s="62"/>
      <c r="H34" s="62"/>
      <c r="I34" s="62"/>
      <c r="J34" s="62"/>
      <c r="K34" s="62"/>
      <c r="L34" s="62"/>
      <c r="M34" s="62"/>
      <c r="N34" s="62"/>
      <c r="O34" s="62"/>
      <c r="P34" s="62"/>
      <c r="Q34" s="62"/>
      <c r="R34" s="62"/>
      <c r="S34" s="62"/>
      <c r="T34" s="62"/>
      <c r="U34" s="62"/>
      <c r="V34" s="62"/>
      <c r="W34" s="62"/>
      <c r="X34" s="62"/>
      <c r="Y34" s="62"/>
      <c r="Z34" s="62"/>
      <c r="AA34" s="62"/>
      <c r="AB34" s="62"/>
      <c r="AC34" s="62"/>
    </row>
    <row r="35" spans="1:29" ht="18.600000000000001" thickBot="1" x14ac:dyDescent="0.4">
      <c r="A35" s="62"/>
      <c r="B35" s="62"/>
      <c r="C35" s="62"/>
      <c r="D35" s="62"/>
      <c r="E35" s="62"/>
      <c r="F35" s="62"/>
      <c r="G35" s="62"/>
      <c r="H35" s="62"/>
      <c r="I35" s="62"/>
      <c r="J35" s="62"/>
      <c r="K35" s="62"/>
      <c r="L35" s="62"/>
      <c r="M35" s="62" t="s">
        <v>75</v>
      </c>
      <c r="N35" s="62"/>
      <c r="O35" s="62"/>
      <c r="P35" s="62">
        <f>MMULT(V28:X28,V31:V33)</f>
        <v>0.65625</v>
      </c>
      <c r="Q35" s="62"/>
      <c r="R35" s="62"/>
      <c r="S35" s="62"/>
      <c r="T35" s="62"/>
      <c r="U35" s="62"/>
      <c r="V35" s="62"/>
      <c r="W35" s="62"/>
      <c r="X35" s="62"/>
      <c r="Y35" s="62"/>
      <c r="Z35" s="62"/>
      <c r="AA35" s="62"/>
      <c r="AB35" s="62"/>
      <c r="AC35" s="62"/>
    </row>
    <row r="36" spans="1:29" ht="18.600000000000001" thickBot="1" x14ac:dyDescent="0.4">
      <c r="A36" s="62"/>
      <c r="B36" s="1"/>
      <c r="C36" s="73" t="s">
        <v>29</v>
      </c>
      <c r="D36" s="74" t="s">
        <v>30</v>
      </c>
      <c r="E36" s="73" t="s">
        <v>31</v>
      </c>
      <c r="F36" s="75"/>
      <c r="G36" s="62" t="s">
        <v>67</v>
      </c>
      <c r="H36" s="62"/>
      <c r="I36" s="62"/>
      <c r="J36" s="62"/>
      <c r="K36" s="62"/>
      <c r="L36" s="62"/>
      <c r="M36" s="62"/>
      <c r="N36" s="62"/>
      <c r="O36" s="62"/>
      <c r="P36" s="62"/>
      <c r="Q36" s="62"/>
      <c r="R36" s="62"/>
      <c r="S36" s="62"/>
      <c r="T36" s="62"/>
      <c r="U36" s="62"/>
      <c r="V36" s="62"/>
      <c r="W36" s="62"/>
      <c r="X36" s="62"/>
      <c r="Y36" s="62"/>
      <c r="Z36" s="62"/>
      <c r="AA36" s="62"/>
      <c r="AB36" s="62"/>
      <c r="AC36" s="62"/>
    </row>
    <row r="37" spans="1:29" ht="18.600000000000001" thickBot="1" x14ac:dyDescent="0.4">
      <c r="A37" s="62"/>
      <c r="B37" s="76" t="s">
        <v>34</v>
      </c>
      <c r="C37" s="2">
        <f>-4+D33</f>
        <v>1</v>
      </c>
      <c r="D37" s="2">
        <f>-5+D33</f>
        <v>0</v>
      </c>
      <c r="E37" s="2">
        <f>-1+D33</f>
        <v>4</v>
      </c>
      <c r="F37" s="77">
        <f>MAX(C37:E37)</f>
        <v>4</v>
      </c>
      <c r="G37" s="62"/>
      <c r="H37" s="62"/>
      <c r="I37" s="62"/>
      <c r="J37" s="62"/>
      <c r="K37" s="62"/>
      <c r="L37" s="62"/>
      <c r="M37" s="71" t="s">
        <v>90</v>
      </c>
      <c r="N37" s="62"/>
      <c r="O37" s="62"/>
      <c r="P37" s="62"/>
      <c r="Q37" s="62"/>
      <c r="R37" s="62"/>
      <c r="S37" s="62"/>
      <c r="T37" s="62"/>
      <c r="U37" s="62"/>
      <c r="V37" s="62"/>
      <c r="W37" s="62"/>
      <c r="X37" s="62"/>
      <c r="Y37" s="62"/>
      <c r="Z37" s="62"/>
      <c r="AA37" s="62"/>
      <c r="AB37" s="62"/>
      <c r="AC37" s="62"/>
    </row>
    <row r="38" spans="1:29" ht="18.600000000000001" thickBot="1" x14ac:dyDescent="0.4">
      <c r="A38" s="62"/>
      <c r="B38" s="78" t="s">
        <v>35</v>
      </c>
      <c r="C38" s="5">
        <f>-1+D33</f>
        <v>4</v>
      </c>
      <c r="D38" s="5">
        <f>0++D33</f>
        <v>5</v>
      </c>
      <c r="E38" s="5">
        <f>-3+D33</f>
        <v>2</v>
      </c>
      <c r="F38" s="77">
        <f>MAX(C38:E38)</f>
        <v>5</v>
      </c>
      <c r="G38" s="62">
        <f>MIN(F37:F39)</f>
        <v>4</v>
      </c>
      <c r="H38" s="62"/>
      <c r="I38" s="62"/>
      <c r="J38" s="62"/>
      <c r="K38" s="62"/>
      <c r="L38" s="62"/>
      <c r="M38" s="62"/>
      <c r="N38" s="62"/>
      <c r="O38" s="62"/>
      <c r="P38" s="62" t="s">
        <v>29</v>
      </c>
      <c r="Q38" s="62" t="s">
        <v>30</v>
      </c>
      <c r="R38" s="62" t="s">
        <v>31</v>
      </c>
      <c r="S38" s="62"/>
      <c r="T38" s="62"/>
      <c r="U38" s="62"/>
      <c r="V38" s="62"/>
      <c r="W38" s="62"/>
      <c r="X38" s="62"/>
      <c r="Y38" s="62"/>
      <c r="Z38" s="62"/>
      <c r="AA38" s="62"/>
      <c r="AB38" s="62"/>
      <c r="AC38" s="62"/>
    </row>
    <row r="39" spans="1:29" ht="18.600000000000001" thickBot="1" x14ac:dyDescent="0.4">
      <c r="A39" s="62"/>
      <c r="B39" s="78" t="s">
        <v>36</v>
      </c>
      <c r="C39" s="5">
        <f>-3+D33</f>
        <v>2</v>
      </c>
      <c r="D39" s="5">
        <f>1+D33</f>
        <v>6</v>
      </c>
      <c r="E39" s="5">
        <f>-5+D33</f>
        <v>0</v>
      </c>
      <c r="F39" s="77">
        <f>MAX(C39:E39)</f>
        <v>6</v>
      </c>
      <c r="G39" s="62"/>
      <c r="H39" s="62"/>
      <c r="I39" s="62"/>
      <c r="J39" s="62"/>
      <c r="K39" s="62"/>
      <c r="L39" s="62"/>
      <c r="M39" s="62" t="s">
        <v>68</v>
      </c>
      <c r="N39" s="62"/>
      <c r="O39" s="62" t="s">
        <v>34</v>
      </c>
      <c r="P39" s="69">
        <v>0</v>
      </c>
      <c r="Q39" s="69">
        <v>0.5</v>
      </c>
      <c r="R39" s="69">
        <v>0.83333333333333337</v>
      </c>
      <c r="S39" s="62"/>
      <c r="T39" s="62" t="s">
        <v>69</v>
      </c>
      <c r="U39" s="62"/>
      <c r="V39" s="62">
        <f t="array" ref="V39:X39">MMULT(P42:Q42,P39:R40)</f>
        <v>0.625</v>
      </c>
      <c r="W39" s="62">
        <v>0.65625</v>
      </c>
      <c r="X39" s="62">
        <v>0.625</v>
      </c>
      <c r="Y39" s="62"/>
      <c r="Z39" s="62"/>
      <c r="AA39" s="62"/>
      <c r="AB39" s="62"/>
      <c r="AC39" s="62"/>
    </row>
    <row r="40" spans="1:29" ht="18" x14ac:dyDescent="0.35">
      <c r="A40" s="62"/>
      <c r="B40" s="79"/>
      <c r="C40" s="77">
        <f>MIN(C37:C39)</f>
        <v>1</v>
      </c>
      <c r="D40" s="77">
        <f>MIN(D37:D39)</f>
        <v>0</v>
      </c>
      <c r="E40" s="77">
        <f>MIN(E37:E39)</f>
        <v>0</v>
      </c>
      <c r="F40" s="77"/>
      <c r="G40" s="62"/>
      <c r="H40" s="62"/>
      <c r="I40" s="62"/>
      <c r="J40" s="62"/>
      <c r="K40" s="62"/>
      <c r="L40" s="62"/>
      <c r="M40" s="62"/>
      <c r="N40" s="62"/>
      <c r="O40" s="62" t="s">
        <v>35</v>
      </c>
      <c r="P40" s="69">
        <v>1</v>
      </c>
      <c r="Q40" s="69">
        <v>0.75</v>
      </c>
      <c r="R40" s="69">
        <v>0.5</v>
      </c>
      <c r="S40" s="62"/>
      <c r="T40" s="62"/>
      <c r="U40" s="62"/>
      <c r="V40" s="62"/>
      <c r="W40" s="62"/>
      <c r="X40" s="62"/>
      <c r="Y40" s="62"/>
      <c r="Z40" s="62"/>
      <c r="AA40" s="62"/>
      <c r="AB40" s="62"/>
      <c r="AC40" s="62"/>
    </row>
    <row r="41" spans="1:29" ht="18" x14ac:dyDescent="0.35">
      <c r="A41" s="62"/>
      <c r="B41" s="62" t="s">
        <v>71</v>
      </c>
      <c r="C41" s="62"/>
      <c r="D41" s="62">
        <f>MAX(C40:E40)</f>
        <v>1</v>
      </c>
      <c r="E41" s="62"/>
      <c r="F41" s="62"/>
      <c r="G41" s="62" t="str">
        <f>IF(D41=G38,"Седловая точка есть","Седловой точки нет")</f>
        <v>Седловой точки нет</v>
      </c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2"/>
      <c r="V41" s="62"/>
      <c r="W41" s="62"/>
      <c r="X41" s="62"/>
      <c r="Y41" s="62"/>
      <c r="Z41" s="62"/>
      <c r="AA41" s="62"/>
      <c r="AB41" s="62"/>
      <c r="AC41" s="62"/>
    </row>
    <row r="42" spans="1:29" ht="18" x14ac:dyDescent="0.35">
      <c r="A42" s="62"/>
      <c r="B42" s="62"/>
      <c r="C42" s="62"/>
      <c r="D42" s="62"/>
      <c r="E42" s="62"/>
      <c r="F42" s="62"/>
      <c r="G42" s="62"/>
      <c r="H42" s="62"/>
      <c r="I42" s="62"/>
      <c r="J42" s="62"/>
      <c r="K42" s="62"/>
      <c r="L42" s="62"/>
      <c r="M42" s="62" t="s">
        <v>70</v>
      </c>
      <c r="N42" s="62"/>
      <c r="O42" s="62"/>
      <c r="P42" s="69">
        <v>0.375</v>
      </c>
      <c r="Q42" s="69">
        <v>0.625</v>
      </c>
      <c r="R42" s="62"/>
      <c r="S42" s="62"/>
      <c r="T42" s="62"/>
      <c r="U42" s="62"/>
      <c r="V42" s="62">
        <f t="array" ref="V42:V44">TRANSPOSE(P44:R44)</f>
        <v>0</v>
      </c>
      <c r="W42" s="62"/>
      <c r="X42" s="62"/>
      <c r="Y42" s="62"/>
      <c r="Z42" s="62"/>
      <c r="AA42" s="62"/>
      <c r="AB42" s="62"/>
      <c r="AC42" s="62"/>
    </row>
    <row r="43" spans="1:29" ht="18" x14ac:dyDescent="0.35">
      <c r="A43" s="62"/>
      <c r="B43" s="62"/>
      <c r="C43" s="62"/>
      <c r="D43" s="62"/>
      <c r="E43" s="62"/>
      <c r="F43" s="62"/>
      <c r="G43" s="62"/>
      <c r="H43" s="62"/>
      <c r="I43" s="62"/>
      <c r="J43" s="62"/>
      <c r="K43" s="62"/>
      <c r="L43" s="62"/>
      <c r="M43" s="62"/>
      <c r="N43" s="62"/>
      <c r="O43" s="62"/>
      <c r="P43" s="62"/>
      <c r="Q43" s="62"/>
      <c r="R43" s="62"/>
      <c r="S43" s="62"/>
      <c r="T43" s="62"/>
      <c r="U43" s="62"/>
      <c r="V43" s="62">
        <v>0</v>
      </c>
      <c r="W43" s="62"/>
      <c r="X43" s="62"/>
      <c r="Y43" s="62"/>
      <c r="Z43" s="62"/>
      <c r="AA43" s="62"/>
      <c r="AB43" s="62"/>
      <c r="AC43" s="62"/>
    </row>
    <row r="44" spans="1:29" ht="18.600000000000001" thickBot="1" x14ac:dyDescent="0.4">
      <c r="A44" s="62"/>
      <c r="B44" s="62"/>
      <c r="C44" s="62"/>
      <c r="D44" s="62"/>
      <c r="E44" s="62"/>
      <c r="F44" s="62"/>
      <c r="G44" s="62"/>
      <c r="H44" s="62"/>
      <c r="I44" s="62" t="s">
        <v>92</v>
      </c>
      <c r="J44" s="62"/>
      <c r="K44" s="62"/>
      <c r="L44" s="62"/>
      <c r="M44" s="62" t="s">
        <v>72</v>
      </c>
      <c r="N44" s="62"/>
      <c r="O44" s="62"/>
      <c r="P44" s="69">
        <v>0</v>
      </c>
      <c r="Q44" s="69">
        <v>0</v>
      </c>
      <c r="R44" s="69">
        <v>1</v>
      </c>
      <c r="S44" s="62"/>
      <c r="T44" s="62" t="s">
        <v>73</v>
      </c>
      <c r="U44" s="62"/>
      <c r="V44" s="62">
        <v>1</v>
      </c>
      <c r="W44" s="62"/>
      <c r="X44" s="62"/>
      <c r="Y44" s="62"/>
      <c r="Z44" s="62"/>
      <c r="AA44" s="62"/>
      <c r="AB44" s="62"/>
      <c r="AC44" s="62"/>
    </row>
    <row r="45" spans="1:29" ht="18.600000000000001" thickBot="1" x14ac:dyDescent="0.4">
      <c r="A45" s="62"/>
      <c r="B45" s="62" t="s">
        <v>93</v>
      </c>
      <c r="C45" s="62"/>
      <c r="D45" s="62"/>
      <c r="E45" s="62"/>
      <c r="F45" s="62"/>
      <c r="G45" s="62"/>
      <c r="H45" s="62"/>
      <c r="I45" s="1"/>
      <c r="J45" s="73" t="str">
        <f>B37</f>
        <v>A1</v>
      </c>
      <c r="K45" s="74" t="s">
        <v>35</v>
      </c>
      <c r="L45" s="80" t="s">
        <v>36</v>
      </c>
      <c r="M45" s="62"/>
      <c r="N45" s="62"/>
      <c r="O45" s="62"/>
      <c r="P45" s="62"/>
      <c r="Q45" s="62"/>
      <c r="R45" s="62"/>
      <c r="S45" s="62"/>
      <c r="T45" s="62"/>
      <c r="U45" s="62"/>
      <c r="V45" s="62"/>
      <c r="W45" s="62"/>
      <c r="X45" s="62"/>
      <c r="Y45" s="62"/>
      <c r="Z45" s="62"/>
      <c r="AA45" s="62"/>
      <c r="AB45" s="62"/>
      <c r="AC45" s="62"/>
    </row>
    <row r="46" spans="1:29" ht="18.600000000000001" thickBot="1" x14ac:dyDescent="0.4">
      <c r="A46" s="62"/>
      <c r="B46" s="62" t="s">
        <v>78</v>
      </c>
      <c r="C46" s="62">
        <f>SUM(C48:C50)</f>
        <v>0.41666666666666663</v>
      </c>
      <c r="D46" s="62"/>
      <c r="E46" s="62" t="s">
        <v>79</v>
      </c>
      <c r="F46" s="62"/>
      <c r="G46" s="62"/>
      <c r="H46" s="62"/>
      <c r="I46" s="76" t="s">
        <v>29</v>
      </c>
      <c r="J46" s="2">
        <f t="array" ref="J46:L48">TRANSPOSE(C37:E39)</f>
        <v>1</v>
      </c>
      <c r="K46" s="2">
        <v>4</v>
      </c>
      <c r="L46" s="81">
        <v>2</v>
      </c>
      <c r="M46" s="62" t="s">
        <v>75</v>
      </c>
      <c r="N46" s="62"/>
      <c r="O46" s="62"/>
      <c r="P46" s="62">
        <f>MMULT(V39:X39,V42:V44)</f>
        <v>0.625</v>
      </c>
      <c r="Q46" s="62"/>
      <c r="R46" s="62"/>
      <c r="S46" s="62"/>
      <c r="T46" s="62"/>
      <c r="U46" s="62"/>
      <c r="V46" s="62"/>
      <c r="W46" s="62"/>
      <c r="X46" s="62"/>
      <c r="Y46" s="62"/>
      <c r="Z46" s="62"/>
      <c r="AA46" s="62"/>
      <c r="AB46" s="62"/>
      <c r="AC46" s="62"/>
    </row>
    <row r="47" spans="1:29" ht="18.600000000000001" thickBot="1" x14ac:dyDescent="0.4">
      <c r="A47" s="62"/>
      <c r="B47" s="62"/>
      <c r="C47" s="62"/>
      <c r="D47" s="62"/>
      <c r="E47" s="62"/>
      <c r="F47" s="62"/>
      <c r="G47" s="62"/>
      <c r="H47" s="62"/>
      <c r="I47" s="78" t="s">
        <v>30</v>
      </c>
      <c r="J47" s="5">
        <v>0</v>
      </c>
      <c r="K47" s="5">
        <v>5</v>
      </c>
      <c r="L47" s="82">
        <v>6</v>
      </c>
      <c r="M47" s="62"/>
      <c r="N47" s="62"/>
      <c r="O47" s="62"/>
      <c r="P47" s="62"/>
      <c r="Q47" s="62"/>
      <c r="R47" s="62"/>
      <c r="S47" s="62"/>
      <c r="T47" s="62"/>
      <c r="U47" s="62"/>
      <c r="V47" s="62"/>
      <c r="W47" s="62"/>
      <c r="X47" s="62"/>
      <c r="Y47" s="62"/>
      <c r="Z47" s="62"/>
      <c r="AA47" s="62"/>
      <c r="AB47" s="62"/>
      <c r="AC47" s="62"/>
    </row>
    <row r="48" spans="1:29" ht="18.600000000000001" thickBot="1" x14ac:dyDescent="0.4">
      <c r="A48" s="62"/>
      <c r="B48" s="62" t="s">
        <v>80</v>
      </c>
      <c r="C48" s="62">
        <v>0</v>
      </c>
      <c r="D48" s="62"/>
      <c r="E48" s="62">
        <f>SUMPRODUCT(C48:C50,J46:J48)</f>
        <v>1</v>
      </c>
      <c r="F48" s="62"/>
      <c r="G48" s="62"/>
      <c r="H48" s="62"/>
      <c r="I48" s="78" t="s">
        <v>31</v>
      </c>
      <c r="J48" s="5">
        <v>4</v>
      </c>
      <c r="K48" s="5">
        <v>2</v>
      </c>
      <c r="L48" s="82">
        <v>0</v>
      </c>
      <c r="M48" s="62" t="s">
        <v>91</v>
      </c>
      <c r="N48" s="62"/>
      <c r="O48" s="62"/>
      <c r="P48" s="62"/>
      <c r="Q48" s="62"/>
      <c r="R48" s="62"/>
      <c r="S48" s="62"/>
      <c r="T48" s="62"/>
      <c r="U48" s="62"/>
      <c r="V48" s="62"/>
      <c r="W48" s="62"/>
      <c r="X48" s="62"/>
      <c r="Y48" s="62"/>
      <c r="Z48" s="62"/>
      <c r="AA48" s="62"/>
      <c r="AB48" s="62"/>
      <c r="AC48" s="62"/>
    </row>
    <row r="49" spans="1:29" ht="18" x14ac:dyDescent="0.35">
      <c r="A49" s="62"/>
      <c r="B49" s="62" t="s">
        <v>81</v>
      </c>
      <c r="C49" s="62">
        <v>0.16666666666666666</v>
      </c>
      <c r="D49" s="62"/>
      <c r="E49" s="62">
        <f>SUMPRODUCT(C48:C50,K46:K48)</f>
        <v>1.3333333333333333</v>
      </c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2"/>
      <c r="Q49" s="62"/>
      <c r="R49" s="62"/>
      <c r="S49" s="62"/>
      <c r="T49" s="62"/>
      <c r="U49" s="62"/>
      <c r="V49" s="62"/>
      <c r="W49" s="62"/>
      <c r="X49" s="62"/>
      <c r="Y49" s="62"/>
      <c r="Z49" s="62"/>
      <c r="AA49" s="62"/>
      <c r="AB49" s="62"/>
      <c r="AC49" s="62"/>
    </row>
    <row r="50" spans="1:29" ht="18" x14ac:dyDescent="0.35">
      <c r="A50" s="62"/>
      <c r="B50" s="62" t="s">
        <v>82</v>
      </c>
      <c r="C50" s="62">
        <v>0.25</v>
      </c>
      <c r="D50" s="62"/>
      <c r="E50" s="62">
        <f>SUMPRODUCT(C48:C50,L46:L48)</f>
        <v>1</v>
      </c>
      <c r="F50" s="62"/>
      <c r="G50" s="62"/>
      <c r="H50" s="83"/>
      <c r="I50" s="62"/>
      <c r="J50" s="62"/>
      <c r="K50" s="62"/>
      <c r="L50" s="62"/>
      <c r="M50" s="62"/>
      <c r="N50" s="62"/>
      <c r="O50" s="62"/>
      <c r="P50" s="62"/>
      <c r="Q50" s="62"/>
      <c r="R50" s="62"/>
      <c r="S50" s="62"/>
      <c r="T50" s="62"/>
      <c r="U50" s="62"/>
      <c r="V50" s="62"/>
      <c r="W50" s="62"/>
      <c r="X50" s="62"/>
      <c r="Y50" s="62"/>
      <c r="Z50" s="62"/>
      <c r="AA50" s="62"/>
      <c r="AB50" s="62"/>
      <c r="AC50" s="62"/>
    </row>
    <row r="51" spans="1:29" ht="18" x14ac:dyDescent="0.35">
      <c r="A51" s="62"/>
      <c r="B51" s="62"/>
      <c r="C51" s="62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2"/>
      <c r="Q51" s="62"/>
      <c r="R51" s="62"/>
      <c r="S51" s="62"/>
      <c r="T51" s="62"/>
      <c r="U51" s="62"/>
      <c r="V51" s="62"/>
      <c r="W51" s="62"/>
      <c r="X51" s="75"/>
      <c r="Y51" s="62"/>
      <c r="Z51" s="62"/>
      <c r="AA51" s="62"/>
      <c r="AB51" s="62"/>
      <c r="AC51" s="62"/>
    </row>
    <row r="52" spans="1:29" ht="18" x14ac:dyDescent="0.35">
      <c r="A52" s="62"/>
      <c r="B52" s="62" t="s">
        <v>83</v>
      </c>
      <c r="C52" s="62">
        <f>C48/$C$46</f>
        <v>0</v>
      </c>
      <c r="D52" s="62"/>
      <c r="E52" s="62"/>
      <c r="F52" s="62"/>
      <c r="G52" s="62"/>
      <c r="H52" s="62"/>
      <c r="I52" s="62"/>
      <c r="J52" s="62"/>
      <c r="K52" s="62"/>
      <c r="L52" s="62"/>
      <c r="M52" s="62"/>
      <c r="N52" s="62"/>
      <c r="O52" s="62"/>
      <c r="P52" s="62"/>
      <c r="Q52" s="62"/>
      <c r="R52" s="62"/>
      <c r="S52" s="62"/>
      <c r="T52" s="62"/>
      <c r="U52" s="62"/>
      <c r="V52" s="62"/>
      <c r="W52" s="62"/>
      <c r="X52" s="62"/>
      <c r="Y52" s="62"/>
      <c r="Z52" s="62"/>
      <c r="AA52" s="62"/>
      <c r="AB52" s="62"/>
      <c r="AC52" s="62"/>
    </row>
    <row r="53" spans="1:29" ht="18" x14ac:dyDescent="0.35">
      <c r="A53" s="62"/>
      <c r="B53" s="62" t="s">
        <v>84</v>
      </c>
      <c r="C53" s="62">
        <f>C49/$C$46</f>
        <v>0.4</v>
      </c>
      <c r="D53" s="62"/>
      <c r="E53" s="62"/>
      <c r="F53" s="62"/>
      <c r="G53" s="62"/>
      <c r="H53" s="62"/>
      <c r="I53" s="62"/>
      <c r="J53" s="62"/>
      <c r="K53" s="62"/>
      <c r="L53" s="62"/>
      <c r="M53" s="62"/>
      <c r="N53" s="62"/>
      <c r="O53" s="62"/>
      <c r="P53" s="62"/>
      <c r="Q53" s="62"/>
      <c r="R53" s="62"/>
      <c r="S53" s="62"/>
      <c r="T53" s="62"/>
      <c r="U53" s="62"/>
      <c r="V53" s="62"/>
      <c r="W53" s="62"/>
      <c r="X53" s="62"/>
      <c r="Y53" s="62"/>
      <c r="Z53" s="62"/>
      <c r="AA53" s="62"/>
      <c r="AB53" s="62"/>
      <c r="AC53" s="62"/>
    </row>
    <row r="54" spans="1:29" ht="18" x14ac:dyDescent="0.35">
      <c r="A54" s="62"/>
      <c r="B54" s="62" t="s">
        <v>86</v>
      </c>
      <c r="C54" s="62">
        <f>C50/$C$46</f>
        <v>0.60000000000000009</v>
      </c>
      <c r="D54" s="62"/>
      <c r="E54" s="62"/>
      <c r="F54" s="62"/>
      <c r="G54" s="62"/>
      <c r="H54" s="62"/>
      <c r="I54" s="62"/>
      <c r="J54" s="62"/>
      <c r="K54" s="62"/>
      <c r="L54" s="62"/>
      <c r="M54" s="62"/>
      <c r="N54" s="62"/>
      <c r="O54" s="62"/>
      <c r="P54" s="62"/>
      <c r="Q54" s="62"/>
      <c r="R54" s="62"/>
      <c r="S54" s="62"/>
      <c r="T54" s="62"/>
      <c r="U54" s="62"/>
      <c r="V54" s="62"/>
      <c r="W54" s="62"/>
      <c r="X54" s="62"/>
      <c r="Y54" s="62"/>
      <c r="Z54" s="62"/>
      <c r="AA54" s="62"/>
      <c r="AB54" s="62"/>
      <c r="AC54" s="62"/>
    </row>
    <row r="55" spans="1:29" ht="18" x14ac:dyDescent="0.35">
      <c r="A55" s="62"/>
      <c r="B55" s="62" t="s">
        <v>87</v>
      </c>
      <c r="C55" s="62">
        <f>1/C46</f>
        <v>2.4000000000000004</v>
      </c>
      <c r="D55" s="62"/>
      <c r="E55" s="62"/>
      <c r="F55" s="62"/>
      <c r="G55" s="62"/>
      <c r="H55" s="62"/>
      <c r="I55" s="62"/>
      <c r="J55" s="62"/>
      <c r="K55" s="62"/>
      <c r="L55" s="62"/>
      <c r="M55" s="62"/>
      <c r="N55" s="62"/>
      <c r="O55" s="62"/>
      <c r="P55" s="62"/>
      <c r="Q55" s="62"/>
      <c r="R55" s="62"/>
      <c r="S55" s="62"/>
      <c r="T55" s="62"/>
      <c r="U55" s="62"/>
      <c r="V55" s="62"/>
      <c r="W55" s="62"/>
      <c r="X55" s="62"/>
      <c r="Y55" s="62"/>
      <c r="Z55" s="62"/>
      <c r="AA55" s="62"/>
      <c r="AB55" s="62"/>
      <c r="AC55" s="62"/>
    </row>
    <row r="56" spans="1:29" ht="18" x14ac:dyDescent="0.35">
      <c r="A56" s="62"/>
      <c r="B56" s="62"/>
      <c r="C56" s="62"/>
      <c r="D56" s="62"/>
      <c r="E56" s="62"/>
      <c r="F56" s="62"/>
      <c r="G56" s="62"/>
      <c r="H56" s="62"/>
      <c r="I56" s="62"/>
      <c r="J56" s="62"/>
      <c r="K56" s="62"/>
      <c r="L56" s="62"/>
      <c r="M56" s="62"/>
      <c r="N56" s="62"/>
      <c r="O56" s="62"/>
      <c r="P56" s="62"/>
      <c r="Q56" s="62"/>
      <c r="R56" s="62"/>
      <c r="S56" s="62"/>
      <c r="T56" s="62"/>
      <c r="U56" s="62"/>
      <c r="V56" s="62"/>
      <c r="W56" s="62"/>
      <c r="X56" s="62"/>
      <c r="Y56" s="62"/>
      <c r="Z56" s="62"/>
      <c r="AA56" s="62"/>
      <c r="AB56" s="62"/>
      <c r="AC56" s="62"/>
    </row>
    <row r="57" spans="1:29" ht="18" x14ac:dyDescent="0.35">
      <c r="A57" s="62"/>
      <c r="M57" s="62"/>
      <c r="N57" s="62"/>
      <c r="O57" s="62"/>
      <c r="P57" s="62"/>
      <c r="Q57" s="62"/>
      <c r="R57" s="62"/>
      <c r="S57" s="62"/>
      <c r="T57" s="62"/>
      <c r="U57" s="62"/>
      <c r="V57" s="62"/>
      <c r="W57" s="62"/>
      <c r="X57" s="62"/>
      <c r="Y57" s="62"/>
      <c r="Z57" s="62"/>
      <c r="AA57" s="62"/>
      <c r="AB57" s="62"/>
      <c r="AC57" s="62"/>
    </row>
    <row r="58" spans="1:29" ht="18" x14ac:dyDescent="0.35">
      <c r="A58" s="62"/>
      <c r="M58" s="62"/>
      <c r="N58" s="62"/>
      <c r="O58" s="62"/>
      <c r="P58" s="62"/>
      <c r="Q58" s="62"/>
      <c r="R58" s="62"/>
      <c r="S58" s="62"/>
      <c r="T58" s="62"/>
      <c r="U58" s="62"/>
      <c r="V58" s="62"/>
      <c r="W58" s="62"/>
      <c r="X58" s="62"/>
      <c r="Y58" s="62"/>
      <c r="Z58" s="62"/>
      <c r="AA58" s="62"/>
      <c r="AB58" s="62"/>
      <c r="AC58" s="62"/>
    </row>
    <row r="59" spans="1:29" ht="18" x14ac:dyDescent="0.35">
      <c r="A59" s="62"/>
      <c r="M59" s="62"/>
      <c r="N59" s="62"/>
      <c r="O59" s="62"/>
      <c r="P59" s="62"/>
      <c r="Q59" s="62"/>
      <c r="R59" s="62"/>
      <c r="S59" s="62" t="s">
        <v>94</v>
      </c>
      <c r="T59" s="62"/>
      <c r="U59" s="62"/>
      <c r="V59" s="62"/>
      <c r="W59" s="62"/>
      <c r="X59" s="62"/>
      <c r="Y59" s="62"/>
      <c r="Z59" s="62"/>
      <c r="AA59" s="62"/>
      <c r="AB59" s="62"/>
      <c r="AC59" s="62"/>
    </row>
    <row r="60" spans="1:29" ht="18" x14ac:dyDescent="0.35">
      <c r="A60" s="62"/>
      <c r="M60" s="62"/>
      <c r="N60" s="62"/>
      <c r="O60" s="62"/>
      <c r="P60" s="62"/>
      <c r="Q60" s="62"/>
      <c r="R60" s="62"/>
      <c r="S60" s="62"/>
      <c r="T60" s="62"/>
      <c r="U60" s="62"/>
      <c r="V60" s="62"/>
      <c r="W60" s="62"/>
      <c r="X60" s="62"/>
      <c r="Y60" s="62"/>
      <c r="Z60" s="62"/>
      <c r="AA60" s="62"/>
      <c r="AB60" s="62"/>
      <c r="AC60" s="62"/>
    </row>
    <row r="61" spans="1:29" ht="18" x14ac:dyDescent="0.35">
      <c r="A61" s="62"/>
      <c r="M61" s="62"/>
      <c r="N61" s="62"/>
      <c r="O61" s="62"/>
      <c r="P61" s="62"/>
      <c r="Q61" s="62"/>
      <c r="R61" s="62"/>
      <c r="S61" s="62"/>
      <c r="T61" s="62"/>
      <c r="U61" s="62"/>
      <c r="V61" s="62"/>
      <c r="W61" s="62"/>
      <c r="X61" s="62"/>
      <c r="Y61" s="62"/>
      <c r="Z61" s="62"/>
      <c r="AA61" s="62"/>
      <c r="AB61" s="62"/>
      <c r="AC61" s="62"/>
    </row>
    <row r="62" spans="1:29" ht="18" x14ac:dyDescent="0.35">
      <c r="A62" s="62"/>
      <c r="M62" s="62"/>
      <c r="N62" s="62"/>
      <c r="O62" s="62"/>
      <c r="P62" s="62"/>
      <c r="Q62" s="62"/>
      <c r="R62" s="62"/>
      <c r="S62" s="62"/>
      <c r="T62" s="62"/>
      <c r="U62" s="62"/>
      <c r="V62" s="62"/>
      <c r="W62" s="62"/>
      <c r="X62" s="62"/>
      <c r="Y62" s="62"/>
      <c r="Z62" s="62"/>
      <c r="AA62" s="62"/>
      <c r="AB62" s="62"/>
      <c r="AC62" s="62"/>
    </row>
    <row r="63" spans="1:29" ht="18" x14ac:dyDescent="0.35">
      <c r="A63" s="62"/>
      <c r="M63" s="62"/>
      <c r="N63" s="62"/>
      <c r="O63" s="62"/>
      <c r="P63" s="62"/>
      <c r="Q63" s="62"/>
      <c r="R63" s="62"/>
      <c r="S63" s="62"/>
      <c r="T63" s="62"/>
      <c r="U63" s="62"/>
      <c r="V63" s="62"/>
      <c r="W63" s="62"/>
      <c r="X63" s="62"/>
      <c r="Y63" s="62"/>
      <c r="Z63" s="62"/>
      <c r="AA63" s="62"/>
      <c r="AB63" s="62"/>
      <c r="AC63" s="62"/>
    </row>
    <row r="64" spans="1:29" ht="18" x14ac:dyDescent="0.35">
      <c r="A64" s="62"/>
      <c r="M64" s="62"/>
      <c r="N64" s="62"/>
      <c r="O64" s="62"/>
      <c r="P64" s="62"/>
      <c r="Q64" s="62"/>
      <c r="R64" s="62"/>
      <c r="S64" s="62"/>
      <c r="T64" s="62"/>
      <c r="U64" s="62"/>
      <c r="V64" s="62"/>
      <c r="W64" s="62"/>
      <c r="X64" s="62"/>
      <c r="Y64" s="62"/>
      <c r="Z64" s="62"/>
      <c r="AA64" s="62"/>
      <c r="AB64" s="62"/>
      <c r="AC64" s="62"/>
    </row>
    <row r="65" spans="1:29" ht="18" x14ac:dyDescent="0.35">
      <c r="A65" s="62"/>
      <c r="M65" s="62"/>
      <c r="N65" s="62"/>
      <c r="O65" s="62"/>
      <c r="P65" s="62"/>
      <c r="Q65" s="62"/>
      <c r="R65" s="62"/>
      <c r="S65" s="62"/>
      <c r="T65" s="62"/>
      <c r="U65" s="62"/>
      <c r="V65" s="62"/>
      <c r="W65" s="62"/>
      <c r="X65" s="62"/>
      <c r="Y65" s="62"/>
      <c r="Z65" s="62"/>
      <c r="AA65" s="62"/>
      <c r="AB65" s="62"/>
      <c r="AC65" s="62"/>
    </row>
    <row r="66" spans="1:29" ht="18" x14ac:dyDescent="0.35">
      <c r="A66" s="62"/>
      <c r="M66" s="62"/>
      <c r="N66" s="62"/>
      <c r="O66" s="62"/>
      <c r="P66" s="62"/>
      <c r="Q66" s="62"/>
      <c r="R66" s="62"/>
      <c r="S66" s="62"/>
      <c r="T66" s="62"/>
      <c r="U66" s="62"/>
      <c r="V66" s="62"/>
      <c r="W66" s="62"/>
      <c r="X66" s="62"/>
      <c r="Y66" s="62"/>
      <c r="Z66" s="62"/>
      <c r="AA66" s="62"/>
      <c r="AB66" s="62"/>
      <c r="AC66" s="62"/>
    </row>
    <row r="67" spans="1:29" ht="18" x14ac:dyDescent="0.35">
      <c r="A67" s="62"/>
      <c r="M67" s="62"/>
      <c r="N67" s="62"/>
      <c r="O67" s="62"/>
      <c r="P67" s="62"/>
      <c r="Q67" s="62"/>
      <c r="R67" s="62"/>
      <c r="S67" s="62"/>
      <c r="T67" s="62"/>
      <c r="U67" s="62"/>
      <c r="V67" s="62"/>
      <c r="W67" s="62"/>
      <c r="X67" s="62"/>
      <c r="Y67" s="62"/>
      <c r="Z67" s="62"/>
      <c r="AA67" s="62"/>
      <c r="AB67" s="62"/>
      <c r="AC67" s="6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Сам. раб. 1</vt:lpstr>
      <vt:lpstr>Cам. раб. 2</vt:lpstr>
      <vt:lpstr>Примеры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Vadim</dc:creator>
  <cp:lastModifiedBy>Legion</cp:lastModifiedBy>
  <dcterms:created xsi:type="dcterms:W3CDTF">2021-10-12T09:02:02Z</dcterms:created>
  <dcterms:modified xsi:type="dcterms:W3CDTF">2022-12-06T06:06:46Z</dcterms:modified>
</cp:coreProperties>
</file>