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na/Developer/transport-spherical/resources/input/stagnation/CH4_NH3/"/>
    </mc:Choice>
  </mc:AlternateContent>
  <xr:revisionPtr revIDLastSave="0" documentId="13_ncr:40009_{D3712B10-2852-0344-B7C6-6FF8A0D3478D}" xr6:coauthVersionLast="47" xr6:coauthVersionMax="47" xr10:uidLastSave="{00000000-0000-0000-0000-000000000000}"/>
  <bookViews>
    <workbookView xWindow="2300" yWindow="2320" windowWidth="26840" windowHeight="15580"/>
  </bookViews>
  <sheets>
    <sheet name="40_ch4_nh3" sheetId="1" r:id="rId1"/>
  </sheets>
  <definedNames>
    <definedName name="_xlnm._FilterDatabase" localSheetId="0" hidden="1">'40_ch4_nh3'!$A$1:$AG$47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2" i="1" l="1"/>
  <c r="AI12" i="1"/>
  <c r="AJ12" i="1"/>
  <c r="AK12" i="1"/>
  <c r="AL12" i="1" s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AH13" i="1"/>
  <c r="AI13" i="1"/>
  <c r="AJ13" i="1"/>
  <c r="AK13" i="1"/>
  <c r="AL13" i="1" s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K11" i="1"/>
  <c r="AL11" i="1" s="1"/>
  <c r="AJ11" i="1"/>
  <c r="AI11" i="1"/>
  <c r="AH11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K10" i="1"/>
  <c r="AL10" i="1" s="1"/>
  <c r="AJ10" i="1"/>
  <c r="AI10" i="1"/>
  <c r="AH10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K9" i="1"/>
  <c r="AL9" i="1" s="1"/>
  <c r="AJ9" i="1"/>
  <c r="AI9" i="1"/>
  <c r="AH9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K8" i="1"/>
  <c r="AL8" i="1" s="1"/>
  <c r="AJ8" i="1"/>
  <c r="AI8" i="1"/>
  <c r="AH8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K7" i="1"/>
  <c r="AL7" i="1" s="1"/>
  <c r="AJ7" i="1"/>
  <c r="AI7" i="1"/>
  <c r="AH7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K6" i="1"/>
  <c r="AL6" i="1" s="1"/>
  <c r="AJ6" i="1"/>
  <c r="AI6" i="1"/>
  <c r="AH6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K5" i="1"/>
  <c r="AL5" i="1" s="1"/>
  <c r="AJ5" i="1"/>
  <c r="AI5" i="1"/>
  <c r="AH5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K4" i="1"/>
  <c r="AL4" i="1" s="1"/>
  <c r="AJ4" i="1"/>
  <c r="AI4" i="1"/>
  <c r="AH4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K3" i="1"/>
  <c r="AL3" i="1" s="1"/>
  <c r="AJ3" i="1"/>
  <c r="AI3" i="1"/>
  <c r="AH3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L2" i="1"/>
  <c r="AK2" i="1"/>
  <c r="AJ2" i="1"/>
  <c r="AI2" i="1"/>
  <c r="AH2" i="1"/>
</calcChain>
</file>

<file path=xl/sharedStrings.xml><?xml version="1.0" encoding="utf-8"?>
<sst xmlns="http://schemas.openxmlformats.org/spreadsheetml/2006/main" count="81" uniqueCount="67">
  <si>
    <t>Actual Room Pressure in Mpa</t>
  </si>
  <si>
    <t>equivalence ratio error</t>
  </si>
  <si>
    <t>eq</t>
  </si>
  <si>
    <t>blend</t>
  </si>
  <si>
    <t>Uout[m/s]</t>
  </si>
  <si>
    <t>Tw[K]</t>
  </si>
  <si>
    <t>X_CO2</t>
  </si>
  <si>
    <t>X_CO</t>
  </si>
  <si>
    <t>delta_X_CO</t>
  </si>
  <si>
    <t>X_H2O</t>
  </si>
  <si>
    <t>delta_X_H2O</t>
  </si>
  <si>
    <t>X_NO</t>
  </si>
  <si>
    <t>delta_X_NO</t>
  </si>
  <si>
    <t>X_NO2</t>
  </si>
  <si>
    <t>delta_X_NO2</t>
  </si>
  <si>
    <t>X_N2O</t>
  </si>
  <si>
    <t>delta_X_N2O</t>
  </si>
  <si>
    <t>X_NH3</t>
  </si>
  <si>
    <t>delta_X_NH3</t>
  </si>
  <si>
    <t>X_CH4</t>
  </si>
  <si>
    <t>delta_X_CH4</t>
  </si>
  <si>
    <t>X_HCN</t>
  </si>
  <si>
    <t>delta_X_HCN</t>
  </si>
  <si>
    <t>X_HNCO</t>
  </si>
  <si>
    <t>delta_X_HNCO</t>
  </si>
  <si>
    <t>X_HCHO</t>
  </si>
  <si>
    <t>delta_X_HCHO</t>
  </si>
  <si>
    <t>X_H2</t>
  </si>
  <si>
    <t>delta_X_H2</t>
  </si>
  <si>
    <t>X_O2</t>
  </si>
  <si>
    <t>delta_X_O2</t>
  </si>
  <si>
    <t>NO</t>
  </si>
  <si>
    <t>P</t>
  </si>
  <si>
    <t>T</t>
  </si>
  <si>
    <t>phi Er</t>
  </si>
  <si>
    <t>phi</t>
  </si>
  <si>
    <t>blend_calculated</t>
  </si>
  <si>
    <t xml:space="preserve">fuel </t>
  </si>
  <si>
    <t>oxidizer</t>
  </si>
  <si>
    <t>T_in</t>
  </si>
  <si>
    <t>U</t>
  </si>
  <si>
    <t>CO2</t>
  </si>
  <si>
    <t>CO2 Er</t>
  </si>
  <si>
    <t>CO</t>
  </si>
  <si>
    <t>CO Er</t>
  </si>
  <si>
    <t>H2O</t>
  </si>
  <si>
    <t>H2O Er</t>
  </si>
  <si>
    <t>NO Er</t>
  </si>
  <si>
    <t>NO2</t>
  </si>
  <si>
    <t>NO2 Er</t>
  </si>
  <si>
    <t>N2O</t>
  </si>
  <si>
    <t>N2O Er</t>
  </si>
  <si>
    <t>NH3</t>
  </si>
  <si>
    <t>NH3 Er</t>
  </si>
  <si>
    <t>CH4 Er</t>
  </si>
  <si>
    <t>HCN</t>
  </si>
  <si>
    <t>HCN Er</t>
  </si>
  <si>
    <t xml:space="preserve"> HNCO</t>
  </si>
  <si>
    <t>HNCO Er</t>
  </si>
  <si>
    <t>HCHO</t>
  </si>
  <si>
    <t>HCHO Er</t>
  </si>
  <si>
    <t>H2</t>
  </si>
  <si>
    <t>H2 Er</t>
  </si>
  <si>
    <t>O2</t>
  </si>
  <si>
    <t>O2 Er</t>
  </si>
  <si>
    <t>"O2: 0.21, N2: 0.79"</t>
  </si>
  <si>
    <t>X_Delta_CO2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</si>
</sst>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0.0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7"/>
  <sheetViews>
    <sheetView tabSelected="1" topLeftCell="AD1" zoomScale="67" workbookViewId="0">
      <selection activeCell="AH11" sqref="AH11:BQ13"/>
    </sheetView>
  </sheetViews>
  <sheetFormatPr baseColWidth="10" defaultRowHeight="16" x14ac:dyDescent="0.2"/>
  <sheetData>
    <row r="1" spans="1:69" x14ac:dyDescent="0.2">
      <c r="A1" t="s">
        <v>0</v>
      </c>
      <c r="B1" t="s">
        <v>1</v>
      </c>
      <c r="C1" t="s">
        <v>2</v>
      </c>
      <c r="D1" t="s">
        <v>3</v>
      </c>
      <c r="E1" t="s">
        <v>33</v>
      </c>
      <c r="F1" t="s">
        <v>4</v>
      </c>
      <c r="G1" t="s">
        <v>5</v>
      </c>
      <c r="H1" t="s">
        <v>6</v>
      </c>
      <c r="I1" t="s">
        <v>66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32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</v>
      </c>
      <c r="AO1" t="s">
        <v>39</v>
      </c>
      <c r="AP1" t="s">
        <v>40</v>
      </c>
      <c r="AQ1" t="s">
        <v>33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31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19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</row>
    <row r="2" spans="1:69" x14ac:dyDescent="0.2">
      <c r="AH2" t="e">
        <f>AVERAGE(A2:A3)</f>
        <v>#DIV/0!</v>
      </c>
      <c r="AI2" t="e">
        <f>AVERAGE(B2:B3)</f>
        <v>#DIV/0!</v>
      </c>
      <c r="AJ2" s="2" t="e">
        <f>AVERAGE(C2:C3)</f>
        <v>#DIV/0!</v>
      </c>
      <c r="AK2" t="e">
        <f>AVERAGE(D2:D3)</f>
        <v>#DIV/0!</v>
      </c>
      <c r="AL2" t="e">
        <f>"NH3: "&amp;(1-AK2)&amp;", CH4: "&amp;AK2</f>
        <v>#DIV/0!</v>
      </c>
      <c r="AM2" t="s">
        <v>65</v>
      </c>
      <c r="AN2">
        <v>0.2</v>
      </c>
      <c r="AO2" t="e">
        <f>AVERAGE(E2:E3)</f>
        <v>#DIV/0!</v>
      </c>
      <c r="AP2" t="e">
        <f t="shared" ref="AP2:BP2" si="0">AVERAGE(F2:F3)</f>
        <v>#DIV/0!</v>
      </c>
      <c r="AQ2" t="e">
        <f t="shared" si="0"/>
        <v>#DIV/0!</v>
      </c>
      <c r="AR2" t="e">
        <f>AVERAGE(H2:H3)</f>
        <v>#DIV/0!</v>
      </c>
      <c r="AS2" t="e">
        <f>SQRT(AVERAGE(I2:I3)^2+STDEV(H2:H3)^2)</f>
        <v>#DIV/0!</v>
      </c>
      <c r="AT2" t="e">
        <f t="shared" si="0"/>
        <v>#DIV/0!</v>
      </c>
      <c r="AU2" t="e">
        <f>SQRT(AVERAGE(K2:K3)^2+STDEV(J2:J3)^2)</f>
        <v>#DIV/0!</v>
      </c>
      <c r="AV2" t="e">
        <f t="shared" si="0"/>
        <v>#DIV/0!</v>
      </c>
      <c r="AW2" t="e">
        <f>SQRT(AVERAGE(M2:M3)^2+STDEV(L2:L3)^2)</f>
        <v>#DIV/0!</v>
      </c>
      <c r="AX2" t="e">
        <f t="shared" si="0"/>
        <v>#DIV/0!</v>
      </c>
      <c r="AY2" t="e">
        <f>SQRT(AVERAGE(O2:O3)^2+STDEV(N2:N3)^2)</f>
        <v>#DIV/0!</v>
      </c>
      <c r="AZ2" t="e">
        <f t="shared" si="0"/>
        <v>#DIV/0!</v>
      </c>
      <c r="BA2" t="e">
        <f>SQRT(AVERAGE(Q2:Q3)^2+STDEV(P2:P3)^2)</f>
        <v>#DIV/0!</v>
      </c>
      <c r="BB2" t="e">
        <f t="shared" si="0"/>
        <v>#DIV/0!</v>
      </c>
      <c r="BC2" t="e">
        <f>SQRT(AVERAGE(S2:S3)^2+STDEV(R2:R3)^2)</f>
        <v>#DIV/0!</v>
      </c>
      <c r="BD2" t="e">
        <f t="shared" si="0"/>
        <v>#DIV/0!</v>
      </c>
      <c r="BE2" t="e">
        <f>SQRT(AVERAGE(U2:U3)^2+STDEV(T2:T3)^2)</f>
        <v>#DIV/0!</v>
      </c>
      <c r="BF2" t="e">
        <f t="shared" si="0"/>
        <v>#DIV/0!</v>
      </c>
      <c r="BG2" t="e">
        <f>SQRT(AVERAGE(W2:W3)^2+STDEV(V2:V3)^2)</f>
        <v>#DIV/0!</v>
      </c>
      <c r="BH2" t="e">
        <f t="shared" si="0"/>
        <v>#DIV/0!</v>
      </c>
      <c r="BI2" t="e">
        <f>SQRT(AVERAGE(Y2:Y3)^2+STDEV(X2:X3)^2)</f>
        <v>#DIV/0!</v>
      </c>
      <c r="BJ2" t="e">
        <f t="shared" si="0"/>
        <v>#DIV/0!</v>
      </c>
      <c r="BK2" t="e">
        <f>SQRT(AVERAGE(AA2:AA3)^2+STDEV(Z2:Z3)^2)</f>
        <v>#DIV/0!</v>
      </c>
      <c r="BL2" t="e">
        <f t="shared" si="0"/>
        <v>#DIV/0!</v>
      </c>
      <c r="BM2" t="e">
        <f>SQRT(AVERAGE(AC2:AC3)^2+STDEV(AB2:AB3)^2)</f>
        <v>#DIV/0!</v>
      </c>
      <c r="BN2" t="e">
        <f t="shared" si="0"/>
        <v>#DIV/0!</v>
      </c>
      <c r="BO2" t="e">
        <f>SQRT(AVERAGE(AE2:AE3)^2+STDEV(AD2:AD3)^2)</f>
        <v>#DIV/0!</v>
      </c>
      <c r="BP2" t="e">
        <f t="shared" si="0"/>
        <v>#DIV/0!</v>
      </c>
      <c r="BQ2" t="e">
        <f>SQRT(AVERAGE(AG2:AG3)^2+STDEV(AF2:AF3)^2)</f>
        <v>#DIV/0!</v>
      </c>
    </row>
    <row r="3" spans="1:69" x14ac:dyDescent="0.2">
      <c r="AH3">
        <f ca="1">AVERAGE(OFFSET(A$3,((ROW(A1)-1)*4)+1,0):OFFSET(A$3,((ROW(A1))*4),0))</f>
        <v>101118.07090000001</v>
      </c>
      <c r="AI3">
        <f ca="1">AVERAGE(OFFSET(B$3,((ROW(B1)-1)*4)+1,0):OFFSET(B$3,((ROW(B1))*4),0))</f>
        <v>4.2759996899901405E-3</v>
      </c>
      <c r="AJ3">
        <f ca="1">AVERAGE(OFFSET(C$3,((ROW(C1)-1)*4)+1,0):OFFSET(C$3,((ROW(C1))*4),0))</f>
        <v>0.74902580643264449</v>
      </c>
      <c r="AK3">
        <f ca="1">AVERAGE(OFFSET(D$3,((ROW(D1)-1)*4)+1,0):OFFSET(D$3,((ROW(D1))*4),0))</f>
        <v>0.37157988675602854</v>
      </c>
      <c r="AL3" t="str">
        <f t="shared" ref="AL3:AL11" ca="1" si="1">"NH3: "&amp;(1-AK3)&amp;", CH4: "&amp;AK3</f>
        <v>NH3: 0.628420113243972, CH4: 0.371579886756029</v>
      </c>
      <c r="AM3" t="s">
        <v>65</v>
      </c>
      <c r="AN3">
        <v>0.2</v>
      </c>
      <c r="AO3">
        <f ca="1">AVERAGE(OFFSET(E$3,((ROW(E1)-1)*4)+1,0):OFFSET(E$3,((ROW(E1))*4),0))</f>
        <v>297.99563574900293</v>
      </c>
      <c r="AP3">
        <f ca="1">AVERAGE(OFFSET(F$3,((ROW(F1)-1)*4)+1,0):OFFSET(F$3,((ROW(F1))*4),0))</f>
        <v>0.20052420639696258</v>
      </c>
      <c r="AQ3">
        <f ca="1">AVERAGE(OFFSET(G$3,((ROW(G1)-1)*4)+1,0):OFFSET(G$3,((ROW(G1))*4),0))</f>
        <v>531.0143263785028</v>
      </c>
      <c r="AR3" t="e">
        <f ca="1">AVERAGE(OFFSET(H$3,((ROW(H1)-1)*4)+1,0):OFFSET(H$3,((ROW(H1))*4),0))</f>
        <v>#DIV/0!</v>
      </c>
      <c r="AS3" t="e">
        <f ca="1">SQRT((AVERAGE(OFFSET(I$3,((ROW(I1)-1)*4)+1,0):OFFSET(I$3,((ROW(I1))*4),0))^2)+(STDEV(OFFSET(H$3,((ROW(H1)-1)*4)+1,0):OFFSET(H$3,((ROW(H1))*4),0)))^2)</f>
        <v>#DIV/0!</v>
      </c>
      <c r="AT3">
        <f ca="1">AVERAGE(OFFSET(J$3,((ROW(J1)-1)*4)+1,0):OFFSET(J$3,((ROW(J1))*4),0))</f>
        <v>4.559889260462926</v>
      </c>
      <c r="AU3">
        <f ca="1">SQRT((AVERAGE(OFFSET(K$3,((ROW(K1)-1)*4)+1,0):OFFSET(K$3,((ROW(K1))*4),0))^2)+(STDEV(OFFSET(J$3,((ROW(J1)-1)*4)+1,0):OFFSET(J$3,((ROW(J1))*4),0)))^2)</f>
        <v>80.9307417602014</v>
      </c>
      <c r="AV3">
        <f ca="1">AVERAGE(OFFSET(L$3,((ROW(L1)-1)*4)+1,0):OFFSET(L$3,((ROW(L1))*4),0))</f>
        <v>188707.88556030978</v>
      </c>
      <c r="AW3">
        <f ca="1">SQRT((AVERAGE(OFFSET(M$3,((ROW(M1)-1)*4)+1,0):OFFSET(M$3,((ROW(M1))*4),0))^2)+(STDEV(OFFSET(L$3,((ROW(L1)-1)*4)+1,0):OFFSET(L$3,((ROW(L1))*4),0)))^2)</f>
        <v>8759.0206532744069</v>
      </c>
      <c r="AX3">
        <f ca="1">AVERAGE(OFFSET(N$3,((ROW(N1)-1)*4)+1,0):OFFSET(N$3,((ROW(N1))*4),0))</f>
        <v>6045.0578447212283</v>
      </c>
      <c r="AY3">
        <f ca="1">SQRT((AVERAGE(OFFSET(O$3,((ROW(O1)-1)*4)+1,0):OFFSET(O$3,((ROW(O1))*4),0))^2)+(STDEV(OFFSET(N$3,((ROW(N1)-1)*4)+1,0):OFFSET(N$3,((ROW(N1))*4),0)))^2)</f>
        <v>219.3450120857508</v>
      </c>
      <c r="AZ3">
        <f ca="1">AVERAGE(OFFSET(P$3,((ROW(P1)-1)*4)+1,0):OFFSET(P$3,((ROW(P1))*4),0))</f>
        <v>129.3154353255735</v>
      </c>
      <c r="BA3">
        <f ca="1">SQRT((AVERAGE(OFFSET(Q$3,((ROW(Q1)-1)*4)+1,0):OFFSET(Q$3,((ROW(Q1))*4),0))^2)+(STDEV(OFFSET(P$3,((ROW(P1)-1)*4)+1,0):OFFSET(P$3,((ROW(P1))*4),0)))^2)</f>
        <v>16.848143989827243</v>
      </c>
      <c r="BB3">
        <f ca="1">AVERAGE(OFFSET(R$3,((ROW(R1)-1)*4)+1,0):OFFSET(R$3,((ROW(R1))*4),0))</f>
        <v>-0.32051148451743977</v>
      </c>
      <c r="BC3">
        <f ca="1">SQRT((AVERAGE(OFFSET(S$3,((ROW(S1)-1)*4)+1,0):OFFSET(S$3,((ROW(S1))*4),0))^2)+(STDEV(OFFSET(R$3,((ROW(R1)-1)*4)+1,0):OFFSET(R$3,((ROW(R1))*4),0)))^2)</f>
        <v>16.187546714842455</v>
      </c>
      <c r="BD3">
        <f ca="1">AVERAGE(OFFSET(T$3,((ROW(T1)-1)*4)+1,0):OFFSET(T$3,((ROW(T1))*4),0))</f>
        <v>1.7783321372959611</v>
      </c>
      <c r="BE3">
        <f ca="1">SQRT((AVERAGE(OFFSET(U$3,((ROW(U1)-1)*4)+1,0):OFFSET(U$3,((ROW(U1))*4),0))^2)+(STDEV(OFFSET(T$3,((ROW(T1)-1)*4)+1,0):OFFSET(T$3,((ROW(T1))*4),0)))^2)</f>
        <v>1.7518429141066492</v>
      </c>
      <c r="BF3">
        <f ca="1">AVERAGE(OFFSET(V$3,((ROW(V1)-1)*4)+1,0):OFFSET(V$3,((ROW(V1))*4),0))</f>
        <v>-0.75214381024974242</v>
      </c>
      <c r="BG3">
        <f ca="1">SQRT((AVERAGE(OFFSET(W$3,((ROW(W1)-1)*4)+1,0):OFFSET(W$3,((ROW(W1))*4),0))^2)+(STDEV(OFFSET(V$3,((ROW(V1)-1)*4)+1,0):OFFSET(V$3,((ROW(V1))*4),0)))^2)</f>
        <v>8.0950008863192071</v>
      </c>
      <c r="BH3">
        <f ca="1">AVERAGE(OFFSET(X$3,((ROW(X1)-1)*4)+1,0):OFFSET(X$3,((ROW(X1))*4),0))</f>
        <v>-0.11046393970702824</v>
      </c>
      <c r="BI3">
        <f ca="1">SQRT((AVERAGE(OFFSET(Y$3,((ROW(Y1)-1)*4)+1,0):OFFSET(Y$3,((ROW(Y1))*4),0))^2)+(STDEV(OFFSET(X$3,((ROW(X1)-1)*4)+1,0):OFFSET(X$3,((ROW(X1))*4),0)))^2)</f>
        <v>8.1000872716855969</v>
      </c>
      <c r="BJ3">
        <f ca="1">AVERAGE(OFFSET(Z$3,((ROW(Z1)-1)*4)+1,0):OFFSET(Z$3,((ROW(Z1))*4),0))</f>
        <v>24.895339487362175</v>
      </c>
      <c r="BK3">
        <f ca="1">AVERAGE(OFFSET(AA$3,((ROW(AA1)-1)*4)+1,0):OFFSET(AA$3,((ROW(AA1))*4),0))</f>
        <v>16.20925715503035</v>
      </c>
      <c r="BL3">
        <f ca="1">AVERAGE(OFFSET(AB$3,((ROW(AB1)-1)*4)+1,0):OFFSET(AB$3,((ROW(AB1))*4),0))</f>
        <v>-0.27962568199425147</v>
      </c>
      <c r="BM3">
        <f ca="1">AVERAGE(OFFSET(AC$3,((ROW(AC1)-1)*4)+1,0):OFFSET(AC$3,((ROW(AC1))*4),0))</f>
        <v>16.186073063518801</v>
      </c>
      <c r="BN3">
        <f ca="1">AVERAGE(OFFSET(AD$3,((ROW(AD1)-1)*4)+1,0):OFFSET(AD$3,((ROW(AD1))*4),0))</f>
        <v>-3.4265427121543497</v>
      </c>
      <c r="BO3">
        <f ca="1">AVERAGE(OFFSET(AE$3,((ROW(AE1)-1)*4)+1,0):OFFSET(AE$3,((ROW(AE1))*4),0))</f>
        <v>0.34373767889696671</v>
      </c>
      <c r="BP3">
        <f ca="1">AVERAGE(OFFSET(AF$3,((ROW(AF1)-1)*4)+1,0):OFFSET(AF$3,((ROW(AF1))*4),0))</f>
        <v>2.4658136288749719</v>
      </c>
      <c r="BQ3">
        <f ca="1">AVERAGE(OFFSET(AG$3,((ROW(AG1)-1)*4)+1,0):OFFSET(AG$3,((ROW(AG1))*4),0))</f>
        <v>0.41538179097944072</v>
      </c>
    </row>
    <row r="4" spans="1:69" x14ac:dyDescent="0.2">
      <c r="A4">
        <v>100844.7608</v>
      </c>
      <c r="B4">
        <v>4.2916866197465703E-3</v>
      </c>
      <c r="C4">
        <v>0.74783115011586399</v>
      </c>
      <c r="D4">
        <v>0.37150258431786298</v>
      </c>
      <c r="E4">
        <v>298.31949152542359</v>
      </c>
      <c r="F4" s="1">
        <v>0.20023945414971192</v>
      </c>
      <c r="G4">
        <v>528.79887005649698</v>
      </c>
      <c r="J4">
        <v>4.2941664122065104</v>
      </c>
      <c r="K4">
        <v>77.216044782844605</v>
      </c>
      <c r="L4">
        <v>189568.77811669701</v>
      </c>
      <c r="M4">
        <v>10034.805174534</v>
      </c>
      <c r="N4">
        <v>6071.1250061311002</v>
      </c>
      <c r="O4">
        <v>281.55848797549299</v>
      </c>
      <c r="P4">
        <v>129.789445392685</v>
      </c>
      <c r="Q4">
        <v>16.4899462376945</v>
      </c>
      <c r="R4">
        <v>-2.78029212437262E-2</v>
      </c>
      <c r="S4">
        <v>15.443189026639599</v>
      </c>
      <c r="T4">
        <v>4.3142069877879701</v>
      </c>
      <c r="U4">
        <v>0.36120697970262</v>
      </c>
      <c r="V4">
        <v>-0.49418124676818598</v>
      </c>
      <c r="W4">
        <v>7.7216823935143903</v>
      </c>
      <c r="X4">
        <v>-0.33084953668732497</v>
      </c>
      <c r="Y4">
        <v>7.7216584085843696</v>
      </c>
      <c r="Z4">
        <v>26.272116962777801</v>
      </c>
      <c r="AA4">
        <v>15.4870446812539</v>
      </c>
      <c r="AB4">
        <v>-0.39083486188196698</v>
      </c>
      <c r="AC4">
        <v>15.4432061807208</v>
      </c>
      <c r="AD4">
        <v>-2.8987942811964298</v>
      </c>
      <c r="AE4">
        <v>0.33864909395791498</v>
      </c>
      <c r="AF4">
        <v>3.8913887487560102</v>
      </c>
      <c r="AG4">
        <v>0.42130126732026901</v>
      </c>
      <c r="AH4">
        <f ca="1">AVERAGE(OFFSET(A$3,((ROW(A2)-1)*4)+1,0):OFFSET(A$3,((ROW(A2))*4),0))</f>
        <v>101118.07090000001</v>
      </c>
      <c r="AI4">
        <f ca="1">AVERAGE(OFFSET(B$3,((ROW(B2)-1)*4)+1,0):OFFSET(B$3,((ROW(B2))*4),0))</f>
        <v>3.9038277474693051E-3</v>
      </c>
      <c r="AJ4">
        <f ca="1">AVERAGE(OFFSET(C$3,((ROW(C2)-1)*4)+1,0):OFFSET(C$3,((ROW(C2))*4),0))</f>
        <v>0.79942576584905578</v>
      </c>
      <c r="AK4">
        <f ca="1">AVERAGE(OFFSET(D$3,((ROW(D2)-1)*4)+1,0):OFFSET(D$3,((ROW(D2))*4),0))</f>
        <v>0.37177601986084874</v>
      </c>
      <c r="AL4" t="str">
        <f t="shared" ca="1" si="1"/>
        <v>NH3: 0.628223980139151, CH4: 0.371776019860849</v>
      </c>
      <c r="AM4" t="s">
        <v>65</v>
      </c>
      <c r="AN4">
        <v>1.2</v>
      </c>
      <c r="AO4">
        <f ca="1">AVERAGE(OFFSET(E$3,((ROW(E2)-1)*4)+1,0):OFFSET(E$3,((ROW(E2))*4),0))</f>
        <v>297.87673972636179</v>
      </c>
      <c r="AP4">
        <f ca="1">AVERAGE(OFFSET(F$3,((ROW(F2)-1)*4)+1,0):OFFSET(F$3,((ROW(F2))*4),0))</f>
        <v>0.23611848491910958</v>
      </c>
      <c r="AQ4">
        <f ca="1">AVERAGE(OFFSET(G$3,((ROW(G2)-1)*4)+1,0):OFFSET(G$3,((ROW(G2))*4),0))</f>
        <v>549.85426888609027</v>
      </c>
      <c r="AR4" t="e">
        <f ca="1">AVERAGE(OFFSET(H$3,((ROW(H2)-1)*4)+1,0):OFFSET(H$3,((ROW(H2))*4),0))</f>
        <v>#DIV/0!</v>
      </c>
      <c r="AS4" t="e">
        <f ca="1">SQRT((AVERAGE(OFFSET(I$3,((ROW(I2)-1)*4)+1,0):OFFSET(I$3,((ROW(I2))*4),0))^2)+(STDEV(OFFSET(H$3,((ROW(H2)-1)*4)+1,0):OFFSET(H$3,((ROW(H2))*4),0)))^2)</f>
        <v>#DIV/0!</v>
      </c>
      <c r="AT4">
        <f ca="1">AVERAGE(OFFSET(J$3,((ROW(J2)-1)*4)+1,0):OFFSET(J$3,((ROW(J2))*4),0))</f>
        <v>9.0855382278074828</v>
      </c>
      <c r="AU4">
        <f ca="1">SQRT((AVERAGE(OFFSET(K$3,((ROW(K2)-1)*4)+1,0):OFFSET(K$3,((ROW(K2))*4),0))^2)+(STDEV(OFFSET(J$3,((ROW(J2)-1)*4)+1,0):OFFSET(J$3,((ROW(J2))*4),0)))^2)</f>
        <v>80.357409282526177</v>
      </c>
      <c r="AV4">
        <f ca="1">AVERAGE(OFFSET(L$3,((ROW(L2)-1)*4)+1,0):OFFSET(L$3,((ROW(L2))*4),0))</f>
        <v>199765.17402208375</v>
      </c>
      <c r="AW4">
        <f ca="1">SQRT((AVERAGE(OFFSET(M$3,((ROW(M2)-1)*4)+1,0):OFFSET(M$3,((ROW(M2))*4),0))^2)+(STDEV(OFFSET(L$3,((ROW(L2)-1)*4)+1,0):OFFSET(L$3,((ROW(L2))*4),0)))^2)</f>
        <v>8969.3816675975249</v>
      </c>
      <c r="AX4">
        <f ca="1">AVERAGE(OFFSET(N$3,((ROW(N2)-1)*4)+1,0):OFFSET(N$3,((ROW(N2))*4),0))</f>
        <v>6853.8885087663657</v>
      </c>
      <c r="AY4">
        <f ca="1">SQRT((AVERAGE(OFFSET(O$3,((ROW(O2)-1)*4)+1,0):OFFSET(O$3,((ROW(O2))*4),0))^2)+(STDEV(OFFSET(N$3,((ROW(N2)-1)*4)+1,0):OFFSET(N$3,((ROW(N2))*4),0)))^2)</f>
        <v>256.66286383932828</v>
      </c>
      <c r="AZ4">
        <f ca="1">AVERAGE(OFFSET(P$3,((ROW(P2)-1)*4)+1,0):OFFSET(P$3,((ROW(P2))*4),0))</f>
        <v>135.394288313343</v>
      </c>
      <c r="BA4">
        <f ca="1">SQRT((AVERAGE(OFFSET(Q$3,((ROW(Q2)-1)*4)+1,0):OFFSET(Q$3,((ROW(Q2))*4),0))^2)+(STDEV(OFFSET(P$3,((ROW(P2)-1)*4)+1,0):OFFSET(P$3,((ROW(P2))*4),0)))^2)</f>
        <v>16.893314692449447</v>
      </c>
      <c r="BB4">
        <f ca="1">AVERAGE(OFFSET(R$3,((ROW(R2)-1)*4)+1,0):OFFSET(R$3,((ROW(R2))*4),0))</f>
        <v>-0.61380797135546328</v>
      </c>
      <c r="BC4">
        <f ca="1">SQRT((AVERAGE(OFFSET(S$3,((ROW(S2)-1)*4)+1,0):OFFSET(S$3,((ROW(S2))*4),0))^2)+(STDEV(OFFSET(R$3,((ROW(R2)-1)*4)+1,0):OFFSET(R$3,((ROW(R2))*4),0)))^2)</f>
        <v>16.074425135688553</v>
      </c>
      <c r="BD4">
        <f ca="1">AVERAGE(OFFSET(T$3,((ROW(T2)-1)*4)+1,0):OFFSET(T$3,((ROW(T2))*4),0))</f>
        <v>0.7744939249916023</v>
      </c>
      <c r="BE4">
        <f ca="1">SQRT((AVERAGE(OFFSET(U$3,((ROW(U2)-1)*4)+1,0):OFFSET(U$3,((ROW(U2))*4),0))^2)+(STDEV(OFFSET(T$3,((ROW(T2)-1)*4)+1,0):OFFSET(T$3,((ROW(T2))*4),0)))^2)</f>
        <v>0.33929816470208785</v>
      </c>
      <c r="BF4">
        <f ca="1">AVERAGE(OFFSET(V$3,((ROW(V2)-1)*4)+1,0):OFFSET(V$3,((ROW(V2))*4),0))</f>
        <v>-0.85328728415375543</v>
      </c>
      <c r="BG4">
        <f ca="1">SQRT((AVERAGE(OFFSET(W$3,((ROW(W2)-1)*4)+1,0):OFFSET(W$3,((ROW(W2))*4),0))^2)+(STDEV(OFFSET(V$3,((ROW(V2)-1)*4)+1,0):OFFSET(V$3,((ROW(V2))*4),0)))^2)</f>
        <v>8.0365337127170662</v>
      </c>
      <c r="BH4">
        <f ca="1">AVERAGE(OFFSET(X$3,((ROW(X2)-1)*4)+1,0):OFFSET(X$3,((ROW(X2))*4),0))</f>
        <v>-6.7203745310364743E-2</v>
      </c>
      <c r="BI4">
        <f ca="1">SQRT((AVERAGE(OFFSET(Y$3,((ROW(Y2)-1)*4)+1,0):OFFSET(Y$3,((ROW(Y2))*4),0))^2)+(STDEV(OFFSET(X$3,((ROW(X2)-1)*4)+1,0):OFFSET(X$3,((ROW(X2))*4),0)))^2)</f>
        <v>8.044129221808376</v>
      </c>
      <c r="BJ4">
        <f ca="1">AVERAGE(OFFSET(Z$3,((ROW(Z2)-1)*4)+1,0):OFFSET(Z$3,((ROW(Z2))*4),0))</f>
        <v>28.288357518177548</v>
      </c>
      <c r="BK4">
        <f ca="1">AVERAGE(OFFSET(AA$3,((ROW(AA2)-1)*4)+1,0):OFFSET(AA$3,((ROW(AA2))*4),0))</f>
        <v>16.100566586483147</v>
      </c>
      <c r="BL4">
        <f ca="1">AVERAGE(OFFSET(AB$3,((ROW(AB2)-1)*4)+1,0):OFFSET(AB$3,((ROW(AB2))*4),0))</f>
        <v>-0.29884878997005554</v>
      </c>
      <c r="BM4">
        <f ca="1">AVERAGE(OFFSET(AC$3,((ROW(AC2)-1)*4)+1,0):OFFSET(AC$3,((ROW(AC2))*4),0))</f>
        <v>16.071346285875851</v>
      </c>
      <c r="BN4">
        <f ca="1">AVERAGE(OFFSET(AD$3,((ROW(AD2)-1)*4)+1,0):OFFSET(AD$3,((ROW(AD2))*4),0))</f>
        <v>-3.31058095298238</v>
      </c>
      <c r="BO4">
        <f ca="1">AVERAGE(OFFSET(AE$3,((ROW(AE2)-1)*4)+1,0):OFFSET(AE$3,((ROW(AE2))*4),0))</f>
        <v>0.33962195005929496</v>
      </c>
      <c r="BP4">
        <f ca="1">AVERAGE(OFFSET(AF$3,((ROW(AF2)-1)*4)+1,0):OFFSET(AF$3,((ROW(AF2))*4),0))</f>
        <v>1.7865817076817079</v>
      </c>
      <c r="BQ4">
        <f ca="1">AVERAGE(OFFSET(AG$3,((ROW(AG2)-1)*4)+1,0):OFFSET(AG$3,((ROW(AG2))*4),0))</f>
        <v>0.40806755204394801</v>
      </c>
    </row>
    <row r="5" spans="1:69" x14ac:dyDescent="0.2">
      <c r="A5">
        <v>100844.7608</v>
      </c>
      <c r="B5">
        <v>4.3008861447770301E-3</v>
      </c>
      <c r="C5">
        <v>0.748840152822143</v>
      </c>
      <c r="D5">
        <v>0.37133821702862202</v>
      </c>
      <c r="E5">
        <v>298.40937499999995</v>
      </c>
      <c r="F5" s="1">
        <v>0.20012518391291023</v>
      </c>
      <c r="G5">
        <v>536.15034722222197</v>
      </c>
      <c r="J5">
        <v>4.4365962884896497</v>
      </c>
      <c r="K5">
        <v>77.214912327316597</v>
      </c>
      <c r="L5">
        <v>187019.345201872</v>
      </c>
      <c r="M5">
        <v>6117.3476926540498</v>
      </c>
      <c r="N5">
        <v>6009.1650374966903</v>
      </c>
      <c r="O5">
        <v>120.14791170241899</v>
      </c>
      <c r="P5">
        <v>130.74811951405701</v>
      </c>
      <c r="Q5">
        <v>15.572211851276901</v>
      </c>
      <c r="R5">
        <v>-0.27965078711657798</v>
      </c>
      <c r="S5">
        <v>15.4429783877384</v>
      </c>
      <c r="T5">
        <v>1.36106958972054</v>
      </c>
      <c r="U5">
        <v>0.30955614374287099</v>
      </c>
      <c r="V5">
        <v>-0.80784489006586102</v>
      </c>
      <c r="W5">
        <v>7.7215014783073901</v>
      </c>
      <c r="X5">
        <v>-0.46541587148137797</v>
      </c>
      <c r="Y5">
        <v>7.7214942973437504</v>
      </c>
      <c r="Z5">
        <v>26.051225559769499</v>
      </c>
      <c r="AA5">
        <v>15.4481117901221</v>
      </c>
      <c r="AB5">
        <v>-0.35404922555847801</v>
      </c>
      <c r="AC5">
        <v>15.4429788063212</v>
      </c>
      <c r="AD5">
        <v>-3.6657336538100802</v>
      </c>
      <c r="AE5">
        <v>0.31411711271535497</v>
      </c>
      <c r="AF5">
        <v>3.8919360444046198</v>
      </c>
      <c r="AG5">
        <v>0.39056434612670599</v>
      </c>
      <c r="AH5">
        <f ca="1">AVERAGE(OFFSET(A$3,((ROW(A3)-1)*4)+1,0):OFFSET(A$3,((ROW(A3))*4),0))</f>
        <v>101118.07090000001</v>
      </c>
      <c r="AI5">
        <f ca="1">AVERAGE(OFFSET(B$3,((ROW(B3)-1)*4)+1,0):OFFSET(B$3,((ROW(B3))*4),0))</f>
        <v>3.6068839347878027E-3</v>
      </c>
      <c r="AJ5">
        <f ca="1">AVERAGE(OFFSET(C$3,((ROW(C3)-1)*4)+1,0):OFFSET(C$3,((ROW(C3))*4),0))</f>
        <v>0.84911215703528953</v>
      </c>
      <c r="AK5">
        <f ca="1">AVERAGE(OFFSET(D$3,((ROW(D3)-1)*4)+1,0):OFFSET(D$3,((ROW(D3))*4),0))</f>
        <v>0.37173658456754377</v>
      </c>
      <c r="AL5" t="str">
        <f t="shared" ca="1" si="1"/>
        <v>NH3: 0.628263415432456, CH4: 0.371736584567544</v>
      </c>
      <c r="AM5" t="s">
        <v>65</v>
      </c>
      <c r="AN5">
        <v>2.2000000000000002</v>
      </c>
      <c r="AO5">
        <f ca="1">AVERAGE(OFFSET(E$3,((ROW(E3)-1)*4)+1,0):OFFSET(E$3,((ROW(E3))*4),0))</f>
        <v>297.8741691111843</v>
      </c>
      <c r="AP5">
        <f ca="1">AVERAGE(OFFSET(F$3,((ROW(F3)-1)*4)+1,0):OFFSET(F$3,((ROW(F3))*4),0))</f>
        <v>0.27355117292640913</v>
      </c>
      <c r="AQ5">
        <f ca="1">AVERAGE(OFFSET(G$3,((ROW(G3)-1)*4)+1,0):OFFSET(G$3,((ROW(G3))*4),0))</f>
        <v>567.9462993054027</v>
      </c>
      <c r="AR5" t="e">
        <f ca="1">AVERAGE(OFFSET(H$3,((ROW(H3)-1)*4)+1,0):OFFSET(H$3,((ROW(H3))*4),0))</f>
        <v>#DIV/0!</v>
      </c>
      <c r="AS5" t="e">
        <f ca="1">SQRT((AVERAGE(OFFSET(I$3,((ROW(I3)-1)*4)+1,0):OFFSET(I$3,((ROW(I3))*4),0))^2)+(STDEV(OFFSET(H$3,((ROW(H3)-1)*4)+1,0):OFFSET(H$3,((ROW(H3))*4),0)))^2)</f>
        <v>#DIV/0!</v>
      </c>
      <c r="AT5">
        <f ca="1">AVERAGE(OFFSET(J$3,((ROW(J3)-1)*4)+1,0):OFFSET(J$3,((ROW(J3))*4),0))</f>
        <v>26.175554290538049</v>
      </c>
      <c r="AU5">
        <f ca="1">SQRT((AVERAGE(OFFSET(K$3,((ROW(K3)-1)*4)+1,0):OFFSET(K$3,((ROW(K3))*4),0))^2)+(STDEV(OFFSET(J$3,((ROW(J3)-1)*4)+1,0):OFFSET(J$3,((ROW(J3))*4),0)))^2)</f>
        <v>80.680107667453328</v>
      </c>
      <c r="AV5">
        <f ca="1">AVERAGE(OFFSET(L$3,((ROW(L3)-1)*4)+1,0):OFFSET(L$3,((ROW(L3))*4),0))</f>
        <v>213545.249505521</v>
      </c>
      <c r="AW5">
        <f ca="1">SQRT((AVERAGE(OFFSET(M$3,((ROW(M3)-1)*4)+1,0):OFFSET(M$3,((ROW(M3))*4),0))^2)+(STDEV(OFFSET(L$3,((ROW(L3)-1)*4)+1,0):OFFSET(L$3,((ROW(L3))*4),0)))^2)</f>
        <v>9274.9188343520891</v>
      </c>
      <c r="AX5">
        <f ca="1">AVERAGE(OFFSET(N$3,((ROW(N3)-1)*4)+1,0):OFFSET(N$3,((ROW(N3))*4),0))</f>
        <v>7407.1198370381926</v>
      </c>
      <c r="AY5">
        <f ca="1">SQRT((AVERAGE(OFFSET(O$3,((ROW(O3)-1)*4)+1,0):OFFSET(O$3,((ROW(O3))*4),0))^2)+(STDEV(OFFSET(N$3,((ROW(N3)-1)*4)+1,0):OFFSET(N$3,((ROW(N3))*4),0)))^2)</f>
        <v>257.74845437256096</v>
      </c>
      <c r="AZ5">
        <f ca="1">AVERAGE(OFFSET(P$3,((ROW(P3)-1)*4)+1,0):OFFSET(P$3,((ROW(P3))*4),0))</f>
        <v>121.4057165836025</v>
      </c>
      <c r="BA5">
        <f ca="1">SQRT((AVERAGE(OFFSET(Q$3,((ROW(Q3)-1)*4)+1,0):OFFSET(Q$3,((ROW(Q3))*4),0))^2)+(STDEV(OFFSET(P$3,((ROW(P3)-1)*4)+1,0):OFFSET(P$3,((ROW(P3))*4),0)))^2)</f>
        <v>16.704335341763578</v>
      </c>
      <c r="BB5">
        <f ca="1">AVERAGE(OFFSET(R$3,((ROW(R3)-1)*4)+1,0):OFFSET(R$3,((ROW(R3))*4),0))</f>
        <v>-0.80180908587001976</v>
      </c>
      <c r="BC5">
        <f ca="1">SQRT((AVERAGE(OFFSET(S$3,((ROW(S3)-1)*4)+1,0):OFFSET(S$3,((ROW(S3))*4),0))^2)+(STDEV(OFFSET(R$3,((ROW(R3)-1)*4)+1,0):OFFSET(R$3,((ROW(R3))*4),0)))^2)</f>
        <v>16.138005958072615</v>
      </c>
      <c r="BD5">
        <f ca="1">AVERAGE(OFFSET(T$3,((ROW(T3)-1)*4)+1,0):OFFSET(T$3,((ROW(T3))*4),0))</f>
        <v>1.2399228074771327</v>
      </c>
      <c r="BE5">
        <f ca="1">SQRT((AVERAGE(OFFSET(U$3,((ROW(U3)-1)*4)+1,0):OFFSET(U$3,((ROW(U3))*4),0))^2)+(STDEV(OFFSET(T$3,((ROW(T3)-1)*4)+1,0):OFFSET(T$3,((ROW(T3))*4),0)))^2)</f>
        <v>0.70798867126511023</v>
      </c>
      <c r="BF5">
        <f ca="1">AVERAGE(OFFSET(V$3,((ROW(V3)-1)*4)+1,0):OFFSET(V$3,((ROW(V3))*4),0))</f>
        <v>-0.92184754318584372</v>
      </c>
      <c r="BG5">
        <f ca="1">SQRT((AVERAGE(OFFSET(W$3,((ROW(W3)-1)*4)+1,0):OFFSET(W$3,((ROW(W3))*4),0))^2)+(STDEV(OFFSET(V$3,((ROW(V3)-1)*4)+1,0):OFFSET(V$3,((ROW(V3))*4),0)))^2)</f>
        <v>8.0689493193650303</v>
      </c>
      <c r="BH5">
        <f ca="1">AVERAGE(OFFSET(X$3,((ROW(X3)-1)*4)+1,0):OFFSET(X$3,((ROW(X3))*4),0))</f>
        <v>5.4737688321597505E-2</v>
      </c>
      <c r="BI5">
        <f ca="1">SQRT((AVERAGE(OFFSET(Y$3,((ROW(Y3)-1)*4)+1,0):OFFSET(Y$3,((ROW(Y3))*4),0))^2)+(STDEV(OFFSET(X$3,((ROW(X3)-1)*4)+1,0):OFFSET(X$3,((ROW(X3))*4),0)))^2)</f>
        <v>8.0847693798404308</v>
      </c>
      <c r="BJ5">
        <f ca="1">AVERAGE(OFFSET(Z$3,((ROW(Z3)-1)*4)+1,0):OFFSET(Z$3,((ROW(Z3))*4),0))</f>
        <v>32.074804412035071</v>
      </c>
      <c r="BK5">
        <f ca="1">AVERAGE(OFFSET(AA$3,((ROW(AA3)-1)*4)+1,0):OFFSET(AA$3,((ROW(AA3))*4),0))</f>
        <v>16.171293910557775</v>
      </c>
      <c r="BL5">
        <f ca="1">AVERAGE(OFFSET(AB$3,((ROW(AB3)-1)*4)+1,0):OFFSET(AB$3,((ROW(AB3))*4),0))</f>
        <v>-0.26899753608228022</v>
      </c>
      <c r="BM5">
        <f ca="1">AVERAGE(OFFSET(AC$3,((ROW(AC3)-1)*4)+1,0):OFFSET(AC$3,((ROW(AC3))*4),0))</f>
        <v>16.135027595600473</v>
      </c>
      <c r="BN5">
        <f ca="1">AVERAGE(OFFSET(AD$3,((ROW(AD3)-1)*4)+1,0):OFFSET(AD$3,((ROW(AD3))*4),0))</f>
        <v>-3.2129253380986373</v>
      </c>
      <c r="BO5">
        <f ca="1">AVERAGE(OFFSET(AE$3,((ROW(AE3)-1)*4)+1,0):OFFSET(AE$3,((ROW(AE3))*4),0))</f>
        <v>0.33936356768113596</v>
      </c>
      <c r="BP5">
        <f ca="1">AVERAGE(OFFSET(AF$3,((ROW(AF3)-1)*4)+1,0):OFFSET(AF$3,((ROW(AF3))*4),0))</f>
        <v>0.69642330699509869</v>
      </c>
      <c r="BQ5">
        <f ca="1">AVERAGE(OFFSET(AG$3,((ROW(AG3)-1)*4)+1,0):OFFSET(AG$3,((ROW(AG3))*4),0))</f>
        <v>0.40667619743002326</v>
      </c>
    </row>
    <row r="6" spans="1:69" x14ac:dyDescent="0.2">
      <c r="A6">
        <v>101391.38100000001</v>
      </c>
      <c r="B6">
        <v>4.2555162067770703E-3</v>
      </c>
      <c r="C6">
        <v>0.74968042130398305</v>
      </c>
      <c r="D6">
        <v>0.37160146678285</v>
      </c>
      <c r="E6">
        <v>297.62058823529406</v>
      </c>
      <c r="F6" s="1">
        <v>0.20086338813229968</v>
      </c>
      <c r="G6">
        <v>528.93137254901899</v>
      </c>
      <c r="J6">
        <v>4.7843253910170302</v>
      </c>
      <c r="K6">
        <v>84.676715145746599</v>
      </c>
      <c r="L6">
        <v>187064.142731392</v>
      </c>
      <c r="M6">
        <v>6865.1027526622902</v>
      </c>
      <c r="N6">
        <v>5993.4263614875099</v>
      </c>
      <c r="O6">
        <v>139.56698079992401</v>
      </c>
      <c r="P6">
        <v>128.987736705874</v>
      </c>
      <c r="Q6">
        <v>17.102709348806702</v>
      </c>
      <c r="R6">
        <v>-0.48331197370214102</v>
      </c>
      <c r="S6">
        <v>16.935338014643001</v>
      </c>
      <c r="T6">
        <v>0.80801004283370104</v>
      </c>
      <c r="U6">
        <v>0.339063204210035</v>
      </c>
      <c r="V6">
        <v>-0.88311684518200895</v>
      </c>
      <c r="W6">
        <v>8.46768699833172</v>
      </c>
      <c r="X6">
        <v>0.15260981409483601</v>
      </c>
      <c r="Y6">
        <v>8.4676697222729906</v>
      </c>
      <c r="Z6">
        <v>23.856229432286</v>
      </c>
      <c r="AA6">
        <v>16.941069308871501</v>
      </c>
      <c r="AB6">
        <v>-0.144839209232584</v>
      </c>
      <c r="AC6">
        <v>16.9353355422517</v>
      </c>
      <c r="AD6">
        <v>-4.0748890325879801</v>
      </c>
      <c r="AE6">
        <v>0.34725649934471098</v>
      </c>
      <c r="AF6">
        <v>1.20579837663283</v>
      </c>
      <c r="AG6">
        <v>0.42397736676278802</v>
      </c>
      <c r="AH6">
        <f ca="1">AVERAGE(OFFSET(A$3,((ROW(A4)-1)*4)+1,0):OFFSET(A$3,((ROW(A4))*4),0))</f>
        <v>101118.07090000001</v>
      </c>
      <c r="AI6">
        <f ca="1">AVERAGE(OFFSET(B$3,((ROW(B4)-1)*4)+1,0):OFFSET(B$3,((ROW(B4))*4),0))</f>
        <v>3.4380534451294905E-3</v>
      </c>
      <c r="AJ6">
        <f ca="1">AVERAGE(OFFSET(C$3,((ROW(C4)-1)*4)+1,0):OFFSET(C$3,((ROW(C4))*4),0))</f>
        <v>0.89960907013584623</v>
      </c>
      <c r="AK6">
        <f ca="1">AVERAGE(OFFSET(D$3,((ROW(D4)-1)*4)+1,0):OFFSET(D$3,((ROW(D4))*4),0))</f>
        <v>0.37192137442915629</v>
      </c>
      <c r="AL6" t="str">
        <f t="shared" ca="1" si="1"/>
        <v>NH3: 0.628078625570844, CH4: 0.371921374429156</v>
      </c>
      <c r="AM6" t="s">
        <v>65</v>
      </c>
      <c r="AN6">
        <v>3.2</v>
      </c>
      <c r="AO6">
        <f ca="1">AVERAGE(OFFSET(E$3,((ROW(E4)-1)*4)+1,0):OFFSET(E$3,((ROW(E4))*4),0))</f>
        <v>297.88029210375942</v>
      </c>
      <c r="AP6">
        <f ca="1">AVERAGE(OFFSET(F$3,((ROW(F4)-1)*4)+1,0):OFFSET(F$3,((ROW(F4))*4),0))</f>
        <v>0.30632865545156374</v>
      </c>
      <c r="AQ6">
        <f ca="1">AVERAGE(OFFSET(G$3,((ROW(G4)-1)*4)+1,0):OFFSET(G$3,((ROW(G4))*4),0))</f>
        <v>581.713039318455</v>
      </c>
      <c r="AR6" t="e">
        <f ca="1">AVERAGE(OFFSET(H$3,((ROW(H4)-1)*4)+1,0):OFFSET(H$3,((ROW(H4))*4),0))</f>
        <v>#DIV/0!</v>
      </c>
      <c r="AS6" t="e">
        <f ca="1">SQRT((AVERAGE(OFFSET(I$3,((ROW(I4)-1)*4)+1,0):OFFSET(I$3,((ROW(I4))*4),0))^2)+(STDEV(OFFSET(H$3,((ROW(H4)-1)*4)+1,0):OFFSET(H$3,((ROW(H4))*4),0)))^2)</f>
        <v>#DIV/0!</v>
      </c>
      <c r="AT6">
        <f ca="1">AVERAGE(OFFSET(J$3,((ROW(J4)-1)*4)+1,0):OFFSET(J$3,((ROW(J4))*4),0))</f>
        <v>78.250268843853505</v>
      </c>
      <c r="AU6">
        <f ca="1">SQRT((AVERAGE(OFFSET(K$3,((ROW(K4)-1)*4)+1,0):OFFSET(K$3,((ROW(K4))*4),0))^2)+(STDEV(OFFSET(J$3,((ROW(J4)-1)*4)+1,0):OFFSET(J$3,((ROW(J4))*4),0)))^2)</f>
        <v>80.79346837569291</v>
      </c>
      <c r="AV6">
        <f ca="1">AVERAGE(OFFSET(L$3,((ROW(L4)-1)*4)+1,0):OFFSET(L$3,((ROW(L4))*4),0))</f>
        <v>224912.51305342402</v>
      </c>
      <c r="AW6">
        <f ca="1">SQRT((AVERAGE(OFFSET(M$3,((ROW(M4)-1)*4)+1,0):OFFSET(M$3,((ROW(M4))*4),0))^2)+(STDEV(OFFSET(L$3,((ROW(L4)-1)*4)+1,0):OFFSET(L$3,((ROW(L4))*4),0)))^2)</f>
        <v>9590.3959463793108</v>
      </c>
      <c r="AX6">
        <f ca="1">AVERAGE(OFFSET(N$3,((ROW(N4)-1)*4)+1,0):OFFSET(N$3,((ROW(N4))*4),0))</f>
        <v>7483.0206388998395</v>
      </c>
      <c r="AY6">
        <f ca="1">SQRT((AVERAGE(OFFSET(O$3,((ROW(O4)-1)*4)+1,0):OFFSET(O$3,((ROW(O4))*4),0))^2)+(STDEV(OFFSET(N$3,((ROW(N4)-1)*4)+1,0):OFFSET(N$3,((ROW(N4))*4),0)))^2)</f>
        <v>260.84343111886136</v>
      </c>
      <c r="AZ6">
        <f ca="1">AVERAGE(OFFSET(P$3,((ROW(P4)-1)*4)+1,0):OFFSET(P$3,((ROW(P4))*4),0))</f>
        <v>86.261365905381965</v>
      </c>
      <c r="BA6">
        <f ca="1">SQRT((AVERAGE(OFFSET(Q$3,((ROW(Q4)-1)*4)+1,0):OFFSET(Q$3,((ROW(Q4))*4),0))^2)+(STDEV(OFFSET(P$3,((ROW(P4)-1)*4)+1,0):OFFSET(P$3,((ROW(P4))*4),0)))^2)</f>
        <v>16.409366490442711</v>
      </c>
      <c r="BB6">
        <f ca="1">AVERAGE(OFFSET(R$3,((ROW(R4)-1)*4)+1,0):OFFSET(R$3,((ROW(R4))*4),0))</f>
        <v>-0.58945572018420123</v>
      </c>
      <c r="BC6">
        <f ca="1">SQRT((AVERAGE(OFFSET(S$3,((ROW(S4)-1)*4)+1,0):OFFSET(S$3,((ROW(S4))*4),0))^2)+(STDEV(OFFSET(R$3,((ROW(R4)-1)*4)+1,0):OFFSET(R$3,((ROW(R4))*4),0)))^2)</f>
        <v>16.146119545952761</v>
      </c>
      <c r="BD6">
        <f ca="1">AVERAGE(OFFSET(T$3,((ROW(T4)-1)*4)+1,0):OFFSET(T$3,((ROW(T4))*4),0))</f>
        <v>2.2774068823300975</v>
      </c>
      <c r="BE6">
        <f ca="1">SQRT((AVERAGE(OFFSET(U$3,((ROW(U4)-1)*4)+1,0):OFFSET(U$3,((ROW(U4))*4),0))^2)+(STDEV(OFFSET(T$3,((ROW(T4)-1)*4)+1,0):OFFSET(T$3,((ROW(T4))*4),0)))^2)</f>
        <v>1.6756249545087198</v>
      </c>
      <c r="BF6">
        <f ca="1">AVERAGE(OFFSET(V$3,((ROW(V4)-1)*4)+1,0):OFFSET(V$3,((ROW(V4))*4),0))</f>
        <v>-0.84229324452838816</v>
      </c>
      <c r="BG6">
        <f ca="1">SQRT((AVERAGE(OFFSET(W$3,((ROW(W4)-1)*4)+1,0):OFFSET(W$3,((ROW(W4))*4),0))^2)+(STDEV(OFFSET(V$3,((ROW(V4)-1)*4)+1,0):OFFSET(V$3,((ROW(V4))*4),0)))^2)</f>
        <v>8.0713842445824344</v>
      </c>
      <c r="BH6">
        <f ca="1">AVERAGE(OFFSET(X$3,((ROW(X4)-1)*4)+1,0):OFFSET(X$3,((ROW(X4))*4),0))</f>
        <v>0.25819131771650372</v>
      </c>
      <c r="BI6">
        <f ca="1">SQRT((AVERAGE(OFFSET(Y$3,((ROW(Y4)-1)*4)+1,0):OFFSET(Y$3,((ROW(Y4))*4),0))^2)+(STDEV(OFFSET(X$3,((ROW(X4)-1)*4)+1,0):OFFSET(X$3,((ROW(X4))*4),0)))^2)</f>
        <v>8.124300753167784</v>
      </c>
      <c r="BJ6">
        <f ca="1">AVERAGE(OFFSET(Z$3,((ROW(Z4)-1)*4)+1,0):OFFSET(Z$3,((ROW(Z4))*4),0))</f>
        <v>36.013048417800348</v>
      </c>
      <c r="BK6">
        <f ca="1">AVERAGE(OFFSET(AA$3,((ROW(AA4)-1)*4)+1,0):OFFSET(AA$3,((ROW(AA4))*4),0))</f>
        <v>16.186470383995474</v>
      </c>
      <c r="BL6">
        <f ca="1">AVERAGE(OFFSET(AB$3,((ROW(AB4)-1)*4)+1,0):OFFSET(AB$3,((ROW(AB4))*4),0))</f>
        <v>-0.25750665781856075</v>
      </c>
      <c r="BM6">
        <f ca="1">AVERAGE(OFFSET(AC$3,((ROW(AC4)-1)*4)+1,0):OFFSET(AC$3,((ROW(AC4))*4),0))</f>
        <v>16.141489485915724</v>
      </c>
      <c r="BN6">
        <f ca="1">AVERAGE(OFFSET(AD$3,((ROW(AD4)-1)*4)+1,0):OFFSET(AD$3,((ROW(AD4))*4),0))</f>
        <v>-3.1338500085236376</v>
      </c>
      <c r="BO6">
        <f ca="1">AVERAGE(OFFSET(AE$3,((ROW(AE4)-1)*4)+1,0):OFFSET(AE$3,((ROW(AE4))*4),0))</f>
        <v>0.33848800972853799</v>
      </c>
      <c r="BP6">
        <f ca="1">AVERAGE(OFFSET(AF$3,((ROW(AF4)-1)*4)+1,0):OFFSET(AF$3,((ROW(AF4))*4),0))</f>
        <v>-7.4842209616537536E-2</v>
      </c>
      <c r="BQ6">
        <f ca="1">AVERAGE(OFFSET(AG$3,((ROW(AG4)-1)*4)+1,0):OFFSET(AG$3,((ROW(AG4))*4),0))</f>
        <v>0.40653209890354902</v>
      </c>
    </row>
    <row r="7" spans="1:69" x14ac:dyDescent="0.2">
      <c r="A7">
        <v>101391.38100000001</v>
      </c>
      <c r="B7">
        <v>4.2559097886598904E-3</v>
      </c>
      <c r="C7">
        <v>0.74975150148858805</v>
      </c>
      <c r="D7">
        <v>0.37187727889477901</v>
      </c>
      <c r="E7">
        <v>297.63308823529405</v>
      </c>
      <c r="F7" s="1">
        <v>0.20086879939292854</v>
      </c>
      <c r="G7">
        <v>530.17671568627304</v>
      </c>
      <c r="J7">
        <v>4.72446895013851</v>
      </c>
      <c r="K7">
        <v>84.613949863914897</v>
      </c>
      <c r="L7">
        <v>191179.27619127801</v>
      </c>
      <c r="M7">
        <v>11061.8180560809</v>
      </c>
      <c r="N7">
        <v>6106.5149737696102</v>
      </c>
      <c r="O7">
        <v>310.16030829104699</v>
      </c>
      <c r="P7">
        <v>127.73643968967799</v>
      </c>
      <c r="Q7">
        <v>18.034417660588701</v>
      </c>
      <c r="R7">
        <v>-0.49128025600731401</v>
      </c>
      <c r="S7">
        <v>16.922791290238901</v>
      </c>
      <c r="T7">
        <v>0.63004192884163202</v>
      </c>
      <c r="U7">
        <v>0.34072146503961698</v>
      </c>
      <c r="V7">
        <v>-0.82343225898291394</v>
      </c>
      <c r="W7">
        <v>8.4615647111883003</v>
      </c>
      <c r="X7">
        <v>0.20179983524575401</v>
      </c>
      <c r="Y7">
        <v>8.4614261211519892</v>
      </c>
      <c r="Z7">
        <v>23.401785994615398</v>
      </c>
      <c r="AA7">
        <v>16.960802839873899</v>
      </c>
      <c r="AB7">
        <v>-0.22877943130397699</v>
      </c>
      <c r="AC7">
        <v>16.922771724781501</v>
      </c>
      <c r="AD7">
        <v>-3.06675388102291</v>
      </c>
      <c r="AE7">
        <v>0.37492800956988598</v>
      </c>
      <c r="AF7">
        <v>0.87413134570642703</v>
      </c>
      <c r="AG7">
        <v>0.42568418370799999</v>
      </c>
      <c r="AH7">
        <f ca="1">AVERAGE(OFFSET(A$3,((ROW(A5)-1)*4)+1,0):OFFSET(A$3,((ROW(A5))*4),0))</f>
        <v>101118.07090000001</v>
      </c>
      <c r="AI7">
        <f ca="1">AVERAGE(OFFSET(B$3,((ROW(B5)-1)*4)+1,0):OFFSET(B$3,((ROW(B5))*4),0))</f>
        <v>3.3876942400628148E-3</v>
      </c>
      <c r="AJ7">
        <f ca="1">AVERAGE(OFFSET(C$3,((ROW(C5)-1)*4)+1,0):OFFSET(C$3,((ROW(C5))*4),0))</f>
        <v>0.94934577796659525</v>
      </c>
      <c r="AK7">
        <f ca="1">AVERAGE(OFFSET(D$3,((ROW(D5)-1)*4)+1,0):OFFSET(D$3,((ROW(D5))*4),0))</f>
        <v>0.37191940928984724</v>
      </c>
      <c r="AL7" t="str">
        <f t="shared" ca="1" si="1"/>
        <v>NH3: 0.628080590710153, CH4: 0.371919409289847</v>
      </c>
      <c r="AM7" t="s">
        <v>65</v>
      </c>
      <c r="AN7">
        <v>4.2</v>
      </c>
      <c r="AO7">
        <f ca="1">AVERAGE(OFFSET(E$3,((ROW(E5)-1)*4)+1,0):OFFSET(E$3,((ROW(E5))*4),0))</f>
        <v>297.74028494371476</v>
      </c>
      <c r="AP7">
        <f ca="1">AVERAGE(OFFSET(F$3,((ROW(F5)-1)*4)+1,0):OFFSET(F$3,((ROW(F5))*4),0))</f>
        <v>0.33034904177055219</v>
      </c>
      <c r="AQ7">
        <f ca="1">AVERAGE(OFFSET(G$3,((ROW(G5)-1)*4)+1,0):OFFSET(G$3,((ROW(G5))*4),0))</f>
        <v>594.11801695721272</v>
      </c>
      <c r="AR7" t="e">
        <f ca="1">AVERAGE(OFFSET(H$3,((ROW(H5)-1)*4)+1,0):OFFSET(H$3,((ROW(H5))*4),0))</f>
        <v>#DIV/0!</v>
      </c>
      <c r="AS7" t="e">
        <f ca="1">SQRT((AVERAGE(OFFSET(I$3,((ROW(I5)-1)*4)+1,0):OFFSET(I$3,((ROW(I5))*4),0))^2)+(STDEV(OFFSET(H$3,((ROW(H5)-1)*4)+1,0):OFFSET(H$3,((ROW(H5))*4),0)))^2)</f>
        <v>#DIV/0!</v>
      </c>
      <c r="AT7">
        <f ca="1">AVERAGE(OFFSET(J$3,((ROW(J5)-1)*4)+1,0):OFFSET(J$3,((ROW(J5))*4),0))</f>
        <v>441.25974965662795</v>
      </c>
      <c r="AU7">
        <f ca="1">SQRT((AVERAGE(OFFSET(K$3,((ROW(K5)-1)*4)+1,0):OFFSET(K$3,((ROW(K5))*4),0))^2)+(STDEV(OFFSET(J$3,((ROW(J5)-1)*4)+1,0):OFFSET(J$3,((ROW(J5))*4),0)))^2)</f>
        <v>83.589462636351897</v>
      </c>
      <c r="AV7">
        <f ca="1">AVERAGE(OFFSET(L$3,((ROW(L5)-1)*4)+1,0):OFFSET(L$3,((ROW(L5))*4),0))</f>
        <v>234948.36861616897</v>
      </c>
      <c r="AW7">
        <f ca="1">SQRT((AVERAGE(OFFSET(M$3,((ROW(M5)-1)*4)+1,0):OFFSET(M$3,((ROW(M5))*4),0))^2)+(STDEV(OFFSET(L$3,((ROW(L5)-1)*4)+1,0):OFFSET(L$3,((ROW(L5))*4),0)))^2)</f>
        <v>11035.508765182123</v>
      </c>
      <c r="AX7">
        <f ca="1">AVERAGE(OFFSET(N$3,((ROW(N5)-1)*4)+1,0):OFFSET(N$3,((ROW(N5))*4),0))</f>
        <v>7266.9313269994918</v>
      </c>
      <c r="AY7">
        <f ca="1">SQRT((AVERAGE(OFFSET(O$3,((ROW(O5)-1)*4)+1,0):OFFSET(O$3,((ROW(O5))*4),0))^2)+(STDEV(OFFSET(N$3,((ROW(N5)-1)*4)+1,0):OFFSET(N$3,((ROW(N5))*4),0)))^2)</f>
        <v>294.61082470687865</v>
      </c>
      <c r="AZ7">
        <f ca="1">AVERAGE(OFFSET(P$3,((ROW(P5)-1)*4)+1,0):OFFSET(P$3,((ROW(P5))*4),0))</f>
        <v>27.669648274447102</v>
      </c>
      <c r="BA7">
        <f ca="1">SQRT((AVERAGE(OFFSET(Q$3,((ROW(Q5)-1)*4)+1,0):OFFSET(Q$3,((ROW(Q5))*4),0))^2)+(STDEV(OFFSET(P$3,((ROW(P5)-1)*4)+1,0):OFFSET(P$3,((ROW(P5))*4),0)))^2)</f>
        <v>16.321967388983353</v>
      </c>
      <c r="BB7">
        <f ca="1">AVERAGE(OFFSET(R$3,((ROW(R5)-1)*4)+1,0):OFFSET(R$3,((ROW(R5))*4),0))</f>
        <v>3.4917374538553547</v>
      </c>
      <c r="BC7">
        <f ca="1">SQRT((AVERAGE(OFFSET(S$3,((ROW(S5)-1)*4)+1,0):OFFSET(S$3,((ROW(S5))*4),0))^2)+(STDEV(OFFSET(R$3,((ROW(R5)-1)*4)+1,0):OFFSET(R$3,((ROW(R5))*4),0)))^2)</f>
        <v>16.232555194093372</v>
      </c>
      <c r="BD7">
        <f ca="1">AVERAGE(OFFSET(T$3,((ROW(T5)-1)*4)+1,0):OFFSET(T$3,((ROW(T5))*4),0))</f>
        <v>4.8109619217134973</v>
      </c>
      <c r="BE7">
        <f ca="1">SQRT((AVERAGE(OFFSET(U$3,((ROW(U5)-1)*4)+1,0):OFFSET(U$3,((ROW(U5))*4),0))^2)+(STDEV(OFFSET(T$3,((ROW(T5)-1)*4)+1,0):OFFSET(T$3,((ROW(T5))*4),0)))^2)</f>
        <v>4.0910386533915126</v>
      </c>
      <c r="BF7">
        <f ca="1">AVERAGE(OFFSET(V$3,((ROW(V5)-1)*4)+1,0):OFFSET(V$3,((ROW(V5))*4),0))</f>
        <v>-0.90621903683644178</v>
      </c>
      <c r="BG7">
        <f ca="1">SQRT((AVERAGE(OFFSET(W$3,((ROW(W5)-1)*4)+1,0):OFFSET(W$3,((ROW(W5))*4),0))^2)+(STDEV(OFFSET(V$3,((ROW(V5)-1)*4)+1,0):OFFSET(V$3,((ROW(V5))*4),0)))^2)</f>
        <v>8.1160815783820404</v>
      </c>
      <c r="BH7">
        <f ca="1">AVERAGE(OFFSET(X$3,((ROW(X5)-1)*4)+1,0):OFFSET(X$3,((ROW(X5))*4),0))</f>
        <v>1.2054489103303672</v>
      </c>
      <c r="BI7">
        <f ca="1">SQRT((AVERAGE(OFFSET(Y$3,((ROW(Y5)-1)*4)+1,0):OFFSET(Y$3,((ROW(Y5))*4),0))^2)+(STDEV(OFFSET(X$3,((ROW(X5)-1)*4)+1,0):OFFSET(X$3,((ROW(X5))*4),0)))^2)</f>
        <v>8.3301628734927782</v>
      </c>
      <c r="BJ7">
        <f ca="1">AVERAGE(OFFSET(Z$3,((ROW(Z5)-1)*4)+1,0):OFFSET(Z$3,((ROW(Z5))*4),0))</f>
        <v>29.476672452042351</v>
      </c>
      <c r="BK7">
        <f ca="1">AVERAGE(OFFSET(AA$3,((ROW(AA5)-1)*4)+1,0):OFFSET(AA$3,((ROW(AA5))*4),0))</f>
        <v>16.270073973294274</v>
      </c>
      <c r="BL7">
        <f ca="1">AVERAGE(OFFSET(AB$3,((ROW(AB5)-1)*4)+1,0):OFFSET(AB$3,((ROW(AB5))*4),0))</f>
        <v>-0.19756236244992048</v>
      </c>
      <c r="BM7">
        <f ca="1">AVERAGE(OFFSET(AC$3,((ROW(AC5)-1)*4)+1,0):OFFSET(AC$3,((ROW(AC5))*4),0))</f>
        <v>16.229339266227676</v>
      </c>
      <c r="BN7">
        <f ca="1">AVERAGE(OFFSET(AD$3,((ROW(AD5)-1)*4)+1,0):OFFSET(AD$3,((ROW(AD5))*4),0))</f>
        <v>-3.0806915060622373</v>
      </c>
      <c r="BO7">
        <f ca="1">AVERAGE(OFFSET(AE$3,((ROW(AE5)-1)*4)+1,0):OFFSET(AE$3,((ROW(AE5))*4),0))</f>
        <v>0.34735613384981429</v>
      </c>
      <c r="BP7">
        <f ca="1">AVERAGE(OFFSET(AF$3,((ROW(AF5)-1)*4)+1,0):OFFSET(AF$3,((ROW(AF5))*4),0))</f>
        <v>-0.82895334695658551</v>
      </c>
      <c r="BQ7">
        <f ca="1">AVERAGE(OFFSET(AG$3,((ROW(AG5)-1)*4)+1,0):OFFSET(AG$3,((ROW(AG5))*4),0))</f>
        <v>0.41062835341343829</v>
      </c>
    </row>
    <row r="8" spans="1:69" x14ac:dyDescent="0.2">
      <c r="A8">
        <v>100844.7608</v>
      </c>
      <c r="B8">
        <v>3.9204795494718102E-3</v>
      </c>
      <c r="C8">
        <v>0.79866914592170402</v>
      </c>
      <c r="D8">
        <v>0.371752748194359</v>
      </c>
      <c r="E8">
        <v>298.27232142857127</v>
      </c>
      <c r="F8" s="1">
        <v>0.23582376100656136</v>
      </c>
      <c r="G8">
        <v>553.20922619047496</v>
      </c>
      <c r="J8">
        <v>8.8607924450609694</v>
      </c>
      <c r="K8">
        <v>77.086816333318893</v>
      </c>
      <c r="L8">
        <v>200846.146569387</v>
      </c>
      <c r="M8">
        <v>10339.523161556799</v>
      </c>
      <c r="N8">
        <v>6912.3062631596904</v>
      </c>
      <c r="O8">
        <v>313.17039789184798</v>
      </c>
      <c r="P8">
        <v>136.83890807450501</v>
      </c>
      <c r="Q8">
        <v>16.5444072851109</v>
      </c>
      <c r="R8">
        <v>-0.186771186353063</v>
      </c>
      <c r="S8">
        <v>15.4172040877817</v>
      </c>
      <c r="T8">
        <v>0.63406638953556804</v>
      </c>
      <c r="U8">
        <v>0.31026831475573502</v>
      </c>
      <c r="V8">
        <v>-0.90613811689750001</v>
      </c>
      <c r="W8">
        <v>7.7087752057196903</v>
      </c>
      <c r="X8">
        <v>-0.35489834996916803</v>
      </c>
      <c r="Y8">
        <v>7.7086670603695397</v>
      </c>
      <c r="Z8">
        <v>29.379080033421399</v>
      </c>
      <c r="AA8">
        <v>15.470521009060899</v>
      </c>
      <c r="AB8">
        <v>-0.32009249687147801</v>
      </c>
      <c r="AC8">
        <v>15.417210877659199</v>
      </c>
      <c r="AD8">
        <v>-2.8065212080522</v>
      </c>
      <c r="AE8">
        <v>0.33573817987041499</v>
      </c>
      <c r="AF8">
        <v>2.9861744306715798</v>
      </c>
      <c r="AG8">
        <v>0.40592157141743401</v>
      </c>
      <c r="AH8">
        <f ca="1">AVERAGE(OFFSET(A$3,((ROW(A6)-1)*4)+1,0):OFFSET(A$3,((ROW(A6))*4),0))</f>
        <v>100981.41585</v>
      </c>
      <c r="AI8">
        <f ca="1">AVERAGE(OFFSET(B$3,((ROW(B6)-1)*4)+1,0):OFFSET(B$3,((ROW(B6))*4),0))</f>
        <v>3.4651858877028999E-3</v>
      </c>
      <c r="AJ8">
        <f ca="1">AVERAGE(OFFSET(C$3,((ROW(C6)-1)*4)+1,0):OFFSET(C$3,((ROW(C6))*4),0))</f>
        <v>0.99916861206251562</v>
      </c>
      <c r="AK8">
        <f ca="1">AVERAGE(OFFSET(D$3,((ROW(D6)-1)*4)+1,0):OFFSET(D$3,((ROW(D6))*4),0))</f>
        <v>0.37190102309635176</v>
      </c>
      <c r="AL8" t="str">
        <f t="shared" ca="1" si="1"/>
        <v>NH3: 0.628098976903648, CH4: 0.371901023096352</v>
      </c>
      <c r="AM8" t="s">
        <v>65</v>
      </c>
      <c r="AN8">
        <v>5.2</v>
      </c>
      <c r="AO8">
        <f ca="1">AVERAGE(OFFSET(E$3,((ROW(E6)-1)*4)+1,0):OFFSET(E$3,((ROW(E6))*4),0))</f>
        <v>297.45828081313812</v>
      </c>
      <c r="AP8">
        <f ca="1">AVERAGE(OFFSET(F$3,((ROW(F6)-1)*4)+1,0):OFFSET(F$3,((ROW(F6))*4),0))</f>
        <v>0.34275850804286762</v>
      </c>
      <c r="AQ8">
        <f ca="1">AVERAGE(OFFSET(G$3,((ROW(G6)-1)*4)+1,0):OFFSET(G$3,((ROW(G6))*4),0))</f>
        <v>600.30050942637399</v>
      </c>
      <c r="AR8" t="e">
        <f ca="1">AVERAGE(OFFSET(H$3,((ROW(H6)-1)*4)+1,0):OFFSET(H$3,((ROW(H6))*4),0))</f>
        <v>#DIV/0!</v>
      </c>
      <c r="AS8" t="e">
        <f ca="1">SQRT((AVERAGE(OFFSET(I$3,((ROW(I6)-1)*4)+1,0):OFFSET(I$3,((ROW(I6))*4),0))^2)+(STDEV(OFFSET(H$3,((ROW(H6)-1)*4)+1,0):OFFSET(H$3,((ROW(H6))*4),0)))^2)</f>
        <v>#DIV/0!</v>
      </c>
      <c r="AT8">
        <f ca="1">AVERAGE(OFFSET(J$3,((ROW(J6)-1)*4)+1,0):OFFSET(J$3,((ROW(J6))*4),0))</f>
        <v>4878.7222723000023</v>
      </c>
      <c r="AU8">
        <f ca="1">SQRT((AVERAGE(OFFSET(K$3,((ROW(K6)-1)*4)+1,0):OFFSET(K$3,((ROW(K6))*4),0))^2)+(STDEV(OFFSET(J$3,((ROW(J6)-1)*4)+1,0):OFFSET(J$3,((ROW(J6))*4),0)))^2)</f>
        <v>190.55285454713069</v>
      </c>
      <c r="AV8">
        <f ca="1">AVERAGE(OFFSET(L$3,((ROW(L6)-1)*4)+1,0):OFFSET(L$3,((ROW(L6))*4),0))</f>
        <v>237369.85833228973</v>
      </c>
      <c r="AW8">
        <f ca="1">SQRT((AVERAGE(OFFSET(M$3,((ROW(M6)-1)*4)+1,0):OFFSET(M$3,((ROW(M6))*4),0))^2)+(STDEV(OFFSET(L$3,((ROW(L6)-1)*4)+1,0):OFFSET(L$3,((ROW(L6))*4),0)))^2)</f>
        <v>10548.846411775472</v>
      </c>
      <c r="AX8">
        <f ca="1">AVERAGE(OFFSET(N$3,((ROW(N6)-1)*4)+1,0):OFFSET(N$3,((ROW(N6))*4),0))</f>
        <v>6566.0054131713623</v>
      </c>
      <c r="AY8">
        <f ca="1">SQRT((AVERAGE(OFFSET(O$3,((ROW(O6)-1)*4)+1,0):OFFSET(O$3,((ROW(O6))*4),0))^2)+(STDEV(OFFSET(N$3,((ROW(N6)-1)*4)+1,0):OFFSET(N$3,((ROW(N6))*4),0)))^2)</f>
        <v>256.23078619566337</v>
      </c>
      <c r="AZ8">
        <f ca="1">AVERAGE(OFFSET(P$3,((ROW(P6)-1)*4)+1,0):OFFSET(P$3,((ROW(P6))*4),0))</f>
        <v>3.0608992303929652</v>
      </c>
      <c r="BA8">
        <f ca="1">SQRT((AVERAGE(OFFSET(Q$3,((ROW(Q6)-1)*4)+1,0):OFFSET(Q$3,((ROW(Q6))*4),0))^2)+(STDEV(OFFSET(P$3,((ROW(P6)-1)*4)+1,0):OFFSET(P$3,((ROW(P6))*4),0)))^2)</f>
        <v>15.077595689265028</v>
      </c>
      <c r="BB8">
        <f ca="1">AVERAGE(OFFSET(R$3,((ROW(R6)-1)*4)+1,0):OFFSET(R$3,((ROW(R6))*4),0))</f>
        <v>7.9970855801551171</v>
      </c>
      <c r="BC8">
        <f ca="1">SQRT((AVERAGE(OFFSET(S$3,((ROW(S6)-1)*4)+1,0):OFFSET(S$3,((ROW(S6))*4),0))^2)+(STDEV(OFFSET(R$3,((ROW(R6)-1)*4)+1,0):OFFSET(R$3,((ROW(R6))*4),0)))^2)</f>
        <v>15.021660670084945</v>
      </c>
      <c r="BD8">
        <f ca="1">AVERAGE(OFFSET(T$3,((ROW(T6)-1)*4)+1,0):OFFSET(T$3,((ROW(T6))*4),0))</f>
        <v>3.6813238856769499</v>
      </c>
      <c r="BE8">
        <f ca="1">SQRT((AVERAGE(OFFSET(U$3,((ROW(U6)-1)*4)+1,0):OFFSET(U$3,((ROW(U6))*4),0))^2)+(STDEV(OFFSET(T$3,((ROW(T6)-1)*4)+1,0):OFFSET(T$3,((ROW(T6))*4),0)))^2)</f>
        <v>1.5138129775180023</v>
      </c>
      <c r="BF8">
        <f ca="1">AVERAGE(OFFSET(V$3,((ROW(V6)-1)*4)+1,0):OFFSET(V$3,((ROW(V6))*4),0))</f>
        <v>-0.57539040081318449</v>
      </c>
      <c r="BG8">
        <f ca="1">SQRT((AVERAGE(OFFSET(W$3,((ROW(W6)-1)*4)+1,0):OFFSET(W$3,((ROW(W6))*4),0))^2)+(STDEV(OFFSET(V$3,((ROW(V6)-1)*4)+1,0):OFFSET(V$3,((ROW(V6))*4),0)))^2)</f>
        <v>7.5095708460569197</v>
      </c>
      <c r="BH8">
        <f ca="1">AVERAGE(OFFSET(X$3,((ROW(X6)-1)*4)+1,0):OFFSET(X$3,((ROW(X6))*4),0))</f>
        <v>-5.5761539456857162E-2</v>
      </c>
      <c r="BI8">
        <f ca="1">SQRT((AVERAGE(OFFSET(Y$3,((ROW(Y6)-1)*4)+1,0):OFFSET(Y$3,((ROW(Y6))*4),0))^2)+(STDEV(OFFSET(X$3,((ROW(X6)-1)*4)+1,0):OFFSET(X$3,((ROW(X6))*4),0)))^2)</f>
        <v>7.5091257570443055</v>
      </c>
      <c r="BJ8">
        <f ca="1">AVERAGE(OFFSET(Z$3,((ROW(Z6)-1)*4)+1,0):OFFSET(Z$3,((ROW(Z6))*4),0))</f>
        <v>2.80678603712325</v>
      </c>
      <c r="BK8">
        <f ca="1">AVERAGE(OFFSET(AA$3,((ROW(AA6)-1)*4)+1,0):OFFSET(AA$3,((ROW(AA6))*4),0))</f>
        <v>15.018277982643925</v>
      </c>
      <c r="BL8">
        <f ca="1">AVERAGE(OFFSET(AB$3,((ROW(AB6)-1)*4)+1,0):OFFSET(AB$3,((ROW(AB6))*4),0))</f>
        <v>-0.25699208731488399</v>
      </c>
      <c r="BM8">
        <f ca="1">AVERAGE(OFFSET(AC$3,((ROW(AC6)-1)*4)+1,0):OFFSET(AC$3,((ROW(AC6))*4),0))</f>
        <v>15.017947424001674</v>
      </c>
      <c r="BN8">
        <f ca="1">AVERAGE(OFFSET(AD$3,((ROW(AD6)-1)*4)+1,0):OFFSET(AD$3,((ROW(AD6))*4),0))</f>
        <v>-2.7542606314840774</v>
      </c>
      <c r="BO8">
        <f ca="1">AVERAGE(OFFSET(AE$3,((ROW(AE6)-1)*4)+1,0):OFFSET(AE$3,((ROW(AE6))*4),0))</f>
        <v>0.31682524577564825</v>
      </c>
      <c r="BP8">
        <f ca="1">AVERAGE(OFFSET(AF$3,((ROW(AF6)-1)*4)+1,0):OFFSET(AF$3,((ROW(AF6))*4),0))</f>
        <v>-0.41848552819618445</v>
      </c>
      <c r="BQ8">
        <f ca="1">AVERAGE(OFFSET(AG$3,((ROW(AG6)-1)*4)+1,0):OFFSET(AG$3,((ROW(AG6))*4),0))</f>
        <v>0.37689647273649574</v>
      </c>
    </row>
    <row r="9" spans="1:69" x14ac:dyDescent="0.2">
      <c r="A9">
        <v>100844.7608</v>
      </c>
      <c r="B9">
        <v>3.9220034992653802E-3</v>
      </c>
      <c r="C9">
        <v>0.79893231039061496</v>
      </c>
      <c r="D9">
        <v>0.37182935579316501</v>
      </c>
      <c r="E9">
        <v>298.24174311926595</v>
      </c>
      <c r="F9" s="1">
        <v>0.23579066347934133</v>
      </c>
      <c r="G9">
        <v>551.877217125382</v>
      </c>
      <c r="J9">
        <v>9.0344852643824201</v>
      </c>
      <c r="K9">
        <v>77.235547478623701</v>
      </c>
      <c r="L9">
        <v>196695.789094532</v>
      </c>
      <c r="M9">
        <v>6179.8460539813595</v>
      </c>
      <c r="N9">
        <v>6788.2108035332903</v>
      </c>
      <c r="O9">
        <v>128.98563317701399</v>
      </c>
      <c r="P9">
        <v>137.989012846961</v>
      </c>
      <c r="Q9">
        <v>15.589070000860501</v>
      </c>
      <c r="R9">
        <v>-0.61076058766109698</v>
      </c>
      <c r="S9">
        <v>15.447089549377299</v>
      </c>
      <c r="T9">
        <v>0.78311029719526504</v>
      </c>
      <c r="U9">
        <v>0.309192539460176</v>
      </c>
      <c r="V9">
        <v>-0.97903054248986399</v>
      </c>
      <c r="W9">
        <v>7.7235605577636903</v>
      </c>
      <c r="X9">
        <v>-0.41374445748460598</v>
      </c>
      <c r="Y9">
        <v>7.7235478823476003</v>
      </c>
      <c r="Z9">
        <v>29.734417657094198</v>
      </c>
      <c r="AA9">
        <v>15.453689975073599</v>
      </c>
      <c r="AB9">
        <v>-0.32144240192720502</v>
      </c>
      <c r="AC9">
        <v>15.4470873046167</v>
      </c>
      <c r="AD9">
        <v>-3.5739182688448698</v>
      </c>
      <c r="AE9">
        <v>0.31387882935014599</v>
      </c>
      <c r="AF9">
        <v>3.0187966386026899</v>
      </c>
      <c r="AG9">
        <v>0.388848548218311</v>
      </c>
      <c r="AH9">
        <f ca="1">AVERAGE(OFFSET(A$3,((ROW(A7)-1)*4)+1,0):OFFSET(A$3,((ROW(A7))*4),0))</f>
        <v>101254.72595000001</v>
      </c>
      <c r="AI9">
        <f ca="1">AVERAGE(OFFSET(B$3,((ROW(B7)-1)*4)+1,0):OFFSET(B$3,((ROW(B7))*4),0))</f>
        <v>3.4476593409272899E-3</v>
      </c>
      <c r="AJ9">
        <f ca="1">AVERAGE(OFFSET(C$3,((ROW(C7)-1)*4)+1,0):OFFSET(C$3,((ROW(C7))*4),0))</f>
        <v>0.99961142473633724</v>
      </c>
      <c r="AK9">
        <f ca="1">AVERAGE(OFFSET(D$3,((ROW(D7)-1)*4)+1,0):OFFSET(D$3,((ROW(D7))*4),0))</f>
        <v>0.371854278017343</v>
      </c>
      <c r="AL9" t="str">
        <f t="shared" ca="1" si="1"/>
        <v>NH3: 0.628145721982657, CH4: 0.371854278017343</v>
      </c>
      <c r="AM9" t="s">
        <v>65</v>
      </c>
      <c r="AN9">
        <v>6.2</v>
      </c>
      <c r="AO9">
        <f ca="1">AVERAGE(OFFSET(E$3,((ROW(E7)-1)*4)+1,0):OFFSET(E$3,((ROW(E7))*4),0))</f>
        <v>296.53593344456795</v>
      </c>
      <c r="AP9">
        <f ca="1">AVERAGE(OFFSET(F$3,((ROW(F7)-1)*4)+1,0):OFFSET(F$3,((ROW(F7))*4),0))</f>
        <v>0.342623905595835</v>
      </c>
      <c r="AQ9">
        <f ca="1">AVERAGE(OFFSET(G$3,((ROW(G7)-1)*4)+1,0):OFFSET(G$3,((ROW(G7))*4),0))</f>
        <v>596.75540824395603</v>
      </c>
      <c r="AR9" t="e">
        <f ca="1">AVERAGE(OFFSET(H$3,((ROW(H7)-1)*4)+1,0):OFFSET(H$3,((ROW(H7))*4),0))</f>
        <v>#DIV/0!</v>
      </c>
      <c r="AS9" t="e">
        <f ca="1">SQRT((AVERAGE(OFFSET(I$3,((ROW(I7)-1)*4)+1,0):OFFSET(I$3,((ROW(I7))*4),0))^2)+(STDEV(OFFSET(H$3,((ROW(H7)-1)*4)+1,0):OFFSET(H$3,((ROW(H7))*4),0)))^2)</f>
        <v>#DIV/0!</v>
      </c>
      <c r="AT9">
        <f ca="1">AVERAGE(OFFSET(J$3,((ROW(J7)-1)*4)+1,0):OFFSET(J$3,((ROW(J7))*4),0))</f>
        <v>4946.7719420660396</v>
      </c>
      <c r="AU9">
        <f ca="1">SQRT((AVERAGE(OFFSET(K$3,((ROW(K7)-1)*4)+1,0):OFFSET(K$3,((ROW(K7))*4),0))^2)+(STDEV(OFFSET(J$3,((ROW(J7)-1)*4)+1,0):OFFSET(J$3,((ROW(J7))*4),0)))^2)</f>
        <v>194.45558472723317</v>
      </c>
      <c r="AV9">
        <f ca="1">AVERAGE(OFFSET(L$3,((ROW(L7)-1)*4)+1,0):OFFSET(L$3,((ROW(L7))*4),0))</f>
        <v>236659.29064002202</v>
      </c>
      <c r="AW9">
        <f ca="1">SQRT((AVERAGE(OFFSET(M$3,((ROW(M7)-1)*4)+1,0):OFFSET(M$3,((ROW(M7))*4),0))^2)+(STDEV(OFFSET(L$3,((ROW(L7)-1)*4)+1,0):OFFSET(L$3,((ROW(L7))*4),0)))^2)</f>
        <v>10057.609471744579</v>
      </c>
      <c r="AX9">
        <f ca="1">AVERAGE(OFFSET(N$3,((ROW(N7)-1)*4)+1,0):OFFSET(N$3,((ROW(N7))*4),0))</f>
        <v>6582.1546758316917</v>
      </c>
      <c r="AY9">
        <f ca="1">SQRT((AVERAGE(OFFSET(O$3,((ROW(O7)-1)*4)+1,0):OFFSET(O$3,((ROW(O7))*4),0))^2)+(STDEV(OFFSET(N$3,((ROW(N7)-1)*4)+1,0):OFFSET(N$3,((ROW(N7))*4),0)))^2)</f>
        <v>236.62967666302592</v>
      </c>
      <c r="AZ9">
        <f ca="1">AVERAGE(OFFSET(P$3,((ROW(P7)-1)*4)+1,0):OFFSET(P$3,((ROW(P7))*4),0))</f>
        <v>4.3001423443093678</v>
      </c>
      <c r="BA9">
        <f ca="1">SQRT((AVERAGE(OFFSET(Q$3,((ROW(Q7)-1)*4)+1,0):OFFSET(Q$3,((ROW(Q7))*4),0))^2)+(STDEV(OFFSET(P$3,((ROW(P7)-1)*4)+1,0):OFFSET(P$3,((ROW(P7))*4),0)))^2)</f>
        <v>16.14312773519632</v>
      </c>
      <c r="BB9">
        <f ca="1">AVERAGE(OFFSET(R$3,((ROW(R7)-1)*4)+1,0):OFFSET(R$3,((ROW(R7))*4),0))</f>
        <v>7.6404502949689324</v>
      </c>
      <c r="BC9">
        <f ca="1">SQRT((AVERAGE(OFFSET(S$3,((ROW(S7)-1)*4)+1,0):OFFSET(S$3,((ROW(S7))*4),0))^2)+(STDEV(OFFSET(R$3,((ROW(R7)-1)*4)+1,0):OFFSET(R$3,((ROW(R7))*4),0)))^2)</f>
        <v>16.149283857311371</v>
      </c>
      <c r="BD9">
        <f ca="1">AVERAGE(OFFSET(T$3,((ROW(T7)-1)*4)+1,0):OFFSET(T$3,((ROW(T7))*4),0))</f>
        <v>3.0859448688434852</v>
      </c>
      <c r="BE9">
        <f ca="1">SQRT((AVERAGE(OFFSET(U$3,((ROW(U7)-1)*4)+1,0):OFFSET(U$3,((ROW(U7))*4),0))^2)+(STDEV(OFFSET(T$3,((ROW(T7)-1)*4)+1,0):OFFSET(T$3,((ROW(T7))*4),0)))^2)</f>
        <v>1.3102163651737402</v>
      </c>
      <c r="BF9">
        <f ca="1">AVERAGE(OFFSET(V$3,((ROW(V7)-1)*4)+1,0):OFFSET(V$3,((ROW(V7))*4),0))</f>
        <v>-0.48731022901153748</v>
      </c>
      <c r="BG9">
        <f ca="1">SQRT((AVERAGE(OFFSET(W$3,((ROW(W7)-1)*4)+1,0):OFFSET(W$3,((ROW(W7))*4),0))^2)+(STDEV(OFFSET(V$3,((ROW(V7)-1)*4)+1,0):OFFSET(V$3,((ROW(V7))*4),0)))^2)</f>
        <v>8.0678547855271585</v>
      </c>
      <c r="BH9">
        <f ca="1">AVERAGE(OFFSET(X$3,((ROW(X7)-1)*4)+1,0):OFFSET(X$3,((ROW(X7))*4),0))</f>
        <v>-6.7417883440425555E-2</v>
      </c>
      <c r="BI9">
        <f ca="1">SQRT((AVERAGE(OFFSET(Y$3,((ROW(Y7)-1)*4)+1,0):OFFSET(Y$3,((ROW(Y7))*4),0))^2)+(STDEV(OFFSET(X$3,((ROW(X7)-1)*4)+1,0):OFFSET(X$3,((ROW(X7))*4),0)))^2)</f>
        <v>8.0673009776393272</v>
      </c>
      <c r="BJ9">
        <f ca="1">AVERAGE(OFFSET(Z$3,((ROW(Z7)-1)*4)+1,0):OFFSET(Z$3,((ROW(Z7))*4),0))</f>
        <v>2.5506262019867849</v>
      </c>
      <c r="BK9">
        <f ca="1">AVERAGE(OFFSET(AA$3,((ROW(AA7)-1)*4)+1,0):OFFSET(AA$3,((ROW(AA7))*4),0))</f>
        <v>16.130253152782622</v>
      </c>
      <c r="BL9">
        <f ca="1">AVERAGE(OFFSET(AB$3,((ROW(AB7)-1)*4)+1,0):OFFSET(AB$3,((ROW(AB7))*4),0))</f>
        <v>-0.10921614577901073</v>
      </c>
      <c r="BM9">
        <f ca="1">AVERAGE(OFFSET(AC$3,((ROW(AC7)-1)*4)+1,0):OFFSET(AC$3,((ROW(AC7))*4),0))</f>
        <v>16.130035704790899</v>
      </c>
      <c r="BN9">
        <f ca="1">AVERAGE(OFFSET(AD$3,((ROW(AD7)-1)*4)+1,0):OFFSET(AD$3,((ROW(AD7))*4),0))</f>
        <v>-3.0591145193101599</v>
      </c>
      <c r="BO9">
        <f ca="1">AVERAGE(OFFSET(AE$3,((ROW(AE7)-1)*4)+1,0):OFFSET(AE$3,((ROW(AE7))*4),0))</f>
        <v>0.33771276838905173</v>
      </c>
      <c r="BP9">
        <f ca="1">AVERAGE(OFFSET(AF$3,((ROW(AF7)-1)*4)+1,0):OFFSET(AF$3,((ROW(AF7))*4),0))</f>
        <v>-1.7513254650597569</v>
      </c>
      <c r="BQ9">
        <f ca="1">AVERAGE(OFFSET(AG$3,((ROW(AG7)-1)*4)+1,0):OFFSET(AG$3,((ROW(AG7))*4),0))</f>
        <v>0.41250497749824849</v>
      </c>
    </row>
    <row r="10" spans="1:69" x14ac:dyDescent="0.2">
      <c r="A10">
        <v>101391.38100000001</v>
      </c>
      <c r="B10">
        <v>3.8849393020934102E-3</v>
      </c>
      <c r="C10">
        <v>0.79993683180566999</v>
      </c>
      <c r="D10">
        <v>0.37176330390537199</v>
      </c>
      <c r="E10">
        <v>297.49020618556699</v>
      </c>
      <c r="F10" s="1">
        <v>0.23647467479170095</v>
      </c>
      <c r="G10">
        <v>547.22113402061905</v>
      </c>
      <c r="J10">
        <v>9.17499359315525</v>
      </c>
      <c r="K10">
        <v>83.518080785458395</v>
      </c>
      <c r="L10">
        <v>202117.400959944</v>
      </c>
      <c r="M10">
        <v>11268.7923458937</v>
      </c>
      <c r="N10">
        <v>6973.7446080263198</v>
      </c>
      <c r="O10">
        <v>342.711999323047</v>
      </c>
      <c r="P10">
        <v>132.94168522311699</v>
      </c>
      <c r="Q10">
        <v>17.862171247728501</v>
      </c>
      <c r="R10">
        <v>-0.726321088454561</v>
      </c>
      <c r="S10">
        <v>16.703477431821</v>
      </c>
      <c r="T10">
        <v>0.88593178848357401</v>
      </c>
      <c r="U10">
        <v>0.33734725085316097</v>
      </c>
      <c r="V10">
        <v>-0.79980864705390797</v>
      </c>
      <c r="W10">
        <v>8.3518824646123502</v>
      </c>
      <c r="X10">
        <v>0.28616637909366399</v>
      </c>
      <c r="Y10">
        <v>8.3517592902783999</v>
      </c>
      <c r="Z10">
        <v>27.331343090562299</v>
      </c>
      <c r="AA10">
        <v>16.753552833257299</v>
      </c>
      <c r="AB10">
        <v>-0.29763751781933301</v>
      </c>
      <c r="AC10">
        <v>16.703438243920999</v>
      </c>
      <c r="AD10">
        <v>-2.95876419370521</v>
      </c>
      <c r="AE10">
        <v>0.367022333230417</v>
      </c>
      <c r="AF10">
        <v>0.64785084600571696</v>
      </c>
      <c r="AG10">
        <v>0.419431310333306</v>
      </c>
      <c r="AH10">
        <f ca="1">AVERAGE(OFFSET(A$3,((ROW(A8)-1)*4)+1,0):OFFSET(A$3,((ROW(A8))*4),0))</f>
        <v>101118.07090000001</v>
      </c>
      <c r="AI10">
        <f ca="1">AVERAGE(OFFSET(B$3,((ROW(B8)-1)*4)+1,0):OFFSET(B$3,((ROW(B8))*4),0))</f>
        <v>3.6436241297981703E-3</v>
      </c>
      <c r="AJ10">
        <f ca="1">AVERAGE(OFFSET(C$3,((ROW(C8)-1)*4)+1,0):OFFSET(C$3,((ROW(C8))*4),0))</f>
        <v>1.0498355151510101</v>
      </c>
      <c r="AK10">
        <f ca="1">AVERAGE(OFFSET(D$3,((ROW(D8)-1)*4)+1,0):OFFSET(D$3,((ROW(D8))*4),0))</f>
        <v>0.37191111348559347</v>
      </c>
      <c r="AL10" t="str">
        <f t="shared" ca="1" si="1"/>
        <v>NH3: 0.628088886514407, CH4: 0.371911113485593</v>
      </c>
      <c r="AM10" t="s">
        <v>65</v>
      </c>
      <c r="AN10">
        <v>7.2</v>
      </c>
      <c r="AO10">
        <f ca="1">AVERAGE(OFFSET(E$3,((ROW(E8)-1)*4)+1,0):OFFSET(E$3,((ROW(E8))*4),0))</f>
        <v>297.33550215748625</v>
      </c>
      <c r="AP10">
        <f ca="1">AVERAGE(OFFSET(F$3,((ROW(F8)-1)*4)+1,0):OFFSET(F$3,((ROW(F8))*4),0))</f>
        <v>0.34468698503113637</v>
      </c>
      <c r="AQ10">
        <f ca="1">AVERAGE(OFFSET(G$3,((ROW(G8)-1)*4)+1,0):OFFSET(G$3,((ROW(G8))*4),0))</f>
        <v>598.66761294876392</v>
      </c>
      <c r="AR10" t="e">
        <f ca="1">AVERAGE(OFFSET(H$3,((ROW(H8)-1)*4)+1,0):OFFSET(H$3,((ROW(H8))*4),0))</f>
        <v>#DIV/0!</v>
      </c>
      <c r="AS10" t="e">
        <f ca="1">SQRT((AVERAGE(OFFSET(I$3,((ROW(I8)-1)*4)+1,0):OFFSET(I$3,((ROW(I8))*4),0))^2)+(STDEV(OFFSET(H$3,((ROW(H8)-1)*4)+1,0):OFFSET(H$3,((ROW(H8))*4),0)))^2)</f>
        <v>#DIV/0!</v>
      </c>
      <c r="AT10">
        <f ca="1">AVERAGE(OFFSET(J$3,((ROW(J8)-1)*4)+1,0):OFFSET(J$3,((ROW(J8))*4),0))</f>
        <v>11711.3699878239</v>
      </c>
      <c r="AU10">
        <f ca="1">SQRT((AVERAGE(OFFSET(K$3,((ROW(K8)-1)*4)+1,0):OFFSET(K$3,((ROW(K8))*4),0))^2)+(STDEV(OFFSET(J$3,((ROW(J8)-1)*4)+1,0):OFFSET(J$3,((ROW(J8))*4),0)))^2)</f>
        <v>394.43120275234031</v>
      </c>
      <c r="AV10">
        <f ca="1">AVERAGE(OFFSET(L$3,((ROW(L8)-1)*4)+1,0):OFFSET(L$3,((ROW(L8))*4),0))</f>
        <v>235997.948268954</v>
      </c>
      <c r="AW10">
        <f ca="1">SQRT((AVERAGE(OFFSET(M$3,((ROW(M8)-1)*4)+1,0):OFFSET(M$3,((ROW(M8))*4),0))^2)+(STDEV(OFFSET(L$3,((ROW(L8)-1)*4)+1,0):OFFSET(L$3,((ROW(L8))*4),0)))^2)</f>
        <v>9954.5678033085114</v>
      </c>
      <c r="AX10">
        <f ca="1">AVERAGE(OFFSET(N$3,((ROW(N8)-1)*4)+1,0):OFFSET(N$3,((ROW(N8))*4),0))</f>
        <v>5496.689679217845</v>
      </c>
      <c r="AY10">
        <f ca="1">SQRT((AVERAGE(OFFSET(O$3,((ROW(O8)-1)*4)+1,0):OFFSET(O$3,((ROW(O8))*4),0))^2)+(STDEV(OFFSET(N$3,((ROW(N8)-1)*4)+1,0):OFFSET(N$3,((ROW(N8))*4),0)))^2)</f>
        <v>185.86117876275094</v>
      </c>
      <c r="AZ10">
        <f ca="1">AVERAGE(OFFSET(P$3,((ROW(P8)-1)*4)+1,0):OFFSET(P$3,((ROW(P8))*4),0))</f>
        <v>3.56412190376503</v>
      </c>
      <c r="BA10">
        <f ca="1">SQRT((AVERAGE(OFFSET(Q$3,((ROW(Q8)-1)*4)+1,0):OFFSET(Q$3,((ROW(Q8))*4),0))^2)+(STDEV(OFFSET(P$3,((ROW(P8)-1)*4)+1,0):OFFSET(P$3,((ROW(P8))*4),0)))^2)</f>
        <v>14.838565488234069</v>
      </c>
      <c r="BB10">
        <f ca="1">AVERAGE(OFFSET(R$3,((ROW(R8)-1)*4)+1,0):OFFSET(R$3,((ROW(R8))*4),0))</f>
        <v>5.7874569166583374</v>
      </c>
      <c r="BC10">
        <f ca="1">SQRT((AVERAGE(OFFSET(S$3,((ROW(S8)-1)*4)+1,0):OFFSET(S$3,((ROW(S8))*4),0))^2)+(STDEV(OFFSET(R$3,((ROW(R8)-1)*4)+1,0):OFFSET(R$3,((ROW(R8))*4),0)))^2)</f>
        <v>14.717462600896127</v>
      </c>
      <c r="BD10">
        <f ca="1">AVERAGE(OFFSET(T$3,((ROW(T8)-1)*4)+1,0):OFFSET(T$3,((ROW(T8))*4),0))</f>
        <v>2.57840576720419</v>
      </c>
      <c r="BE10">
        <f ca="1">SQRT((AVERAGE(OFFSET(U$3,((ROW(U8)-1)*4)+1,0):OFFSET(U$3,((ROW(U8))*4),0))^2)+(STDEV(OFFSET(T$3,((ROW(T8)-1)*4)+1,0):OFFSET(T$3,((ROW(T8))*4),0)))^2)</f>
        <v>0.55180530464137656</v>
      </c>
      <c r="BF10">
        <f ca="1">AVERAGE(OFFSET(V$3,((ROW(V8)-1)*4)+1,0):OFFSET(V$3,((ROW(V8))*4),0))</f>
        <v>-0.57984839151690459</v>
      </c>
      <c r="BG10">
        <f ca="1">SQRT((AVERAGE(OFFSET(W$3,((ROW(W8)-1)*4)+1,0):OFFSET(W$3,((ROW(W8))*4),0))^2)+(STDEV(OFFSET(V$3,((ROW(V8)-1)*4)+1,0):OFFSET(V$3,((ROW(V8))*4),0)))^2)</f>
        <v>7.3569930999683102</v>
      </c>
      <c r="BH10">
        <f ca="1">AVERAGE(OFFSET(X$3,((ROW(X8)-1)*4)+1,0):OFFSET(X$3,((ROW(X8))*4),0))</f>
        <v>-0.11460195000753221</v>
      </c>
      <c r="BI10">
        <f ca="1">SQRT((AVERAGE(OFFSET(Y$3,((ROW(Y8)-1)*4)+1,0):OFFSET(Y$3,((ROW(Y8))*4),0))^2)+(STDEV(OFFSET(X$3,((ROW(X8)-1)*4)+1,0):OFFSET(X$3,((ROW(X8))*4),0)))^2)</f>
        <v>7.3562858001806628</v>
      </c>
      <c r="BJ10">
        <f ca="1">AVERAGE(OFFSET(Z$3,((ROW(Z8)-1)*4)+1,0):OFFSET(Z$3,((ROW(Z8))*4),0))</f>
        <v>2.3832605903707051</v>
      </c>
      <c r="BK10">
        <f ca="1">AVERAGE(OFFSET(AA$3,((ROW(AA8)-1)*4)+1,0):OFFSET(AA$3,((ROW(AA8))*4),0))</f>
        <v>14.711653669930325</v>
      </c>
      <c r="BL10">
        <f ca="1">AVERAGE(OFFSET(AB$3,((ROW(AB8)-1)*4)+1,0):OFFSET(AB$3,((ROW(AB8))*4),0))</f>
        <v>-0.14528846414392882</v>
      </c>
      <c r="BM10">
        <f ca="1">AVERAGE(OFFSET(AC$3,((ROW(AC8)-1)*4)+1,0):OFFSET(AC$3,((ROW(AC8))*4),0))</f>
        <v>14.711471761201876</v>
      </c>
      <c r="BN10">
        <f ca="1">AVERAGE(OFFSET(AD$3,((ROW(AD8)-1)*4)+1,0):OFFSET(AD$3,((ROW(AD8))*4),0))</f>
        <v>-2.1790896013562824</v>
      </c>
      <c r="BO10">
        <f ca="1">AVERAGE(OFFSET(AE$3,((ROW(AE8)-1)*4)+1,0):OFFSET(AE$3,((ROW(AE8))*4),0))</f>
        <v>0.3040574571642618</v>
      </c>
      <c r="BP10">
        <f ca="1">AVERAGE(OFFSET(AF$3,((ROW(AF8)-1)*4)+1,0):OFFSET(AF$3,((ROW(AF8))*4),0))</f>
        <v>-1.2470148723367487</v>
      </c>
      <c r="BQ10">
        <f ca="1">AVERAGE(OFFSET(AG$3,((ROW(AG8)-1)*4)+1,0):OFFSET(AG$3,((ROW(AG8))*4),0))</f>
        <v>0.37360077378999779</v>
      </c>
    </row>
    <row r="11" spans="1:69" x14ac:dyDescent="0.2">
      <c r="A11">
        <v>101391.38100000001</v>
      </c>
      <c r="B11">
        <v>3.8878886390466198E-3</v>
      </c>
      <c r="C11">
        <v>0.80016477527823404</v>
      </c>
      <c r="D11">
        <v>0.37175867155049902</v>
      </c>
      <c r="E11">
        <v>297.50268817204295</v>
      </c>
      <c r="F11" s="1">
        <v>0.2363848403988347</v>
      </c>
      <c r="G11">
        <v>547.10949820788505</v>
      </c>
      <c r="J11">
        <v>9.2718816086312899</v>
      </c>
      <c r="K11">
        <v>83.588397390855107</v>
      </c>
      <c r="L11">
        <v>199401.35946447201</v>
      </c>
      <c r="M11">
        <v>6860.1257009864003</v>
      </c>
      <c r="N11">
        <v>6741.2923603461604</v>
      </c>
      <c r="O11">
        <v>147.105945956353</v>
      </c>
      <c r="P11">
        <v>133.80754710878901</v>
      </c>
      <c r="Q11">
        <v>16.889315901914799</v>
      </c>
      <c r="R11">
        <v>-0.93137902295313202</v>
      </c>
      <c r="S11">
        <v>16.7176570383578</v>
      </c>
      <c r="T11">
        <v>0.794867224752002</v>
      </c>
      <c r="U11">
        <v>0.33468638915302901</v>
      </c>
      <c r="V11">
        <v>-0.72817183017374998</v>
      </c>
      <c r="W11">
        <v>8.3588373352593308</v>
      </c>
      <c r="X11">
        <v>0.21366144711865101</v>
      </c>
      <c r="Y11">
        <v>8.3588263468809902</v>
      </c>
      <c r="Z11">
        <v>26.7085892916323</v>
      </c>
      <c r="AA11">
        <v>16.7245025285408</v>
      </c>
      <c r="AB11">
        <v>-0.25622274326220601</v>
      </c>
      <c r="AC11">
        <v>16.717648717306499</v>
      </c>
      <c r="AD11">
        <v>-3.9031201413272401</v>
      </c>
      <c r="AE11">
        <v>0.34184845778620199</v>
      </c>
      <c r="AF11">
        <v>0.49350491544684499</v>
      </c>
      <c r="AG11">
        <v>0.41806877820674099</v>
      </c>
      <c r="AH11">
        <f ca="1">AVERAGE(OFFSET(A$3,((ROW(A9)-1)*4)+1,0):OFFSET(A$3,((ROW(A9))*4),0))</f>
        <v>101118.07090000001</v>
      </c>
      <c r="AI11">
        <f ca="1">AVERAGE(OFFSET(B$3,((ROW(B9)-1)*4)+1,0):OFFSET(B$3,((ROW(B9))*4),0))</f>
        <v>3.9454692571079426E-3</v>
      </c>
      <c r="AJ11">
        <f ca="1">AVERAGE(OFFSET(C$3,((ROW(C9)-1)*4)+1,0):OFFSET(C$3,((ROW(C9))*4),0))</f>
        <v>1.0995014088391626</v>
      </c>
      <c r="AK11">
        <f ca="1">AVERAGE(OFFSET(D$3,((ROW(D9)-1)*4)+1,0):OFFSET(D$3,((ROW(D9))*4),0))</f>
        <v>0.37181484872350024</v>
      </c>
      <c r="AL11" t="str">
        <f t="shared" ca="1" si="1"/>
        <v>NH3: 0.6281851512765, CH4: 0.3718148487235</v>
      </c>
      <c r="AM11" t="s">
        <v>65</v>
      </c>
      <c r="AN11">
        <v>8.1999999999999993</v>
      </c>
      <c r="AO11">
        <f ca="1">AVERAGE(OFFSET(E$3,((ROW(E9)-1)*4)+1,0):OFFSET(E$3,((ROW(E9))*4),0))</f>
        <v>297.54772251175353</v>
      </c>
      <c r="AP11">
        <f ca="1">AVERAGE(OFFSET(F$3,((ROW(F9)-1)*4)+1,0):OFFSET(F$3,((ROW(F9))*4),0))</f>
        <v>0.33572714962359684</v>
      </c>
      <c r="AQ11">
        <f ca="1">AVERAGE(OFFSET(G$3,((ROW(G9)-1)*4)+1,0):OFFSET(G$3,((ROW(G9))*4),0))</f>
        <v>594.51471279589759</v>
      </c>
      <c r="AR11" t="e">
        <f ca="1">AVERAGE(OFFSET(H$3,((ROW(H9)-1)*4)+1,0):OFFSET(H$3,((ROW(H9))*4),0))</f>
        <v>#DIV/0!</v>
      </c>
      <c r="AS11" t="e">
        <f ca="1">SQRT((AVERAGE(OFFSET(I$3,((ROW(I9)-1)*4)+1,0):OFFSET(I$3,((ROW(I9))*4),0))^2)+(STDEV(OFFSET(H$3,((ROW(H9)-1)*4)+1,0):OFFSET(H$3,((ROW(H9))*4),0)))^2)</f>
        <v>#DIV/0!</v>
      </c>
      <c r="AT11">
        <f ca="1">AVERAGE(OFFSET(J$3,((ROW(J9)-1)*4)+1,0):OFFSET(J$3,((ROW(J9))*4),0))</f>
        <v>16176.605598714523</v>
      </c>
      <c r="AU11">
        <f ca="1">SQRT((AVERAGE(OFFSET(K$3,((ROW(K9)-1)*4)+1,0):OFFSET(K$3,((ROW(K9))*4),0))^2)+(STDEV(OFFSET(J$3,((ROW(J9)-1)*4)+1,0):OFFSET(J$3,((ROW(J9))*4),0)))^2)</f>
        <v>470.66456642007165</v>
      </c>
      <c r="AV11">
        <f ca="1">AVERAGE(OFFSET(L$3,((ROW(L9)-1)*4)+1,0):OFFSET(L$3,((ROW(L9))*4),0))</f>
        <v>234539.89399086375</v>
      </c>
      <c r="AW11">
        <f ca="1">SQRT((AVERAGE(OFFSET(M$3,((ROW(M9)-1)*4)+1,0):OFFSET(M$3,((ROW(M9))*4),0))^2)+(STDEV(OFFSET(L$3,((ROW(L9)-1)*4)+1,0):OFFSET(L$3,((ROW(L9))*4),0)))^2)</f>
        <v>9411.6201095487613</v>
      </c>
      <c r="AX11">
        <f ca="1">AVERAGE(OFFSET(N$3,((ROW(N9)-1)*4)+1,0):OFFSET(N$3,((ROW(N9))*4),0))</f>
        <v>3915.9254297622051</v>
      </c>
      <c r="AY11">
        <f ca="1">SQRT((AVERAGE(OFFSET(O$3,((ROW(O9)-1)*4)+1,0):OFFSET(O$3,((ROW(O9))*4),0))^2)+(STDEV(OFFSET(N$3,((ROW(N9)-1)*4)+1,0):OFFSET(N$3,((ROW(N9))*4),0)))^2)</f>
        <v>164.60496801039909</v>
      </c>
      <c r="AZ11">
        <f ca="1">AVERAGE(OFFSET(P$3,((ROW(P9)-1)*4)+1,0):OFFSET(P$3,((ROW(P9))*4),0))</f>
        <v>3.2943462513752699</v>
      </c>
      <c r="BA11">
        <f ca="1">SQRT((AVERAGE(OFFSET(Q$3,((ROW(Q9)-1)*4)+1,0):OFFSET(Q$3,((ROW(Q9))*4),0))^2)+(STDEV(OFFSET(P$3,((ROW(P9)-1)*4)+1,0):OFFSET(P$3,((ROW(P9))*4),0)))^2)</f>
        <v>14.788966440709949</v>
      </c>
      <c r="BB11">
        <f ca="1">AVERAGE(OFFSET(R$3,((ROW(R9)-1)*4)+1,0):OFFSET(R$3,((ROW(R9))*4),0))</f>
        <v>4.9820888355338901</v>
      </c>
      <c r="BC11">
        <f ca="1">SQRT((AVERAGE(OFFSET(S$3,((ROW(S9)-1)*4)+1,0):OFFSET(S$3,((ROW(S9))*4),0))^2)+(STDEV(OFFSET(R$3,((ROW(R9)-1)*4)+1,0):OFFSET(R$3,((ROW(R9))*4),0)))^2)</f>
        <v>14.697551470439654</v>
      </c>
      <c r="BD11">
        <f ca="1">AVERAGE(OFFSET(T$3,((ROW(T9)-1)*4)+1,0):OFFSET(T$3,((ROW(T9))*4),0))</f>
        <v>3.6276340522518451</v>
      </c>
      <c r="BE11">
        <f ca="1">SQRT((AVERAGE(OFFSET(U$3,((ROW(U9)-1)*4)+1,0):OFFSET(U$3,((ROW(U9))*4),0))^2)+(STDEV(OFFSET(T$3,((ROW(T9)-1)*4)+1,0):OFFSET(T$3,((ROW(T9))*4),0)))^2)</f>
        <v>0.45984444240513789</v>
      </c>
      <c r="BF11">
        <f ca="1">AVERAGE(OFFSET(V$3,((ROW(V9)-1)*4)+1,0):OFFSET(V$3,((ROW(V9))*4),0))</f>
        <v>-0.44232487274038623</v>
      </c>
      <c r="BG11">
        <f ca="1">SQRT((AVERAGE(OFFSET(W$3,((ROW(W9)-1)*4)+1,0):OFFSET(W$3,((ROW(W9))*4),0))^2)+(STDEV(OFFSET(V$3,((ROW(V9)-1)*4)+1,0):OFFSET(V$3,((ROW(V9))*4),0)))^2)</f>
        <v>7.3475328927523318</v>
      </c>
      <c r="BH11">
        <f ca="1">AVERAGE(OFFSET(X$3,((ROW(X9)-1)*4)+1,0):OFFSET(X$3,((ROW(X9))*4),0))</f>
        <v>1.1535733295780301E-2</v>
      </c>
      <c r="BI11">
        <f ca="1">SQRT((AVERAGE(OFFSET(Y$3,((ROW(Y9)-1)*4)+1,0):OFFSET(Y$3,((ROW(Y9))*4),0))^2)+(STDEV(OFFSET(X$3,((ROW(X9)-1)*4)+1,0):OFFSET(X$3,((ROW(X9))*4),0)))^2)</f>
        <v>7.3481236923694953</v>
      </c>
      <c r="BJ11">
        <f ca="1">AVERAGE(OFFSET(Z$3,((ROW(Z9)-1)*4)+1,0):OFFSET(Z$3,((ROW(Z9))*4),0))</f>
        <v>2.2185804203989328</v>
      </c>
      <c r="BK11">
        <f ca="1">AVERAGE(OFFSET(AA$3,((ROW(AA9)-1)*4)+1,0):OFFSET(AA$3,((ROW(AA9))*4),0))</f>
        <v>14.69271995316555</v>
      </c>
      <c r="BL11">
        <f ca="1">AVERAGE(OFFSET(AB$3,((ROW(AB9)-1)*4)+1,0):OFFSET(AB$3,((ROW(AB9))*4),0))</f>
        <v>-0.1653655980977928</v>
      </c>
      <c r="BM11">
        <f ca="1">AVERAGE(OFFSET(AC$3,((ROW(AC9)-1)*4)+1,0):OFFSET(AC$3,((ROW(AC9))*4),0))</f>
        <v>14.6925606139799</v>
      </c>
      <c r="BN11">
        <f ca="1">AVERAGE(OFFSET(AD$3,((ROW(AD9)-1)*4)+1,0):OFFSET(AD$3,((ROW(AD9))*4),0))</f>
        <v>-1.6970578817259681</v>
      </c>
      <c r="BO11">
        <f ca="1">AVERAGE(OFFSET(AE$3,((ROW(AE9)-1)*4)+1,0):OFFSET(AE$3,((ROW(AE9))*4),0))</f>
        <v>0.30172350670950776</v>
      </c>
      <c r="BP11">
        <f ca="1">AVERAGE(OFFSET(AF$3,((ROW(AF9)-1)*4)+1,0):OFFSET(AF$3,((ROW(AF9))*4),0))</f>
        <v>-1.3105214644411993</v>
      </c>
      <c r="BQ11">
        <f ca="1">AVERAGE(OFFSET(AG$3,((ROW(AG9)-1)*4)+1,0):OFFSET(AG$3,((ROW(AG9))*4),0))</f>
        <v>0.37362955517193996</v>
      </c>
    </row>
    <row r="12" spans="1:69" x14ac:dyDescent="0.2">
      <c r="A12">
        <v>100844.7608</v>
      </c>
      <c r="B12">
        <v>3.6276007499940199E-3</v>
      </c>
      <c r="C12">
        <v>0.84881633704800097</v>
      </c>
      <c r="D12">
        <v>0.37186943700077102</v>
      </c>
      <c r="E12">
        <v>298.20416666666659</v>
      </c>
      <c r="F12" s="1">
        <v>0.27301998612915229</v>
      </c>
      <c r="G12">
        <v>569.76203703703698</v>
      </c>
      <c r="J12">
        <v>25.946628174993801</v>
      </c>
      <c r="K12">
        <v>78.253261240697896</v>
      </c>
      <c r="L12">
        <v>216035.74224710299</v>
      </c>
      <c r="M12">
        <v>10912.6275007001</v>
      </c>
      <c r="N12">
        <v>7425.4829841615101</v>
      </c>
      <c r="O12">
        <v>333.71400722600703</v>
      </c>
      <c r="P12">
        <v>121.431992116709</v>
      </c>
      <c r="Q12">
        <v>16.521880703073599</v>
      </c>
      <c r="R12">
        <v>-0.40499162866123101</v>
      </c>
      <c r="S12">
        <v>15.649071739031401</v>
      </c>
      <c r="T12">
        <v>0.80694565777319605</v>
      </c>
      <c r="U12">
        <v>0.31561535720855899</v>
      </c>
      <c r="V12">
        <v>-0.81333816633012901</v>
      </c>
      <c r="W12">
        <v>7.8246777820232598</v>
      </c>
      <c r="X12">
        <v>-0.32612962240677101</v>
      </c>
      <c r="Y12">
        <v>7.8245928994790903</v>
      </c>
      <c r="Z12">
        <v>33.638049276826699</v>
      </c>
      <c r="AA12">
        <v>15.7173216161145</v>
      </c>
      <c r="AB12">
        <v>-0.32090245772707998</v>
      </c>
      <c r="AC12">
        <v>15.649066534804801</v>
      </c>
      <c r="AD12">
        <v>-2.7285877439486601</v>
      </c>
      <c r="AE12">
        <v>0.33842444071636302</v>
      </c>
      <c r="AF12">
        <v>1.9731727978562299</v>
      </c>
      <c r="AG12">
        <v>0.40032419043682999</v>
      </c>
      <c r="AH12">
        <f ca="1">AVERAGE(OFFSET(A$3,((ROW(A10)-1)*4)+1,0):OFFSET(A$3,((ROW(A10))*4),0))</f>
        <v>100981.41585</v>
      </c>
      <c r="AI12">
        <f ca="1">AVERAGE(OFFSET(B$3,((ROW(B10)-1)*4)+1,0):OFFSET(B$3,((ROW(B10))*4),0))</f>
        <v>4.5638145726293574E-3</v>
      </c>
      <c r="AJ12">
        <f ca="1">AVERAGE(OFFSET(C$3,((ROW(C10)-1)*4)+1,0):OFFSET(C$3,((ROW(C10))*4),0))</f>
        <v>1.1614608418585575</v>
      </c>
      <c r="AK12">
        <f ca="1">AVERAGE(OFFSET(D$3,((ROW(D10)-1)*4)+1,0):OFFSET(D$3,((ROW(D10))*4),0))</f>
        <v>0.37190369722341954</v>
      </c>
      <c r="AL12" t="str">
        <f t="shared" ref="AL12:AL13" ca="1" si="2">"NH3: "&amp;(1-AK12)&amp;", CH4: "&amp;AK12</f>
        <v>NH3: 0.62809630277658, CH4: 0.37190369722342</v>
      </c>
      <c r="AM12" t="s">
        <v>65</v>
      </c>
      <c r="AN12">
        <v>9.1999999999999993</v>
      </c>
      <c r="AO12">
        <f ca="1">AVERAGE(OFFSET(E$3,((ROW(E10)-1)*4)+1,0):OFFSET(E$3,((ROW(E10))*4),0))</f>
        <v>298.07057399794951</v>
      </c>
      <c r="AP12">
        <f ca="1">AVERAGE(OFFSET(F$3,((ROW(F10)-1)*4)+1,0):OFFSET(F$3,((ROW(F10))*4),0))</f>
        <v>0.31132856485604532</v>
      </c>
      <c r="AQ12">
        <f ca="1">AVERAGE(OFFSET(G$3,((ROW(G10)-1)*4)+1,0):OFFSET(G$3,((ROW(G10))*4),0))</f>
        <v>588.47840573601275</v>
      </c>
      <c r="AR12" t="e">
        <f ca="1">AVERAGE(OFFSET(H$3,((ROW(H10)-1)*4)+1,0):OFFSET(H$3,((ROW(H10))*4),0))</f>
        <v>#DIV/0!</v>
      </c>
      <c r="AS12" t="e">
        <f ca="1">SQRT((AVERAGE(OFFSET(I$3,((ROW(I10)-1)*4)+1,0):OFFSET(I$3,((ROW(I10))*4),0))^2)+(STDEV(OFFSET(H$3,((ROW(H10)-1)*4)+1,0):OFFSET(H$3,((ROW(H10))*4),0)))^2)</f>
        <v>#DIV/0!</v>
      </c>
      <c r="AT12">
        <f ca="1">AVERAGE(OFFSET(J$3,((ROW(J10)-1)*4)+1,0):OFFSET(J$3,((ROW(J10))*4),0))</f>
        <v>22509.4651339144</v>
      </c>
      <c r="AU12">
        <f ca="1">SQRT((AVERAGE(OFFSET(K$3,((ROW(K10)-1)*4)+1,0):OFFSET(K$3,((ROW(K10))*4),0))^2)+(STDEV(OFFSET(J$3,((ROW(J10)-1)*4)+1,0):OFFSET(J$3,((ROW(J10))*4),0)))^2)</f>
        <v>2778.307350364717</v>
      </c>
      <c r="AV12">
        <f ca="1">AVERAGE(OFFSET(L$3,((ROW(L10)-1)*4)+1,0):OFFSET(L$3,((ROW(L10))*4),0))</f>
        <v>234837.50448709977</v>
      </c>
      <c r="AW12">
        <f ca="1">SQRT((AVERAGE(OFFSET(M$3,((ROW(M10)-1)*4)+1,0):OFFSET(M$3,((ROW(M10))*4),0))^2)+(STDEV(OFFSET(L$3,((ROW(L10)-1)*4)+1,0):OFFSET(L$3,((ROW(L10))*4),0)))^2)</f>
        <v>9673.1356452772525</v>
      </c>
      <c r="AX12">
        <f ca="1">AVERAGE(OFFSET(N$3,((ROW(N10)-1)*4)+1,0):OFFSET(N$3,((ROW(N10))*4),0))</f>
        <v>1475.7935147172584</v>
      </c>
      <c r="AY12">
        <f ca="1">SQRT((AVERAGE(OFFSET(O$3,((ROW(O10)-1)*4)+1,0):OFFSET(O$3,((ROW(O10))*4),0))^2)+(STDEV(OFFSET(N$3,((ROW(N10)-1)*4)+1,0):OFFSET(N$3,((ROW(N10))*4),0)))^2)</f>
        <v>864.68095052700835</v>
      </c>
      <c r="AZ12">
        <f ca="1">AVERAGE(OFFSET(P$3,((ROW(P10)-1)*4)+1,0):OFFSET(P$3,((ROW(P10))*4),0))</f>
        <v>2.1745274897562501</v>
      </c>
      <c r="BA12">
        <f ca="1">SQRT((AVERAGE(OFFSET(Q$3,((ROW(Q10)-1)*4)+1,0):OFFSET(Q$3,((ROW(Q10))*4),0))^2)+(STDEV(OFFSET(P$3,((ROW(P10)-1)*4)+1,0):OFFSET(P$3,((ROW(P10))*4),0)))^2)</f>
        <v>13.88148145557882</v>
      </c>
      <c r="BB12">
        <f ca="1">AVERAGE(OFFSET(R$3,((ROW(R10)-1)*4)+1,0):OFFSET(R$3,((ROW(R10))*4),0))</f>
        <v>4.5937381733286475</v>
      </c>
      <c r="BC12">
        <f ca="1">SQRT((AVERAGE(OFFSET(S$3,((ROW(S10)-1)*4)+1,0):OFFSET(S$3,((ROW(S10))*4),0))^2)+(STDEV(OFFSET(R$3,((ROW(R10)-1)*4)+1,0):OFFSET(R$3,((ROW(R10))*4),0)))^2)</f>
        <v>13.833813298058061</v>
      </c>
      <c r="BD12">
        <f ca="1">AVERAGE(OFFSET(T$3,((ROW(T10)-1)*4)+1,0):OFFSET(T$3,((ROW(T10))*4),0))</f>
        <v>104.20975618557321</v>
      </c>
      <c r="BE12">
        <f ca="1">SQRT((AVERAGE(OFFSET(U$3,((ROW(U10)-1)*4)+1,0):OFFSET(U$3,((ROW(U10))*4),0))^2)+(STDEV(OFFSET(T$3,((ROW(T10)-1)*4)+1,0):OFFSET(T$3,((ROW(T10))*4),0)))^2)</f>
        <v>198.67366195013869</v>
      </c>
      <c r="BF12">
        <f ca="1">AVERAGE(OFFSET(V$3,((ROW(V10)-1)*4)+1,0):OFFSET(V$3,((ROW(V10))*4),0))</f>
        <v>-0.19754135827788002</v>
      </c>
      <c r="BG12">
        <f ca="1">SQRT((AVERAGE(OFFSET(W$3,((ROW(W10)-1)*4)+1,0):OFFSET(W$3,((ROW(W10))*4),0))^2)+(STDEV(OFFSET(V$3,((ROW(V10)-1)*4)+1,0):OFFSET(V$3,((ROW(V10))*4),0)))^2)</f>
        <v>6.9103954263538023</v>
      </c>
      <c r="BH12">
        <f ca="1">AVERAGE(OFFSET(X$3,((ROW(X10)-1)*4)+1,0):OFFSET(X$3,((ROW(X10))*4),0))</f>
        <v>44.789674713132086</v>
      </c>
      <c r="BI12">
        <f ca="1">SQRT((AVERAGE(OFFSET(Y$3,((ROW(Y10)-1)*4)+1,0):OFFSET(Y$3,((ROW(Y10))*4),0))^2)+(STDEV(OFFSET(X$3,((ROW(X10)-1)*4)+1,0):OFFSET(X$3,((ROW(X10))*4),0)))^2)</f>
        <v>88.024150289966869</v>
      </c>
      <c r="BJ12">
        <f ca="1">AVERAGE(OFFSET(Z$3,((ROW(Z10)-1)*4)+1,0):OFFSET(Z$3,((ROW(Z10))*4),0))</f>
        <v>3.826841575003737</v>
      </c>
      <c r="BK12">
        <f ca="1">AVERAGE(OFFSET(AA$3,((ROW(AA10)-1)*4)+1,0):OFFSET(AA$3,((ROW(AA10))*4),0))</f>
        <v>13.778563110385251</v>
      </c>
      <c r="BL12">
        <f ca="1">AVERAGE(OFFSET(AB$3,((ROW(AB10)-1)*4)+1,0):OFFSET(AB$3,((ROW(AB10))*4),0))</f>
        <v>-5.0758664540279996E-2</v>
      </c>
      <c r="BM12">
        <f ca="1">AVERAGE(OFFSET(AC$3,((ROW(AC10)-1)*4)+1,0):OFFSET(AC$3,((ROW(AC10))*4),0))</f>
        <v>13.77737934913905</v>
      </c>
      <c r="BN12">
        <f ca="1">AVERAGE(OFFSET(AD$3,((ROW(AD10)-1)*4)+1,0):OFFSET(AD$3,((ROW(AD10))*4),0))</f>
        <v>0.20790536745717875</v>
      </c>
      <c r="BO12">
        <f ca="1">AVERAGE(OFFSET(AE$3,((ROW(AE10)-1)*4)+1,0):OFFSET(AE$3,((ROW(AE10))*4),0))</f>
        <v>0.28189065552784703</v>
      </c>
      <c r="BP12">
        <f ca="1">AVERAGE(OFFSET(AF$3,((ROW(AF10)-1)*4)+1,0):OFFSET(AF$3,((ROW(AF10))*4),0))</f>
        <v>-0.74306013588256448</v>
      </c>
      <c r="BQ12">
        <f ca="1">AVERAGE(OFFSET(AG$3,((ROW(AG10)-1)*4)+1,0):OFFSET(AG$3,((ROW(AG10))*4),0))</f>
        <v>0.35117026798498302</v>
      </c>
    </row>
    <row r="13" spans="1:69" x14ac:dyDescent="0.2">
      <c r="A13">
        <v>100844.7608</v>
      </c>
      <c r="B13">
        <v>3.6271574847514701E-3</v>
      </c>
      <c r="C13">
        <v>0.84898219404464903</v>
      </c>
      <c r="D13">
        <v>0.37156875448757998</v>
      </c>
      <c r="E13">
        <v>298.17522522522518</v>
      </c>
      <c r="F13" s="1">
        <v>0.27304214976365154</v>
      </c>
      <c r="G13">
        <v>571.06411411411398</v>
      </c>
      <c r="J13">
        <v>26.189013672963998</v>
      </c>
      <c r="K13">
        <v>78.442994070415196</v>
      </c>
      <c r="L13">
        <v>212435.663193538</v>
      </c>
      <c r="M13">
        <v>6412.62350349186</v>
      </c>
      <c r="N13">
        <v>7327.9962435072302</v>
      </c>
      <c r="O13">
        <v>138.59280854950001</v>
      </c>
      <c r="P13">
        <v>123.210006518635</v>
      </c>
      <c r="Q13">
        <v>15.8054863545057</v>
      </c>
      <c r="R13">
        <v>-0.74027428760207503</v>
      </c>
      <c r="S13">
        <v>15.6883928072138</v>
      </c>
      <c r="T13">
        <v>0.86228270109730498</v>
      </c>
      <c r="U13">
        <v>0.31407989772001399</v>
      </c>
      <c r="V13">
        <v>-1.0569621277078101</v>
      </c>
      <c r="W13">
        <v>7.8442144650878403</v>
      </c>
      <c r="X13">
        <v>-0.47066019686226301</v>
      </c>
      <c r="Y13">
        <v>7.8441997579015403</v>
      </c>
      <c r="Z13">
        <v>33.465885872199998</v>
      </c>
      <c r="AA13">
        <v>15.697039678874299</v>
      </c>
      <c r="AB13">
        <v>-0.31637292722911797</v>
      </c>
      <c r="AC13">
        <v>15.688389037388299</v>
      </c>
      <c r="AD13">
        <v>-3.5126148027762101</v>
      </c>
      <c r="AE13">
        <v>0.31868789647104201</v>
      </c>
      <c r="AF13">
        <v>1.9625394478514899</v>
      </c>
      <c r="AG13">
        <v>0.39338993169032399</v>
      </c>
      <c r="AH13">
        <f ca="1">AVERAGE(OFFSET(A$3,((ROW(A11)-1)*4)+1,0):OFFSET(A$3,((ROW(A11))*4),0))</f>
        <v>101026.96753333334</v>
      </c>
      <c r="AI13">
        <f ca="1">AVERAGE(OFFSET(B$3,((ROW(B11)-1)*4)+1,0):OFFSET(B$3,((ROW(B11))*4),0))</f>
        <v>5.0159812133717925E-3</v>
      </c>
      <c r="AJ13">
        <f ca="1">AVERAGE(OFFSET(C$3,((ROW(C11)-1)*4)+1,0):OFFSET(C$3,((ROW(C11))*4),0))</f>
        <v>1.1989667028715001</v>
      </c>
      <c r="AK13">
        <f ca="1">AVERAGE(OFFSET(D$3,((ROW(D11)-1)*4)+1,0):OFFSET(D$3,((ROW(D11))*4),0))</f>
        <v>0.37205553478946096</v>
      </c>
      <c r="AL13" t="str">
        <f t="shared" ca="1" si="2"/>
        <v>NH3: 0.627944465210539, CH4: 0.372055534789461</v>
      </c>
      <c r="AM13" t="s">
        <v>65</v>
      </c>
      <c r="AN13">
        <v>10.199999999999999</v>
      </c>
      <c r="AO13">
        <f ca="1">AVERAGE(OFFSET(E$3,((ROW(E11)-1)*4)+1,0):OFFSET(E$3,((ROW(E11))*4),0))</f>
        <v>298.0022535211267</v>
      </c>
      <c r="AP13">
        <f ca="1">AVERAGE(OFFSET(F$3,((ROW(F11)-1)*4)+1,0):OFFSET(F$3,((ROW(F11))*4),0))</f>
        <v>0.29271876411488779</v>
      </c>
      <c r="AQ13">
        <f ca="1">AVERAGE(OFFSET(G$3,((ROW(G11)-1)*4)+1,0):OFFSET(G$3,((ROW(G11))*4),0))</f>
        <v>580.73548252477735</v>
      </c>
      <c r="AR13" t="e">
        <f ca="1">AVERAGE(OFFSET(H$3,((ROW(H11)-1)*4)+1,0):OFFSET(H$3,((ROW(H11))*4),0))</f>
        <v>#DIV/0!</v>
      </c>
      <c r="AS13" t="e">
        <f ca="1">SQRT((AVERAGE(OFFSET(I$3,((ROW(I11)-1)*4)+1,0):OFFSET(I$3,((ROW(I11))*4),0))^2)+(STDEV(OFFSET(H$3,((ROW(H11)-1)*4)+1,0):OFFSET(H$3,((ROW(H11))*4),0)))^2)</f>
        <v>#DIV/0!</v>
      </c>
      <c r="AT13">
        <f ca="1">AVERAGE(OFFSET(J$3,((ROW(J11)-1)*4)+1,0):OFFSET(J$3,((ROW(J11))*4),0))</f>
        <v>12572.776962213698</v>
      </c>
      <c r="AU13">
        <f ca="1">SQRT((AVERAGE(OFFSET(K$3,((ROW(K11)-1)*4)+1,0):OFFSET(K$3,((ROW(K11))*4),0))^2)+(STDEV(OFFSET(J$3,((ROW(J11)-1)*4)+1,0):OFFSET(J$3,((ROW(J11))*4),0)))^2)</f>
        <v>24032.780234081325</v>
      </c>
      <c r="AV13">
        <f ca="1">AVERAGE(OFFSET(L$3,((ROW(L11)-1)*4)+1,0):OFFSET(L$3,((ROW(L11))*4),0))</f>
        <v>111079.66639922933</v>
      </c>
      <c r="AW13">
        <f ca="1">SQRT((AVERAGE(OFFSET(M$3,((ROW(M11)-1)*4)+1,0):OFFSET(M$3,((ROW(M11))*4),0))^2)+(STDEV(OFFSET(L$3,((ROW(L11)-1)*4)+1,0):OFFSET(L$3,((ROW(L11))*4),0)))^2)</f>
        <v>211426.20477342175</v>
      </c>
      <c r="AX13">
        <f ca="1">AVERAGE(OFFSET(N$3,((ROW(N11)-1)*4)+1,0):OFFSET(N$3,((ROW(N11))*4),0))</f>
        <v>84.821756398003672</v>
      </c>
      <c r="AY13">
        <f ca="1">SQRT((AVERAGE(OFFSET(O$3,((ROW(O11)-1)*4)+1,0):OFFSET(O$3,((ROW(O11))*4),0))^2)+(STDEV(OFFSET(N$3,((ROW(N11)-1)*4)+1,0):OFFSET(N$3,((ROW(N11))*4),0)))^2)</f>
        <v>161.05836976376403</v>
      </c>
      <c r="AZ13">
        <f ca="1">AVERAGE(OFFSET(P$3,((ROW(P11)-1)*4)+1,0):OFFSET(P$3,((ROW(P11))*4),0))</f>
        <v>2.0499273482872802</v>
      </c>
      <c r="BA13">
        <f ca="1">SQRT((AVERAGE(OFFSET(Q$3,((ROW(Q11)-1)*4)+1,0):OFFSET(Q$3,((ROW(Q11))*4),0))^2)+(STDEV(OFFSET(P$3,((ROW(P11)-1)*4)+1,0):OFFSET(P$3,((ROW(P11))*4),0)))^2)</f>
        <v>12.781034286842734</v>
      </c>
      <c r="BB13">
        <f ca="1">AVERAGE(OFFSET(R$3,((ROW(R11)-1)*4)+1,0):OFFSET(R$3,((ROW(R11))*4),0))</f>
        <v>2.9348068060112467</v>
      </c>
      <c r="BC13">
        <f ca="1">SQRT((AVERAGE(OFFSET(S$3,((ROW(S11)-1)*4)+1,0):OFFSET(S$3,((ROW(S11))*4),0))^2)+(STDEV(OFFSET(R$3,((ROW(R11)-1)*4)+1,0):OFFSET(R$3,((ROW(R11))*4),0)))^2)</f>
        <v>13.724849682495513</v>
      </c>
      <c r="BD13">
        <f ca="1">AVERAGE(OFFSET(T$3,((ROW(T11)-1)*4)+1,0):OFFSET(T$3,((ROW(T11))*4),0))</f>
        <v>222.24168549538169</v>
      </c>
      <c r="BE13">
        <f ca="1">SQRT((AVERAGE(OFFSET(U$3,((ROW(U11)-1)*4)+1,0):OFFSET(U$3,((ROW(U11))*4),0))^2)+(STDEV(OFFSET(T$3,((ROW(T11)-1)*4)+1,0):OFFSET(T$3,((ROW(T11))*4),0)))^2)</f>
        <v>409.42577006453513</v>
      </c>
      <c r="BF13">
        <f ca="1">AVERAGE(OFFSET(V$3,((ROW(V11)-1)*4)+1,0):OFFSET(V$3,((ROW(V11))*4),0))</f>
        <v>0.7091751927034623</v>
      </c>
      <c r="BG13">
        <f ca="1">SQRT((AVERAGE(OFFSET(W$3,((ROW(W11)-1)*4)+1,0):OFFSET(W$3,((ROW(W11))*4),0))^2)+(STDEV(OFFSET(V$3,((ROW(V11)-1)*4)+1,0):OFFSET(V$3,((ROW(V11))*4),0)))^2)</f>
        <v>6.3289154489321939</v>
      </c>
      <c r="BH13">
        <f ca="1">AVERAGE(OFFSET(X$3,((ROW(X11)-1)*4)+1,0):OFFSET(X$3,((ROW(X11))*4),0))</f>
        <v>94.813792638080997</v>
      </c>
      <c r="BI13">
        <f ca="1">SQRT((AVERAGE(OFFSET(Y$3,((ROW(Y11)-1)*4)+1,0):OFFSET(Y$3,((ROW(Y11))*4),0))^2)+(STDEV(OFFSET(X$3,((ROW(X11)-1)*4)+1,0):OFFSET(X$3,((ROW(X11))*4),0)))^2)</f>
        <v>175.03306897392795</v>
      </c>
      <c r="BJ13">
        <f ca="1">AVERAGE(OFFSET(Z$3,((ROW(Z11)-1)*4)+1,0):OFFSET(Z$3,((ROW(Z11))*4),0))</f>
        <v>4.3407908291064032</v>
      </c>
      <c r="BK13">
        <f ca="1">AVERAGE(OFFSET(AA$3,((ROW(AA11)-1)*4)+1,0):OFFSET(AA$3,((ROW(AA11))*4),0))</f>
        <v>12.373649109660505</v>
      </c>
      <c r="BL13">
        <f ca="1">AVERAGE(OFFSET(AB$3,((ROW(AB11)-1)*4)+1,0):OFFSET(AB$3,((ROW(AB11))*4),0))</f>
        <v>0.26667156764258132</v>
      </c>
      <c r="BM13">
        <f ca="1">AVERAGE(OFFSET(AC$3,((ROW(AC11)-1)*4)+1,0):OFFSET(AC$3,((ROW(AC11))*4),0))</f>
        <v>12.369958270541687</v>
      </c>
      <c r="BN13">
        <f ca="1">AVERAGE(OFFSET(AD$3,((ROW(AD11)-1)*4)+1,0):OFFSET(AD$3,((ROW(AD11))*4),0))</f>
        <v>-0.17327106822455998</v>
      </c>
      <c r="BO13">
        <f ca="1">AVERAGE(OFFSET(AE$3,((ROW(AE11)-1)*4)+1,0):OFFSET(AE$3,((ROW(AE11))*4),0))</f>
        <v>0.25128809056848905</v>
      </c>
      <c r="BP13">
        <f ca="1">AVERAGE(OFFSET(AF$3,((ROW(AF11)-1)*4)+1,0):OFFSET(AF$3,((ROW(AF11))*4),0))</f>
        <v>-0.97130228859194556</v>
      </c>
      <c r="BQ13">
        <f ca="1">AVERAGE(OFFSET(AG$3,((ROW(AG11)-1)*4)+1,0):OFFSET(AG$3,((ROW(AG11))*4),0))</f>
        <v>0.31831863913397435</v>
      </c>
    </row>
    <row r="14" spans="1:69" x14ac:dyDescent="0.2">
      <c r="A14">
        <v>101391.38100000001</v>
      </c>
      <c r="B14">
        <v>3.5861986726230199E-3</v>
      </c>
      <c r="C14">
        <v>0.84927910170203202</v>
      </c>
      <c r="D14">
        <v>0.37171843582021302</v>
      </c>
      <c r="E14">
        <v>297.49533333333329</v>
      </c>
      <c r="F14" s="1">
        <v>0.27401087690333409</v>
      </c>
      <c r="G14">
        <v>566.21311111111095</v>
      </c>
      <c r="J14">
        <v>26.1313171130051</v>
      </c>
      <c r="K14">
        <v>82.987845830202204</v>
      </c>
      <c r="L14">
        <v>215042.00427890601</v>
      </c>
      <c r="M14">
        <v>11566.311825380801</v>
      </c>
      <c r="N14">
        <v>7504.2739864450996</v>
      </c>
      <c r="O14">
        <v>358.753385358961</v>
      </c>
      <c r="P14">
        <v>119.72702880753199</v>
      </c>
      <c r="Q14">
        <v>17.5029629128998</v>
      </c>
      <c r="R14">
        <v>-0.931179736944173</v>
      </c>
      <c r="S14">
        <v>16.595915921860701</v>
      </c>
      <c r="T14">
        <v>1.1314415763547601</v>
      </c>
      <c r="U14">
        <v>0.33659046772053802</v>
      </c>
      <c r="V14">
        <v>-0.77632978211466597</v>
      </c>
      <c r="W14">
        <v>8.2980789304692806</v>
      </c>
      <c r="X14">
        <v>0.54515681153809703</v>
      </c>
      <c r="Y14">
        <v>8.2979872778608499</v>
      </c>
      <c r="Z14">
        <v>30.347037430843798</v>
      </c>
      <c r="AA14">
        <v>16.6551628108441</v>
      </c>
      <c r="AB14">
        <v>-0.21534720783091699</v>
      </c>
      <c r="AC14">
        <v>16.5958483926028</v>
      </c>
      <c r="AD14">
        <v>-2.8473998070664801</v>
      </c>
      <c r="AE14">
        <v>0.36145952976218598</v>
      </c>
      <c r="AF14">
        <v>-0.60762503132449697</v>
      </c>
      <c r="AG14">
        <v>0.41764125166240301</v>
      </c>
    </row>
    <row r="15" spans="1:69" x14ac:dyDescent="0.2">
      <c r="A15">
        <v>101391.38100000001</v>
      </c>
      <c r="B15">
        <v>3.5865788317827E-3</v>
      </c>
      <c r="C15">
        <v>0.84937099534647598</v>
      </c>
      <c r="D15">
        <v>0.37178971096161101</v>
      </c>
      <c r="E15">
        <v>297.6219512195122</v>
      </c>
      <c r="F15" s="1">
        <v>0.27413167890949858</v>
      </c>
      <c r="G15">
        <v>564.74593495934903</v>
      </c>
      <c r="J15">
        <v>26.435258201189299</v>
      </c>
      <c r="K15">
        <v>83.035321501740796</v>
      </c>
      <c r="L15">
        <v>210667.58830253701</v>
      </c>
      <c r="M15">
        <v>6894.2752200270397</v>
      </c>
      <c r="N15">
        <v>7370.7261340389296</v>
      </c>
      <c r="O15">
        <v>154.00593838125999</v>
      </c>
      <c r="P15">
        <v>121.253838891534</v>
      </c>
      <c r="Q15">
        <v>16.7432281668314</v>
      </c>
      <c r="R15">
        <v>-1.1307906902725999</v>
      </c>
      <c r="S15">
        <v>16.606818586280799</v>
      </c>
      <c r="T15">
        <v>2.1590212946832699</v>
      </c>
      <c r="U15">
        <v>0.33428319310319299</v>
      </c>
      <c r="V15">
        <v>-1.04076009659077</v>
      </c>
      <c r="W15">
        <v>8.3034266925406506</v>
      </c>
      <c r="X15">
        <v>0.47058376101732702</v>
      </c>
      <c r="Y15">
        <v>8.3034082519495893</v>
      </c>
      <c r="Z15">
        <v>30.848245068269801</v>
      </c>
      <c r="AA15">
        <v>16.6156515363982</v>
      </c>
      <c r="AB15">
        <v>-0.22336755154200599</v>
      </c>
      <c r="AC15">
        <v>16.606806417605998</v>
      </c>
      <c r="AD15">
        <v>-3.7630989986032</v>
      </c>
      <c r="AE15">
        <v>0.33888240377495299</v>
      </c>
      <c r="AF15">
        <v>-0.54239398640282799</v>
      </c>
      <c r="AG15">
        <v>0.41534941593053598</v>
      </c>
    </row>
    <row r="16" spans="1:69" x14ac:dyDescent="0.2">
      <c r="A16">
        <v>100844.7608</v>
      </c>
      <c r="B16">
        <v>3.4570710634489201E-3</v>
      </c>
      <c r="C16">
        <v>0.89929947184561099</v>
      </c>
      <c r="D16">
        <v>0.371986336579401</v>
      </c>
      <c r="E16">
        <v>298.21578947368408</v>
      </c>
      <c r="F16" s="1">
        <v>0.3057929585134978</v>
      </c>
      <c r="G16">
        <v>583.378947368421</v>
      </c>
      <c r="J16">
        <v>81.157600080860306</v>
      </c>
      <c r="K16">
        <v>78.177879356501293</v>
      </c>
      <c r="L16">
        <v>223532.79134759799</v>
      </c>
      <c r="M16">
        <v>6468.2813369139903</v>
      </c>
      <c r="N16">
        <v>7399.1168409511201</v>
      </c>
      <c r="O16">
        <v>138.37249802596401</v>
      </c>
      <c r="P16">
        <v>85.863414829554202</v>
      </c>
      <c r="Q16">
        <v>15.6895651390038</v>
      </c>
      <c r="R16">
        <v>-0.59736699748535105</v>
      </c>
      <c r="S16">
        <v>15.633575798934199</v>
      </c>
      <c r="T16">
        <v>1.3613837536975499</v>
      </c>
      <c r="U16">
        <v>0.313388235960261</v>
      </c>
      <c r="V16">
        <v>-0.94097644397279101</v>
      </c>
      <c r="W16">
        <v>7.8168027606047197</v>
      </c>
      <c r="X16">
        <v>-0.57278114915909395</v>
      </c>
      <c r="Y16">
        <v>7.8167937881135501</v>
      </c>
      <c r="Z16">
        <v>37.627864670221399</v>
      </c>
      <c r="AA16">
        <v>15.644327452237899</v>
      </c>
      <c r="AB16">
        <v>-0.29380143604513598</v>
      </c>
      <c r="AC16">
        <v>15.6335735395537</v>
      </c>
      <c r="AD16">
        <v>-3.4034397152965101</v>
      </c>
      <c r="AE16">
        <v>0.31721741097103301</v>
      </c>
      <c r="AF16">
        <v>1.22030803531555</v>
      </c>
      <c r="AG16">
        <v>0.39130585780551302</v>
      </c>
    </row>
    <row r="17" spans="1:33" x14ac:dyDescent="0.2">
      <c r="A17">
        <v>100844.7608</v>
      </c>
      <c r="B17">
        <v>3.4575638481443502E-3</v>
      </c>
      <c r="C17">
        <v>0.89951198293227896</v>
      </c>
      <c r="D17">
        <v>0.37196930253171001</v>
      </c>
      <c r="E17">
        <v>298.1903225806451</v>
      </c>
      <c r="F17" s="1">
        <v>0.30569376489283884</v>
      </c>
      <c r="G17">
        <v>585.78279569892402</v>
      </c>
      <c r="J17">
        <v>79.812013132053806</v>
      </c>
      <c r="K17">
        <v>78.262028650951194</v>
      </c>
      <c r="L17">
        <v>228070.18433005799</v>
      </c>
      <c r="M17">
        <v>11266.636259520799</v>
      </c>
      <c r="N17">
        <v>7527.7425418951198</v>
      </c>
      <c r="O17">
        <v>334.31085892491802</v>
      </c>
      <c r="P17">
        <v>85.838091393479999</v>
      </c>
      <c r="Q17">
        <v>16.0691957975388</v>
      </c>
      <c r="R17">
        <v>-9.75238744420764E-2</v>
      </c>
      <c r="S17">
        <v>15.6373044549629</v>
      </c>
      <c r="T17">
        <v>1.0437999543007499</v>
      </c>
      <c r="U17">
        <v>0.31652675730560598</v>
      </c>
      <c r="V17">
        <v>-0.84116876110512395</v>
      </c>
      <c r="W17">
        <v>7.8188054541638303</v>
      </c>
      <c r="X17">
        <v>-0.50230117586534395</v>
      </c>
      <c r="Y17">
        <v>7.81874006174447</v>
      </c>
      <c r="Z17">
        <v>37.198492398616096</v>
      </c>
      <c r="AA17">
        <v>15.718972187795099</v>
      </c>
      <c r="AB17">
        <v>-0.32536681395202</v>
      </c>
      <c r="AC17">
        <v>15.6373139346943</v>
      </c>
      <c r="AD17">
        <v>-2.6448993837437098</v>
      </c>
      <c r="AE17">
        <v>0.336291791106616</v>
      </c>
      <c r="AF17">
        <v>1.21095013114776</v>
      </c>
      <c r="AG17">
        <v>0.39474567477924699</v>
      </c>
    </row>
    <row r="18" spans="1:33" x14ac:dyDescent="0.2">
      <c r="A18">
        <v>101391.38100000001</v>
      </c>
      <c r="B18">
        <v>3.41762542851964E-3</v>
      </c>
      <c r="C18">
        <v>0.89953431339970502</v>
      </c>
      <c r="D18">
        <v>0.37190787548362197</v>
      </c>
      <c r="E18">
        <v>297.53913043478258</v>
      </c>
      <c r="F18" s="1">
        <v>0.30689272948068408</v>
      </c>
      <c r="G18">
        <v>578.03876811594102</v>
      </c>
      <c r="J18">
        <v>75.595619552766195</v>
      </c>
      <c r="K18">
        <v>83.297380827944593</v>
      </c>
      <c r="L18">
        <v>226248.65724595601</v>
      </c>
      <c r="M18">
        <v>11950.420284312</v>
      </c>
      <c r="N18">
        <v>7578.88707425756</v>
      </c>
      <c r="O18">
        <v>359.28661481794501</v>
      </c>
      <c r="P18">
        <v>86.186125254049301</v>
      </c>
      <c r="Q18">
        <v>17.111405225126202</v>
      </c>
      <c r="R18">
        <v>-0.62110584655855705</v>
      </c>
      <c r="S18">
        <v>16.645003596793099</v>
      </c>
      <c r="T18">
        <v>4.6571360938151303</v>
      </c>
      <c r="U18">
        <v>0.39399596248941199</v>
      </c>
      <c r="V18">
        <v>-0.71421893834291705</v>
      </c>
      <c r="W18">
        <v>8.3226271978460797</v>
      </c>
      <c r="X18">
        <v>1.2315913109929499</v>
      </c>
      <c r="Y18">
        <v>8.3226838234692408</v>
      </c>
      <c r="Z18">
        <v>34.786551390748699</v>
      </c>
      <c r="AA18">
        <v>16.7214599450202</v>
      </c>
      <c r="AB18">
        <v>-0.21835477495160599</v>
      </c>
      <c r="AC18">
        <v>16.6449745442752</v>
      </c>
      <c r="AD18">
        <v>-2.7922637716977499</v>
      </c>
      <c r="AE18">
        <v>0.360936113803561</v>
      </c>
      <c r="AF18">
        <v>-1.33661242750214</v>
      </c>
      <c r="AG18">
        <v>0.42300418958003499</v>
      </c>
    </row>
    <row r="19" spans="1:33" x14ac:dyDescent="0.2">
      <c r="A19">
        <v>101391.38100000001</v>
      </c>
      <c r="B19">
        <v>3.41995344040505E-3</v>
      </c>
      <c r="C19">
        <v>0.90009051236578996</v>
      </c>
      <c r="D19">
        <v>0.37182198312189202</v>
      </c>
      <c r="E19">
        <v>297.5759259259259</v>
      </c>
      <c r="F19" s="1">
        <v>0.30693516891923428</v>
      </c>
      <c r="G19">
        <v>579.65164609053397</v>
      </c>
      <c r="J19">
        <v>76.435842609733697</v>
      </c>
      <c r="K19">
        <v>83.261350344077997</v>
      </c>
      <c r="L19">
        <v>221798.41929008401</v>
      </c>
      <c r="M19">
        <v>7016.6840129178199</v>
      </c>
      <c r="N19">
        <v>7426.3360984955598</v>
      </c>
      <c r="O19">
        <v>155.07809921671199</v>
      </c>
      <c r="P19">
        <v>87.157832144444399</v>
      </c>
      <c r="Q19">
        <v>16.7206903803187</v>
      </c>
      <c r="R19">
        <v>-1.04182616225082</v>
      </c>
      <c r="S19">
        <v>16.650106325772398</v>
      </c>
      <c r="T19">
        <v>2.04730772750696</v>
      </c>
      <c r="U19">
        <v>0.33494306809429902</v>
      </c>
      <c r="V19">
        <v>-0.87280883469272097</v>
      </c>
      <c r="W19">
        <v>8.3250652863425891</v>
      </c>
      <c r="X19">
        <v>0.87625628489750296</v>
      </c>
      <c r="Y19">
        <v>8.3250628092755896</v>
      </c>
      <c r="Z19">
        <v>34.4392852116152</v>
      </c>
      <c r="AA19">
        <v>16.661121950928699</v>
      </c>
      <c r="AB19">
        <v>-0.192503606325481</v>
      </c>
      <c r="AC19">
        <v>16.650095925139698</v>
      </c>
      <c r="AD19">
        <v>-3.6947971633565801</v>
      </c>
      <c r="AE19">
        <v>0.33950672303294199</v>
      </c>
      <c r="AF19">
        <v>-1.39401457742732</v>
      </c>
      <c r="AG19">
        <v>0.41707267344940102</v>
      </c>
    </row>
    <row r="20" spans="1:33" x14ac:dyDescent="0.2">
      <c r="A20">
        <v>100844.7608</v>
      </c>
      <c r="B20">
        <v>3.40481050171027E-3</v>
      </c>
      <c r="C20">
        <v>0.94882425519206104</v>
      </c>
      <c r="D20">
        <v>0.37188725721908</v>
      </c>
      <c r="E20">
        <v>298.08902439024388</v>
      </c>
      <c r="F20" s="1">
        <v>0.32974286895333138</v>
      </c>
      <c r="G20">
        <v>597.31707317073096</v>
      </c>
      <c r="J20">
        <v>433.26459856942398</v>
      </c>
      <c r="K20">
        <v>81.538597971621499</v>
      </c>
      <c r="L20">
        <v>238361.75920515999</v>
      </c>
      <c r="M20">
        <v>11726.021458376599</v>
      </c>
      <c r="N20">
        <v>7335.1724770273504</v>
      </c>
      <c r="O20">
        <v>327.54737611734498</v>
      </c>
      <c r="P20">
        <v>28.835086907061999</v>
      </c>
      <c r="Q20">
        <v>15.918649360224199</v>
      </c>
      <c r="R20">
        <v>3.78424381347789</v>
      </c>
      <c r="S20">
        <v>15.870784679000399</v>
      </c>
      <c r="T20">
        <v>1.5750656827180001</v>
      </c>
      <c r="U20">
        <v>0.32489381782111498</v>
      </c>
      <c r="V20">
        <v>-0.89530719234243095</v>
      </c>
      <c r="W20">
        <v>7.9351641038786997</v>
      </c>
      <c r="X20">
        <v>-0.30673230837992699</v>
      </c>
      <c r="Y20">
        <v>7.9350623213930298</v>
      </c>
      <c r="Z20">
        <v>29.683065438814801</v>
      </c>
      <c r="AA20">
        <v>15.9215617002965</v>
      </c>
      <c r="AB20">
        <v>-0.30281503808494498</v>
      </c>
      <c r="AC20">
        <v>15.8700060864506</v>
      </c>
      <c r="AD20">
        <v>-2.6087423795292701</v>
      </c>
      <c r="AE20">
        <v>0.34017058795086702</v>
      </c>
      <c r="AF20">
        <v>0.530292812219059</v>
      </c>
      <c r="AG20">
        <v>0.39825212536181998</v>
      </c>
    </row>
    <row r="21" spans="1:33" x14ac:dyDescent="0.2">
      <c r="A21">
        <v>100844.7608</v>
      </c>
      <c r="B21">
        <v>3.4076058677384902E-3</v>
      </c>
      <c r="C21">
        <v>0.94907537396893304</v>
      </c>
      <c r="D21">
        <v>0.37196236792841397</v>
      </c>
      <c r="E21">
        <v>298.08749999999998</v>
      </c>
      <c r="F21" s="1">
        <v>0.32968126861303793</v>
      </c>
      <c r="G21">
        <v>597.55243055555604</v>
      </c>
      <c r="J21">
        <v>435.885330528434</v>
      </c>
      <c r="K21">
        <v>81.543358216906896</v>
      </c>
      <c r="L21">
        <v>234290.62318026999</v>
      </c>
      <c r="M21">
        <v>11592.564555741201</v>
      </c>
      <c r="N21">
        <v>7218.4475341391599</v>
      </c>
      <c r="O21">
        <v>323.40774116685299</v>
      </c>
      <c r="P21">
        <v>28.576557896192</v>
      </c>
      <c r="Q21">
        <v>15.9113405436823</v>
      </c>
      <c r="R21">
        <v>3.6220044246849801</v>
      </c>
      <c r="S21">
        <v>15.864016437858499</v>
      </c>
      <c r="T21">
        <v>1.8406542865883</v>
      </c>
      <c r="U21">
        <v>0.32722649146742699</v>
      </c>
      <c r="V21">
        <v>-1.0958522159774</v>
      </c>
      <c r="W21">
        <v>7.9318663021589302</v>
      </c>
      <c r="X21">
        <v>-0.42643861271183398</v>
      </c>
      <c r="Y21">
        <v>7.93172452462737</v>
      </c>
      <c r="Z21">
        <v>30.282283387736001</v>
      </c>
      <c r="AA21">
        <v>15.9172654201644</v>
      </c>
      <c r="AB21">
        <v>-0.225818212165764</v>
      </c>
      <c r="AC21">
        <v>15.863298525124801</v>
      </c>
      <c r="AD21">
        <v>-3.3839914062201202</v>
      </c>
      <c r="AE21">
        <v>0.353324826619481</v>
      </c>
      <c r="AF21">
        <v>0.54226146347690896</v>
      </c>
      <c r="AG21">
        <v>0.39811186154995398</v>
      </c>
    </row>
    <row r="22" spans="1:33" x14ac:dyDescent="0.2">
      <c r="A22">
        <v>101391.38100000001</v>
      </c>
      <c r="B22">
        <v>3.3676357755556001E-3</v>
      </c>
      <c r="C22">
        <v>0.94940716820608495</v>
      </c>
      <c r="D22">
        <v>0.37184408346199899</v>
      </c>
      <c r="E22">
        <v>297.33681318681306</v>
      </c>
      <c r="F22" s="1">
        <v>0.3309465581322526</v>
      </c>
      <c r="G22">
        <v>590.20091575091601</v>
      </c>
      <c r="J22">
        <v>440.05692911965798</v>
      </c>
      <c r="K22">
        <v>83.301456852394097</v>
      </c>
      <c r="L22">
        <v>231387.83830413499</v>
      </c>
      <c r="M22">
        <v>7069.0211623224104</v>
      </c>
      <c r="N22">
        <v>7195.0373622929301</v>
      </c>
      <c r="O22">
        <v>150.32087299896401</v>
      </c>
      <c r="P22">
        <v>27.4051417405927</v>
      </c>
      <c r="Q22">
        <v>16.596432204603701</v>
      </c>
      <c r="R22">
        <v>3.0985422432849399</v>
      </c>
      <c r="S22">
        <v>16.589666249177899</v>
      </c>
      <c r="T22">
        <v>10.2875628484675</v>
      </c>
      <c r="U22">
        <v>0.376865127664053</v>
      </c>
      <c r="V22">
        <v>-0.88791338816922205</v>
      </c>
      <c r="W22">
        <v>8.2948080358221592</v>
      </c>
      <c r="X22">
        <v>3.3807572846763501</v>
      </c>
      <c r="Y22">
        <v>8.29499688930132</v>
      </c>
      <c r="Z22">
        <v>29.616185335186401</v>
      </c>
      <c r="AA22">
        <v>16.597583753782398</v>
      </c>
      <c r="AB22">
        <v>-0.16070311806533599</v>
      </c>
      <c r="AC22">
        <v>16.589580880542901</v>
      </c>
      <c r="AD22">
        <v>-3.6079576196124998</v>
      </c>
      <c r="AE22">
        <v>0.33788576041319701</v>
      </c>
      <c r="AF22">
        <v>-2.1926394048869602</v>
      </c>
      <c r="AG22">
        <v>0.41661170898489702</v>
      </c>
    </row>
    <row r="23" spans="1:33" x14ac:dyDescent="0.2">
      <c r="A23">
        <v>101391.38100000001</v>
      </c>
      <c r="B23">
        <v>3.3707248152468998E-3</v>
      </c>
      <c r="C23">
        <v>0.95007631449930197</v>
      </c>
      <c r="D23">
        <v>0.37198392854989598</v>
      </c>
      <c r="E23">
        <v>297.44780219780216</v>
      </c>
      <c r="F23" s="1">
        <v>0.33102547138358684</v>
      </c>
      <c r="G23">
        <v>591.40164835164796</v>
      </c>
      <c r="J23">
        <v>455.832140408996</v>
      </c>
      <c r="K23">
        <v>85.520079921680605</v>
      </c>
      <c r="L23">
        <v>235753.25377511099</v>
      </c>
      <c r="M23">
        <v>12191.7794185326</v>
      </c>
      <c r="N23">
        <v>7319.0679345385297</v>
      </c>
      <c r="O23">
        <v>342.96667248669002</v>
      </c>
      <c r="P23">
        <v>25.861806553941701</v>
      </c>
      <c r="Q23">
        <v>16.635635269754001</v>
      </c>
      <c r="R23">
        <v>3.4621593339736099</v>
      </c>
      <c r="S23">
        <v>16.595156276124001</v>
      </c>
      <c r="T23">
        <v>5.5405648690801899</v>
      </c>
      <c r="U23">
        <v>0.41427328704319899</v>
      </c>
      <c r="V23">
        <v>-0.74580335085671401</v>
      </c>
      <c r="W23">
        <v>8.2973825355076194</v>
      </c>
      <c r="X23">
        <v>2.17420927773688</v>
      </c>
      <c r="Y23">
        <v>8.2978016715778598</v>
      </c>
      <c r="Z23">
        <v>28.325155646432201</v>
      </c>
      <c r="AA23">
        <v>16.643885018933801</v>
      </c>
      <c r="AB23">
        <v>-0.10091308148363699</v>
      </c>
      <c r="AC23">
        <v>16.594471572792401</v>
      </c>
      <c r="AD23">
        <v>-2.7220746188870599</v>
      </c>
      <c r="AE23">
        <v>0.358043360415712</v>
      </c>
      <c r="AF23">
        <v>-2.1957282586353499</v>
      </c>
      <c r="AG23">
        <v>0.42953771775708199</v>
      </c>
    </row>
    <row r="24" spans="1:33" x14ac:dyDescent="0.2">
      <c r="A24">
        <v>100844.7608</v>
      </c>
      <c r="B24">
        <v>3.4763075343487099E-3</v>
      </c>
      <c r="C24">
        <v>0.99905170997017101</v>
      </c>
      <c r="D24">
        <v>0.37171071685742402</v>
      </c>
      <c r="E24">
        <v>298.09313725490188</v>
      </c>
      <c r="F24" s="1">
        <v>0.34295031308824536</v>
      </c>
      <c r="G24">
        <v>597.10980392156796</v>
      </c>
      <c r="J24">
        <v>4823.1514091095196</v>
      </c>
      <c r="K24">
        <v>222.06748319153499</v>
      </c>
      <c r="L24">
        <v>240717.78573007599</v>
      </c>
      <c r="M24">
        <v>11727.8327155114</v>
      </c>
      <c r="N24">
        <v>6681.8870674440604</v>
      </c>
      <c r="O24">
        <v>298.39372640441599</v>
      </c>
      <c r="P24">
        <v>3.6384044641821398</v>
      </c>
      <c r="Q24">
        <v>15.6238189012031</v>
      </c>
      <c r="R24">
        <v>8.1654943314706294</v>
      </c>
      <c r="S24">
        <v>15.626921652676</v>
      </c>
      <c r="T24">
        <v>2.1506318696587798</v>
      </c>
      <c r="U24">
        <v>0.32559116822720402</v>
      </c>
      <c r="V24">
        <v>-0.65472928503925398</v>
      </c>
      <c r="W24">
        <v>7.8116601738662004</v>
      </c>
      <c r="X24">
        <v>-3.1297103361521902E-2</v>
      </c>
      <c r="Y24">
        <v>7.8115890003556201</v>
      </c>
      <c r="Z24">
        <v>2.8942848705094701</v>
      </c>
      <c r="AA24">
        <v>15.623542033725</v>
      </c>
      <c r="AB24">
        <v>-0.29854743802559303</v>
      </c>
      <c r="AC24">
        <v>15.623101345071801</v>
      </c>
      <c r="AD24">
        <v>-2.5913233233174799</v>
      </c>
      <c r="AE24">
        <v>0.33512128502635602</v>
      </c>
      <c r="AF24">
        <v>0.26645355220414102</v>
      </c>
      <c r="AG24">
        <v>0.391697411406703</v>
      </c>
    </row>
    <row r="25" spans="1:33" x14ac:dyDescent="0.2">
      <c r="A25">
        <v>100844.7608</v>
      </c>
      <c r="B25">
        <v>3.4751776028945401E-3</v>
      </c>
      <c r="C25">
        <v>0.99912795292839496</v>
      </c>
      <c r="D25">
        <v>0.37201055890592299</v>
      </c>
      <c r="E25">
        <v>297.92378640776695</v>
      </c>
      <c r="F25" s="1">
        <v>0.34272322736164351</v>
      </c>
      <c r="G25">
        <v>604.10339805825197</v>
      </c>
      <c r="J25">
        <v>4878.687228281</v>
      </c>
      <c r="K25">
        <v>201.66659059719001</v>
      </c>
      <c r="L25">
        <v>239684.36919637199</v>
      </c>
      <c r="M25">
        <v>10507.0433480016</v>
      </c>
      <c r="N25">
        <v>6584.2371298887001</v>
      </c>
      <c r="O25">
        <v>264.642022318648</v>
      </c>
      <c r="P25">
        <v>2.0469843007901498</v>
      </c>
      <c r="Q25">
        <v>14.027937853049799</v>
      </c>
      <c r="R25">
        <v>7.8494470446009403</v>
      </c>
      <c r="S25">
        <v>14.030922438197599</v>
      </c>
      <c r="T25">
        <v>4.3863824784775201</v>
      </c>
      <c r="U25">
        <v>0.32637104289629099</v>
      </c>
      <c r="V25">
        <v>-0.52240305391617303</v>
      </c>
      <c r="W25">
        <v>7.0139609329612904</v>
      </c>
      <c r="X25">
        <v>-9.2337783657950607E-3</v>
      </c>
      <c r="Y25">
        <v>7.0139158863593796</v>
      </c>
      <c r="Z25">
        <v>3.14580937397661</v>
      </c>
      <c r="AA25">
        <v>14.0282263916503</v>
      </c>
      <c r="AB25">
        <v>-0.23975137809949201</v>
      </c>
      <c r="AC25">
        <v>14.027751869768</v>
      </c>
      <c r="AD25">
        <v>-2.1585587596345301</v>
      </c>
      <c r="AE25">
        <v>0.29571760544875397</v>
      </c>
      <c r="AF25">
        <v>0.28871507280117698</v>
      </c>
      <c r="AG25">
        <v>0.351839276569968</v>
      </c>
    </row>
    <row r="26" spans="1:33" x14ac:dyDescent="0.2">
      <c r="A26">
        <v>100844.7608</v>
      </c>
      <c r="B26">
        <v>3.47489636507161E-3</v>
      </c>
      <c r="C26">
        <v>0.99917816339298904</v>
      </c>
      <c r="D26">
        <v>0.37202338572980997</v>
      </c>
      <c r="E26">
        <v>297.7687969924811</v>
      </c>
      <c r="F26" s="1">
        <v>0.34272721385133498</v>
      </c>
      <c r="G26">
        <v>604.34273182957304</v>
      </c>
      <c r="J26">
        <v>4887.19136552483</v>
      </c>
      <c r="K26">
        <v>201.77742534017699</v>
      </c>
      <c r="L26">
        <v>236420.19785390401</v>
      </c>
      <c r="M26">
        <v>10384.6029739841</v>
      </c>
      <c r="N26">
        <v>6513.2319136624001</v>
      </c>
      <c r="O26">
        <v>261.73911780293901</v>
      </c>
      <c r="P26">
        <v>1.88257519573064</v>
      </c>
      <c r="Q26">
        <v>14.007671003901701</v>
      </c>
      <c r="R26">
        <v>8.1244530391184302</v>
      </c>
      <c r="S26">
        <v>14.010917431687799</v>
      </c>
      <c r="T26">
        <v>5.3906431883100296</v>
      </c>
      <c r="U26">
        <v>0.34717900527864098</v>
      </c>
      <c r="V26">
        <v>-0.64595529697245901</v>
      </c>
      <c r="W26">
        <v>7.00386281203693</v>
      </c>
      <c r="X26">
        <v>-0.100673798198592</v>
      </c>
      <c r="Y26">
        <v>7.0038024469805498</v>
      </c>
      <c r="Z26">
        <v>2.75918196800282</v>
      </c>
      <c r="AA26">
        <v>14.0078752734976</v>
      </c>
      <c r="AB26">
        <v>-0.27256777400933002</v>
      </c>
      <c r="AC26">
        <v>14.0075184817499</v>
      </c>
      <c r="AD26">
        <v>-2.7074196813922899</v>
      </c>
      <c r="AE26">
        <v>0.30240176513904499</v>
      </c>
      <c r="AF26">
        <v>0.28854441659268398</v>
      </c>
      <c r="AG26">
        <v>0.35133526182243102</v>
      </c>
    </row>
    <row r="27" spans="1:33" x14ac:dyDescent="0.2">
      <c r="A27">
        <v>101391.38100000001</v>
      </c>
      <c r="B27">
        <v>3.4343620484967399E-3</v>
      </c>
      <c r="C27">
        <v>0.99931662195850701</v>
      </c>
      <c r="D27">
        <v>0.37185943089224999</v>
      </c>
      <c r="E27">
        <v>296.04740259740248</v>
      </c>
      <c r="F27" s="1">
        <v>0.34263327787024672</v>
      </c>
      <c r="G27">
        <v>595.646103896103</v>
      </c>
      <c r="J27">
        <v>4925.8590862846604</v>
      </c>
      <c r="K27">
        <v>117.63297060023</v>
      </c>
      <c r="L27">
        <v>232657.08054880699</v>
      </c>
      <c r="M27">
        <v>6989.0570119412496</v>
      </c>
      <c r="N27">
        <v>6484.6655416902904</v>
      </c>
      <c r="O27">
        <v>138.00022565679799</v>
      </c>
      <c r="P27">
        <v>4.6756329608689304</v>
      </c>
      <c r="Q27">
        <v>16.413608987740201</v>
      </c>
      <c r="R27">
        <v>7.8489479054304701</v>
      </c>
      <c r="S27">
        <v>16.413961095578099</v>
      </c>
      <c r="T27">
        <v>2.7976380062614701</v>
      </c>
      <c r="U27">
        <v>0.33170375566580901</v>
      </c>
      <c r="V27">
        <v>-0.47847396732485198</v>
      </c>
      <c r="W27">
        <v>8.2067154286973096</v>
      </c>
      <c r="X27">
        <v>-8.1841477901519702E-2</v>
      </c>
      <c r="Y27">
        <v>8.2067108924238799</v>
      </c>
      <c r="Z27">
        <v>2.4278679360041</v>
      </c>
      <c r="AA27">
        <v>16.413468231702801</v>
      </c>
      <c r="AB27">
        <v>-0.217101759125121</v>
      </c>
      <c r="AC27">
        <v>16.413417999417</v>
      </c>
      <c r="AD27">
        <v>-3.55974076159201</v>
      </c>
      <c r="AE27">
        <v>0.334060327488438</v>
      </c>
      <c r="AF27">
        <v>-2.5176551543827399</v>
      </c>
      <c r="AG27">
        <v>0.41271394114688098</v>
      </c>
    </row>
    <row r="28" spans="1:33" x14ac:dyDescent="0.2">
      <c r="A28">
        <v>100844.7608</v>
      </c>
      <c r="B28">
        <v>3.4818559371794398E-3</v>
      </c>
      <c r="C28">
        <v>0.99932457736599201</v>
      </c>
      <c r="D28">
        <v>0.371920113412402</v>
      </c>
      <c r="E28">
        <v>298.17685185185178</v>
      </c>
      <c r="F28" s="1">
        <v>0.34291222951656125</v>
      </c>
      <c r="G28">
        <v>601.13148148148105</v>
      </c>
      <c r="J28">
        <v>4890.8999933812302</v>
      </c>
      <c r="K28">
        <v>108.52016784964999</v>
      </c>
      <c r="L28">
        <v>237133.845743218</v>
      </c>
      <c r="M28">
        <v>6575.7714235112899</v>
      </c>
      <c r="N28">
        <v>6602.6141688671796</v>
      </c>
      <c r="O28">
        <v>128.23186230829899</v>
      </c>
      <c r="P28">
        <v>3.4299614114987098</v>
      </c>
      <c r="Q28">
        <v>15.6236587529327</v>
      </c>
      <c r="R28">
        <v>8.7203030697263397</v>
      </c>
      <c r="S28">
        <v>15.6241432672341</v>
      </c>
      <c r="T28">
        <v>2.3209754334214701</v>
      </c>
      <c r="U28">
        <v>0.314490339467631</v>
      </c>
      <c r="V28">
        <v>-0.78630993878709299</v>
      </c>
      <c r="W28">
        <v>7.8117979424660602</v>
      </c>
      <c r="X28">
        <v>-0.29996682115572498</v>
      </c>
      <c r="Y28">
        <v>7.8117892871901304</v>
      </c>
      <c r="Z28">
        <v>2.4844143216313399</v>
      </c>
      <c r="AA28">
        <v>15.6236169154978</v>
      </c>
      <c r="AB28">
        <v>-0.17504132437325401</v>
      </c>
      <c r="AC28">
        <v>15.623572024804799</v>
      </c>
      <c r="AD28">
        <v>-3.3284238040938701</v>
      </c>
      <c r="AE28">
        <v>0.31681119965212101</v>
      </c>
      <c r="AF28">
        <v>0.25867335773398298</v>
      </c>
      <c r="AG28">
        <v>0.39064792322872999</v>
      </c>
    </row>
    <row r="29" spans="1:33" x14ac:dyDescent="0.2">
      <c r="A29">
        <v>101391.38100000001</v>
      </c>
      <c r="B29">
        <v>3.4353347106542299E-3</v>
      </c>
      <c r="C29">
        <v>0.99939097014575495</v>
      </c>
      <c r="D29">
        <v>0.37188436238679801</v>
      </c>
      <c r="E29">
        <v>295.91120689655168</v>
      </c>
      <c r="F29" s="1">
        <v>0.3424346977967484</v>
      </c>
      <c r="G29">
        <v>594.93649425287299</v>
      </c>
      <c r="J29">
        <v>4882.9254025951896</v>
      </c>
      <c r="K29">
        <v>115.87875863493799</v>
      </c>
      <c r="L29">
        <v>231703.487026188</v>
      </c>
      <c r="M29">
        <v>6929.7800419861596</v>
      </c>
      <c r="N29">
        <v>6455.9215160745798</v>
      </c>
      <c r="O29">
        <v>135.82643879857599</v>
      </c>
      <c r="P29">
        <v>4.3084436625839704</v>
      </c>
      <c r="Q29">
        <v>16.390414667582899</v>
      </c>
      <c r="R29">
        <v>7.5726859809920803</v>
      </c>
      <c r="S29">
        <v>16.390745247064601</v>
      </c>
      <c r="T29">
        <v>4.9578911479041503</v>
      </c>
      <c r="U29">
        <v>0.33807885928058101</v>
      </c>
      <c r="V29">
        <v>-0.30086446466567501</v>
      </c>
      <c r="W29">
        <v>8.1951332977467999</v>
      </c>
      <c r="X29">
        <v>-0.14405358303906701</v>
      </c>
      <c r="Y29">
        <v>8.1951318622540601</v>
      </c>
      <c r="Z29">
        <v>2.36754038298995</v>
      </c>
      <c r="AA29">
        <v>16.3903048619567</v>
      </c>
      <c r="AB29">
        <v>-2.27785857430527E-2</v>
      </c>
      <c r="AC29">
        <v>16.390258538318999</v>
      </c>
      <c r="AD29">
        <v>-3.5555478074290101</v>
      </c>
      <c r="AE29">
        <v>0.33338795240311703</v>
      </c>
      <c r="AF29">
        <v>-2.3901165661278001</v>
      </c>
      <c r="AG29">
        <v>0.41183990262148601</v>
      </c>
    </row>
    <row r="30" spans="1:33" x14ac:dyDescent="0.2">
      <c r="A30">
        <v>101391.38100000001</v>
      </c>
      <c r="B30">
        <v>3.4339276279603801E-3</v>
      </c>
      <c r="C30">
        <v>0.99950636618711197</v>
      </c>
      <c r="D30">
        <v>0.37174617654796699</v>
      </c>
      <c r="E30">
        <v>296.06481481481478</v>
      </c>
      <c r="F30" s="1">
        <v>0.34275734306703193</v>
      </c>
      <c r="G30">
        <v>596.13806584362101</v>
      </c>
      <c r="J30">
        <v>4948.1835855639902</v>
      </c>
      <c r="K30">
        <v>239.427091763866</v>
      </c>
      <c r="L30">
        <v>238024.75477215199</v>
      </c>
      <c r="M30">
        <v>12249.4960624988</v>
      </c>
      <c r="N30">
        <v>6615.77164079049</v>
      </c>
      <c r="O30">
        <v>311.73377858785301</v>
      </c>
      <c r="P30">
        <v>4.9185221841907598</v>
      </c>
      <c r="Q30">
        <v>16.404743161903799</v>
      </c>
      <c r="R30">
        <v>7.2047465485107702</v>
      </c>
      <c r="S30">
        <v>16.406447689570001</v>
      </c>
      <c r="T30">
        <v>2.2966194053326299</v>
      </c>
      <c r="U30">
        <v>0.34384782417162002</v>
      </c>
      <c r="V30">
        <v>-0.383622692922724</v>
      </c>
      <c r="W30">
        <v>8.2017350057338501</v>
      </c>
      <c r="X30">
        <v>5.9297841240118797E-2</v>
      </c>
      <c r="Y30">
        <v>8.2017009218724599</v>
      </c>
      <c r="Z30">
        <v>2.6141508047723798</v>
      </c>
      <c r="AA30">
        <v>16.403691319383601</v>
      </c>
      <c r="AB30">
        <v>-8.3692364778735207E-2</v>
      </c>
      <c r="AC30">
        <v>16.4033099499181</v>
      </c>
      <c r="AD30">
        <v>-2.6980815040794202</v>
      </c>
      <c r="AE30">
        <v>0.35402303811228297</v>
      </c>
      <c r="AF30">
        <v>-2.49264536272563</v>
      </c>
      <c r="AG30">
        <v>0.42842390271534603</v>
      </c>
    </row>
    <row r="31" spans="1:33" x14ac:dyDescent="0.2">
      <c r="A31">
        <v>101391.38100000001</v>
      </c>
      <c r="B31">
        <v>3.4395190879151099E-3</v>
      </c>
      <c r="C31">
        <v>1.0002237852464899</v>
      </c>
      <c r="D31">
        <v>0.371866459722205</v>
      </c>
      <c r="E31">
        <v>295.99086021505366</v>
      </c>
      <c r="F31" s="1">
        <v>0.34239135200299836</v>
      </c>
      <c r="G31">
        <v>594.81559139784895</v>
      </c>
      <c r="J31">
        <v>5065.0787867237505</v>
      </c>
      <c r="K31">
        <v>237.57207437269801</v>
      </c>
      <c r="L31">
        <v>239775.07501853001</v>
      </c>
      <c r="M31">
        <v>11988.5596667968</v>
      </c>
      <c r="N31">
        <v>6654.3113775945203</v>
      </c>
      <c r="O31">
        <v>304.48278711474001</v>
      </c>
      <c r="P31">
        <v>4.5436421189640299</v>
      </c>
      <c r="Q31">
        <v>16.104161224054199</v>
      </c>
      <c r="R31">
        <v>7.06406558064654</v>
      </c>
      <c r="S31">
        <v>16.105882908733001</v>
      </c>
      <c r="T31">
        <v>2.76829348871569</v>
      </c>
      <c r="U31">
        <v>0.34363785206521502</v>
      </c>
      <c r="V31">
        <v>-0.47844381967065802</v>
      </c>
      <c r="W31">
        <v>8.0515962000382206</v>
      </c>
      <c r="X31">
        <v>0.115051029192971</v>
      </c>
      <c r="Y31">
        <v>8.05154791158885</v>
      </c>
      <c r="Z31">
        <v>2.73639929855347</v>
      </c>
      <c r="AA31">
        <v>16.103399514292398</v>
      </c>
      <c r="AB31">
        <v>-0.15535230822100099</v>
      </c>
      <c r="AC31">
        <v>16.103002306121699</v>
      </c>
      <c r="AD31">
        <v>-2.6544049616383401</v>
      </c>
      <c r="AE31">
        <v>0.34662888338868603</v>
      </c>
      <c r="AF31">
        <v>-2.3812132891195801</v>
      </c>
      <c r="AG31">
        <v>0.419108181427432</v>
      </c>
    </row>
    <row r="32" spans="1:33" x14ac:dyDescent="0.2">
      <c r="A32">
        <v>100844.7608</v>
      </c>
      <c r="B32">
        <v>3.6576814113612301E-3</v>
      </c>
      <c r="C32">
        <v>1.0492759593804599</v>
      </c>
      <c r="D32">
        <v>0.37182938873193699</v>
      </c>
      <c r="E32">
        <v>298.52865168539319</v>
      </c>
      <c r="F32" s="1">
        <v>0.34512995831567661</v>
      </c>
      <c r="G32">
        <v>602.82490636704097</v>
      </c>
      <c r="J32">
        <v>11855.803747449099</v>
      </c>
      <c r="K32">
        <v>138.77618377270599</v>
      </c>
      <c r="L32">
        <v>238153.06536390001</v>
      </c>
      <c r="M32">
        <v>5191.4889016753104</v>
      </c>
      <c r="N32">
        <v>5521.2280460391403</v>
      </c>
      <c r="O32">
        <v>86.701975783203807</v>
      </c>
      <c r="P32">
        <v>1.8607520743888699</v>
      </c>
      <c r="Q32">
        <v>13.0623849165148</v>
      </c>
      <c r="R32">
        <v>6.2110128685427597</v>
      </c>
      <c r="S32">
        <v>13.062525292796799</v>
      </c>
      <c r="T32">
        <v>2.3234377241887798</v>
      </c>
      <c r="U32">
        <v>0.26232522913184098</v>
      </c>
      <c r="V32">
        <v>-0.69415519703703799</v>
      </c>
      <c r="W32">
        <v>6.5311926607559201</v>
      </c>
      <c r="X32">
        <v>-0.13705663769641299</v>
      </c>
      <c r="Y32">
        <v>6.53118811177651</v>
      </c>
      <c r="Z32">
        <v>2.3804263631148901</v>
      </c>
      <c r="AA32">
        <v>13.0623935577254</v>
      </c>
      <c r="AB32">
        <v>-0.237665792690783</v>
      </c>
      <c r="AC32">
        <v>13.062372455461499</v>
      </c>
      <c r="AD32">
        <v>-1.39640171155665</v>
      </c>
      <c r="AE32">
        <v>0.26175108108421802</v>
      </c>
      <c r="AF32">
        <v>4.4621809456136002E-2</v>
      </c>
      <c r="AG32">
        <v>0.32660473838826098</v>
      </c>
    </row>
    <row r="33" spans="1:33" x14ac:dyDescent="0.2">
      <c r="A33">
        <v>100844.7608</v>
      </c>
      <c r="B33">
        <v>3.67750833115861E-3</v>
      </c>
      <c r="C33">
        <v>1.04963087372106</v>
      </c>
      <c r="D33">
        <v>0.37185638476571597</v>
      </c>
      <c r="E33">
        <v>298.48359374999995</v>
      </c>
      <c r="F33" s="1">
        <v>0.34495714399764765</v>
      </c>
      <c r="G33">
        <v>604.38255208333305</v>
      </c>
      <c r="J33">
        <v>11915.9298832901</v>
      </c>
      <c r="K33">
        <v>450.03699002759703</v>
      </c>
      <c r="L33">
        <v>241164.123863029</v>
      </c>
      <c r="M33">
        <v>10104.7503231381</v>
      </c>
      <c r="N33">
        <v>5570.4104201165201</v>
      </c>
      <c r="O33">
        <v>218.15303353933399</v>
      </c>
      <c r="P33">
        <v>1.9628849973520199</v>
      </c>
      <c r="Q33">
        <v>13.059176872114501</v>
      </c>
      <c r="R33">
        <v>5.7954585974122104</v>
      </c>
      <c r="S33">
        <v>13.0607005617707</v>
      </c>
      <c r="T33">
        <v>2.0620563346308902</v>
      </c>
      <c r="U33">
        <v>0.27199746185386198</v>
      </c>
      <c r="V33">
        <v>-0.59314810519792704</v>
      </c>
      <c r="W33">
        <v>6.5296038533810696</v>
      </c>
      <c r="X33">
        <v>-0.14270364792701201</v>
      </c>
      <c r="Y33">
        <v>6.5295529053419097</v>
      </c>
      <c r="Z33">
        <v>2.7151455481612699</v>
      </c>
      <c r="AA33">
        <v>13.059352071192899</v>
      </c>
      <c r="AB33">
        <v>-0.20519197404092401</v>
      </c>
      <c r="AC33">
        <v>13.0590104418227</v>
      </c>
      <c r="AD33">
        <v>-0.93451737863311801</v>
      </c>
      <c r="AE33">
        <v>0.265728284363908</v>
      </c>
      <c r="AF33">
        <v>4.4641080734779702E-2</v>
      </c>
      <c r="AG33">
        <v>0.32760559551350599</v>
      </c>
    </row>
    <row r="34" spans="1:33" x14ac:dyDescent="0.2">
      <c r="A34">
        <v>101391.38100000001</v>
      </c>
      <c r="B34">
        <v>3.61733845171944E-3</v>
      </c>
      <c r="C34">
        <v>1.0498656102014301</v>
      </c>
      <c r="D34">
        <v>0.37203880364233699</v>
      </c>
      <c r="E34">
        <v>296.20934065934057</v>
      </c>
      <c r="F34" s="1">
        <v>0.34446832450684306</v>
      </c>
      <c r="G34">
        <v>594.27637362637302</v>
      </c>
      <c r="J34">
        <v>11498.061526125</v>
      </c>
      <c r="K34">
        <v>213.75430196728101</v>
      </c>
      <c r="L34">
        <v>229611.62298143201</v>
      </c>
      <c r="M34">
        <v>6953.7436054301197</v>
      </c>
      <c r="N34">
        <v>5416.8439494269596</v>
      </c>
      <c r="O34">
        <v>123.89235759854699</v>
      </c>
      <c r="P34">
        <v>5.6033043026859</v>
      </c>
      <c r="Q34">
        <v>16.364068691016598</v>
      </c>
      <c r="R34">
        <v>5.8638314668852498</v>
      </c>
      <c r="S34">
        <v>16.3640954050517</v>
      </c>
      <c r="T34">
        <v>3.0192087273189898</v>
      </c>
      <c r="U34">
        <v>0.33129509887648201</v>
      </c>
      <c r="V34">
        <v>-0.642459204822737</v>
      </c>
      <c r="W34">
        <v>8.1819053785105194</v>
      </c>
      <c r="X34">
        <v>-0.19093593981703899</v>
      </c>
      <c r="Y34">
        <v>8.1818978617792801</v>
      </c>
      <c r="Z34">
        <v>2.0411239969533099</v>
      </c>
      <c r="AA34">
        <v>16.363826157401501</v>
      </c>
      <c r="AB34">
        <v>-8.0615725673047006E-2</v>
      </c>
      <c r="AC34">
        <v>16.363790390139702</v>
      </c>
      <c r="AD34">
        <v>-3.62665770069257</v>
      </c>
      <c r="AE34">
        <v>0.333352595734067</v>
      </c>
      <c r="AF34">
        <v>-2.55115230296843</v>
      </c>
      <c r="AG34">
        <v>0.41156353606558899</v>
      </c>
    </row>
    <row r="35" spans="1:33" x14ac:dyDescent="0.2">
      <c r="A35">
        <v>101391.38100000001</v>
      </c>
      <c r="B35">
        <v>3.6219683249533998E-3</v>
      </c>
      <c r="C35">
        <v>1.0505696173010901</v>
      </c>
      <c r="D35">
        <v>0.37191987680238398</v>
      </c>
      <c r="E35">
        <v>296.12042253521116</v>
      </c>
      <c r="F35" s="1">
        <v>0.34419251330437817</v>
      </c>
      <c r="G35">
        <v>593.18661971830898</v>
      </c>
      <c r="J35">
        <v>11575.684794431399</v>
      </c>
      <c r="K35">
        <v>544.25315138472195</v>
      </c>
      <c r="L35">
        <v>235062.98086745499</v>
      </c>
      <c r="M35">
        <v>12336.106532993899</v>
      </c>
      <c r="N35">
        <v>5478.2763012887599</v>
      </c>
      <c r="O35">
        <v>267.45896715230703</v>
      </c>
      <c r="P35">
        <v>4.8295462406333298</v>
      </c>
      <c r="Q35">
        <v>16.362154422595498</v>
      </c>
      <c r="R35">
        <v>5.2795247337931297</v>
      </c>
      <c r="S35">
        <v>16.3624456334108</v>
      </c>
      <c r="T35">
        <v>2.9089202826781002</v>
      </c>
      <c r="U35">
        <v>0.35267554893223901</v>
      </c>
      <c r="V35">
        <v>-0.38963105900991601</v>
      </c>
      <c r="W35">
        <v>8.1804360993698495</v>
      </c>
      <c r="X35">
        <v>1.22884254103352E-2</v>
      </c>
      <c r="Y35">
        <v>8.1803997457827808</v>
      </c>
      <c r="Z35">
        <v>2.3963464532533498</v>
      </c>
      <c r="AA35">
        <v>16.3610428934015</v>
      </c>
      <c r="AB35">
        <v>-5.7680364170961201E-2</v>
      </c>
      <c r="AC35">
        <v>16.3607137573836</v>
      </c>
      <c r="AD35">
        <v>-2.7587816145427899</v>
      </c>
      <c r="AE35">
        <v>0.35539786747485402</v>
      </c>
      <c r="AF35">
        <v>-2.5261700765694801</v>
      </c>
      <c r="AG35">
        <v>0.42862922519263502</v>
      </c>
    </row>
    <row r="36" spans="1:33" x14ac:dyDescent="0.2">
      <c r="A36">
        <v>100844.7608</v>
      </c>
      <c r="B36">
        <v>3.9680253975003304E-3</v>
      </c>
      <c r="C36">
        <v>1.0986113232997701</v>
      </c>
      <c r="D36">
        <v>0.37178838930981001</v>
      </c>
      <c r="E36">
        <v>298.49264705882348</v>
      </c>
      <c r="F36" s="1">
        <v>0.33586459441755417</v>
      </c>
      <c r="G36">
        <v>597.672549019607</v>
      </c>
      <c r="J36">
        <v>16219.476744011999</v>
      </c>
      <c r="K36">
        <v>625.22982583401904</v>
      </c>
      <c r="L36">
        <v>238269.91791142299</v>
      </c>
      <c r="M36">
        <v>10209.946381813999</v>
      </c>
      <c r="N36">
        <v>4017.55743471916</v>
      </c>
      <c r="O36">
        <v>167.23230257831801</v>
      </c>
      <c r="P36">
        <v>1.80669961203818</v>
      </c>
      <c r="Q36">
        <v>13.0294501856664</v>
      </c>
      <c r="R36">
        <v>4.9816319631169304</v>
      </c>
      <c r="S36">
        <v>13.030606537046699</v>
      </c>
      <c r="T36">
        <v>3.4273340308839102</v>
      </c>
      <c r="U36">
        <v>0.29009803734335798</v>
      </c>
      <c r="V36">
        <v>-0.398306517081633</v>
      </c>
      <c r="W36">
        <v>6.5147202793455703</v>
      </c>
      <c r="X36">
        <v>5.5263192037894503E-2</v>
      </c>
      <c r="Y36">
        <v>6.5146857932696696</v>
      </c>
      <c r="Z36">
        <v>2.38374156081511</v>
      </c>
      <c r="AA36">
        <v>13.029575804241199</v>
      </c>
      <c r="AB36">
        <v>-0.21835952173109899</v>
      </c>
      <c r="AC36">
        <v>13.0293065605309</v>
      </c>
      <c r="AD36">
        <v>-0.236154353683832</v>
      </c>
      <c r="AE36">
        <v>0.262211939594171</v>
      </c>
      <c r="AF36">
        <v>-7.6288556372885799E-3</v>
      </c>
      <c r="AG36">
        <v>0.32673919510467397</v>
      </c>
    </row>
    <row r="37" spans="1:33" x14ac:dyDescent="0.2">
      <c r="A37">
        <v>100844.7608</v>
      </c>
      <c r="B37">
        <v>3.9629384882108902E-3</v>
      </c>
      <c r="C37">
        <v>1.0987839490437701</v>
      </c>
      <c r="D37">
        <v>0.37186217934453702</v>
      </c>
      <c r="E37">
        <v>298.49534883720918</v>
      </c>
      <c r="F37" s="1">
        <v>0.33584592013135173</v>
      </c>
      <c r="G37">
        <v>599.89108527131702</v>
      </c>
      <c r="J37">
        <v>16203.630579398399</v>
      </c>
      <c r="K37">
        <v>181.170710291234</v>
      </c>
      <c r="L37">
        <v>235786.150558528</v>
      </c>
      <c r="M37">
        <v>5180.7779281141702</v>
      </c>
      <c r="N37">
        <v>3948.1288949189202</v>
      </c>
      <c r="O37">
        <v>77.066890137228796</v>
      </c>
      <c r="P37">
        <v>2.0346986595216401</v>
      </c>
      <c r="Q37">
        <v>13.027050882134899</v>
      </c>
      <c r="R37">
        <v>5.4314165669124002</v>
      </c>
      <c r="S37">
        <v>13.0271543020823</v>
      </c>
      <c r="T37">
        <v>3.4784195660213801</v>
      </c>
      <c r="U37">
        <v>0.26297721475387698</v>
      </c>
      <c r="V37">
        <v>-0.471602266249464</v>
      </c>
      <c r="W37">
        <v>6.5135216192061103</v>
      </c>
      <c r="X37">
        <v>-0.214579769637502</v>
      </c>
      <c r="Y37">
        <v>6.5135197618248704</v>
      </c>
      <c r="Z37">
        <v>2.4144736282538499</v>
      </c>
      <c r="AA37">
        <v>13.027057658198</v>
      </c>
      <c r="AB37">
        <v>-0.26340603871885099</v>
      </c>
      <c r="AC37">
        <v>13.027035590310501</v>
      </c>
      <c r="AD37">
        <v>-0.66770440116981999</v>
      </c>
      <c r="AE37">
        <v>0.260708841633501</v>
      </c>
      <c r="AF37">
        <v>-1.6161014270900501E-4</v>
      </c>
      <c r="AG37">
        <v>0.325715984055791</v>
      </c>
    </row>
    <row r="38" spans="1:33" x14ac:dyDescent="0.2">
      <c r="A38">
        <v>101391.38100000001</v>
      </c>
      <c r="B38">
        <v>3.9236126864436501E-3</v>
      </c>
      <c r="C38">
        <v>1.1001322220748899</v>
      </c>
      <c r="D38">
        <v>0.37183768356574998</v>
      </c>
      <c r="E38">
        <v>296.54672131147538</v>
      </c>
      <c r="F38" s="1">
        <v>0.33561828175425834</v>
      </c>
      <c r="G38">
        <v>590.41229508196705</v>
      </c>
      <c r="J38">
        <v>16186.258043071201</v>
      </c>
      <c r="K38">
        <v>773.07230930486105</v>
      </c>
      <c r="L38">
        <v>234269.55281245199</v>
      </c>
      <c r="M38">
        <v>12513.0776476633</v>
      </c>
      <c r="N38">
        <v>3893.3749854928201</v>
      </c>
      <c r="O38">
        <v>202.18566591438901</v>
      </c>
      <c r="P38">
        <v>3.9891635141550901</v>
      </c>
      <c r="Q38">
        <v>16.359880467644</v>
      </c>
      <c r="R38">
        <v>4.5680642691580404</v>
      </c>
      <c r="S38">
        <v>16.360209027323801</v>
      </c>
      <c r="T38">
        <v>3.4729680692725</v>
      </c>
      <c r="U38">
        <v>0.36413589783505002</v>
      </c>
      <c r="V38">
        <v>-0.290445400065862</v>
      </c>
      <c r="W38">
        <v>8.1795014260431707</v>
      </c>
      <c r="X38">
        <v>0.17620331784276699</v>
      </c>
      <c r="Y38">
        <v>8.1794732131579604</v>
      </c>
      <c r="Z38">
        <v>2.3285518051802199</v>
      </c>
      <c r="AA38">
        <v>16.359194327121099</v>
      </c>
      <c r="AB38">
        <v>-7.0697196439211199E-2</v>
      </c>
      <c r="AC38">
        <v>16.358874492369701</v>
      </c>
      <c r="AD38">
        <v>-2.4664710481409502</v>
      </c>
      <c r="AE38">
        <v>0.35136104481112901</v>
      </c>
      <c r="AF38">
        <v>-2.60489599072194</v>
      </c>
      <c r="AG38">
        <v>0.43052519022229702</v>
      </c>
    </row>
    <row r="39" spans="1:33" x14ac:dyDescent="0.2">
      <c r="A39">
        <v>101391.38100000001</v>
      </c>
      <c r="B39">
        <v>3.9273004562768998E-3</v>
      </c>
      <c r="C39">
        <v>1.1004781409382201</v>
      </c>
      <c r="D39">
        <v>0.37177114267390399</v>
      </c>
      <c r="E39">
        <v>296.6561728395061</v>
      </c>
      <c r="F39" s="1">
        <v>0.33557980219122308</v>
      </c>
      <c r="G39">
        <v>590.08292181069896</v>
      </c>
      <c r="J39">
        <v>16097.057028376499</v>
      </c>
      <c r="K39">
        <v>290.40910855552897</v>
      </c>
      <c r="L39">
        <v>229833.95468105201</v>
      </c>
      <c r="M39">
        <v>6971.2585671729103</v>
      </c>
      <c r="N39">
        <v>3804.6404039179201</v>
      </c>
      <c r="O39">
        <v>104.99982531590599</v>
      </c>
      <c r="P39">
        <v>5.3468232197861703</v>
      </c>
      <c r="Q39">
        <v>16.355282740899199</v>
      </c>
      <c r="R39">
        <v>4.9472425429481897</v>
      </c>
      <c r="S39">
        <v>16.355245414164301</v>
      </c>
      <c r="T39">
        <v>4.1318145428295896</v>
      </c>
      <c r="U39">
        <v>0.33470181573580798</v>
      </c>
      <c r="V39">
        <v>-0.60894530756458598</v>
      </c>
      <c r="W39">
        <v>8.1775223079456296</v>
      </c>
      <c r="X39">
        <v>2.9256192939961699E-2</v>
      </c>
      <c r="Y39">
        <v>8.1775143880004499</v>
      </c>
      <c r="Z39">
        <v>1.74755468734655</v>
      </c>
      <c r="AA39">
        <v>16.355052023101901</v>
      </c>
      <c r="AB39">
        <v>-0.10899963550201</v>
      </c>
      <c r="AC39">
        <v>16.355025812708501</v>
      </c>
      <c r="AD39">
        <v>-3.4179017239092699</v>
      </c>
      <c r="AE39">
        <v>0.33261220079922998</v>
      </c>
      <c r="AF39">
        <v>-2.6293994012628601</v>
      </c>
      <c r="AG39">
        <v>0.41153785130499798</v>
      </c>
    </row>
    <row r="40" spans="1:33" x14ac:dyDescent="0.2">
      <c r="A40">
        <v>100844.7608</v>
      </c>
      <c r="B40">
        <v>4.41455986756177E-3</v>
      </c>
      <c r="C40">
        <v>1.1488439467670599</v>
      </c>
      <c r="D40">
        <v>0.37198154947995898</v>
      </c>
      <c r="E40">
        <v>298.48563218390797</v>
      </c>
      <c r="F40" s="1">
        <v>0.31749301866124008</v>
      </c>
      <c r="G40">
        <v>594.01283524904204</v>
      </c>
      <c r="J40">
        <v>21324.966114722902</v>
      </c>
      <c r="K40">
        <v>227.35006283748001</v>
      </c>
      <c r="L40">
        <v>234786.20729941101</v>
      </c>
      <c r="M40">
        <v>5095.9359542333405</v>
      </c>
      <c r="N40">
        <v>1922.3111424859401</v>
      </c>
      <c r="O40">
        <v>67.152689178729204</v>
      </c>
      <c r="P40">
        <v>1.3120869315174399</v>
      </c>
      <c r="Q40">
        <v>12.842143482141701</v>
      </c>
      <c r="R40">
        <v>4.4038896860387702</v>
      </c>
      <c r="S40">
        <v>12.8422129607277</v>
      </c>
      <c r="T40">
        <v>4.5620128706575001</v>
      </c>
      <c r="U40">
        <v>0.260911944655771</v>
      </c>
      <c r="V40">
        <v>-0.68037055857197604</v>
      </c>
      <c r="W40">
        <v>6.4210750561330299</v>
      </c>
      <c r="X40">
        <v>0.71587906621037101</v>
      </c>
      <c r="Y40">
        <v>6.42107321011843</v>
      </c>
      <c r="Z40">
        <v>2.2170868895118998</v>
      </c>
      <c r="AA40">
        <v>12.842155759772799</v>
      </c>
      <c r="AB40">
        <v>-0.226897203995475</v>
      </c>
      <c r="AC40">
        <v>12.8421379208172</v>
      </c>
      <c r="AD40">
        <v>0.32959105581266801</v>
      </c>
      <c r="AE40">
        <v>0.25689908134348999</v>
      </c>
      <c r="AF40">
        <v>-5.8364861685001199E-2</v>
      </c>
      <c r="AG40">
        <v>0.32109385875951402</v>
      </c>
    </row>
    <row r="41" spans="1:33" x14ac:dyDescent="0.2">
      <c r="A41">
        <v>100844.7608</v>
      </c>
      <c r="B41">
        <v>4.4318002684209596E-3</v>
      </c>
      <c r="C41">
        <v>1.1490733530558701</v>
      </c>
      <c r="D41">
        <v>0.37190551335229199</v>
      </c>
      <c r="E41">
        <v>298.47499999999997</v>
      </c>
      <c r="F41" s="1">
        <v>0.31741985030899106</v>
      </c>
      <c r="G41">
        <v>591.77648809523805</v>
      </c>
      <c r="J41">
        <v>21375.206556933601</v>
      </c>
      <c r="K41">
        <v>827.49331721048895</v>
      </c>
      <c r="L41">
        <v>236614.391506054</v>
      </c>
      <c r="M41">
        <v>10176.533210759801</v>
      </c>
      <c r="N41">
        <v>1912.0508018601599</v>
      </c>
      <c r="O41">
        <v>97.772065181196595</v>
      </c>
      <c r="P41">
        <v>1.09875807123726</v>
      </c>
      <c r="Q41">
        <v>12.8283507699329</v>
      </c>
      <c r="R41">
        <v>3.9396283818566702</v>
      </c>
      <c r="S41">
        <v>12.829124757968501</v>
      </c>
      <c r="T41">
        <v>4.4726869705467198</v>
      </c>
      <c r="U41">
        <v>0.30648383163600701</v>
      </c>
      <c r="V41">
        <v>-0.45953543065789698</v>
      </c>
      <c r="W41">
        <v>6.4142300285268403</v>
      </c>
      <c r="X41">
        <v>0.84792413054798199</v>
      </c>
      <c r="Y41">
        <v>6.4142364722404404</v>
      </c>
      <c r="Z41">
        <v>2.43950952721835</v>
      </c>
      <c r="AA41">
        <v>12.828599282181401</v>
      </c>
      <c r="AB41">
        <v>-0.218719873662029</v>
      </c>
      <c r="AC41">
        <v>12.828309913904301</v>
      </c>
      <c r="AD41">
        <v>0.73571688307824701</v>
      </c>
      <c r="AE41">
        <v>0.25857931212426599</v>
      </c>
      <c r="AF41">
        <v>-6.5718217757254102E-2</v>
      </c>
      <c r="AG41">
        <v>0.321719511928443</v>
      </c>
    </row>
    <row r="42" spans="1:33" x14ac:dyDescent="0.2">
      <c r="A42">
        <v>101391.38100000001</v>
      </c>
      <c r="B42">
        <v>4.3669053367525103E-3</v>
      </c>
      <c r="C42">
        <v>1.14939874529615</v>
      </c>
      <c r="D42">
        <v>0.37190467306261199</v>
      </c>
      <c r="E42">
        <v>296.90090909090895</v>
      </c>
      <c r="F42" s="1">
        <v>0.31768245174871335</v>
      </c>
      <c r="G42">
        <v>582.28939393939402</v>
      </c>
      <c r="J42">
        <v>20842.339250065201</v>
      </c>
      <c r="K42">
        <v>1020.49102932901</v>
      </c>
      <c r="L42">
        <v>232723.06453952799</v>
      </c>
      <c r="M42">
        <v>12749.3238547081</v>
      </c>
      <c r="N42">
        <v>1884.9937493437999</v>
      </c>
      <c r="O42">
        <v>123.729852950766</v>
      </c>
      <c r="P42">
        <v>4.6968518373497199</v>
      </c>
      <c r="Q42">
        <v>16.552440075807102</v>
      </c>
      <c r="R42">
        <v>3.6423293049568599</v>
      </c>
      <c r="S42">
        <v>16.5518334455878</v>
      </c>
      <c r="T42">
        <v>5.6597840757676403</v>
      </c>
      <c r="U42">
        <v>0.42677190976093998</v>
      </c>
      <c r="V42">
        <v>0.57326727405324995</v>
      </c>
      <c r="W42">
        <v>8.2755439212490494</v>
      </c>
      <c r="X42">
        <v>1.2649407965119699</v>
      </c>
      <c r="Y42">
        <v>8.2756927381853398</v>
      </c>
      <c r="Z42">
        <v>1.9311582846775599</v>
      </c>
      <c r="AA42">
        <v>16.551189515351801</v>
      </c>
      <c r="AB42">
        <v>-0.110775983687758</v>
      </c>
      <c r="AC42">
        <v>16.550972466012102</v>
      </c>
      <c r="AD42">
        <v>-1.87987156808251</v>
      </c>
      <c r="AE42">
        <v>0.34701436908733901</v>
      </c>
      <c r="AF42">
        <v>-2.7488229972131299</v>
      </c>
      <c r="AG42">
        <v>0.43856905499455001</v>
      </c>
    </row>
    <row r="43" spans="1:33" x14ac:dyDescent="0.2">
      <c r="A43">
        <v>100844.7608</v>
      </c>
      <c r="B43">
        <v>5.0419928177821904E-3</v>
      </c>
      <c r="C43">
        <v>1.19852732231515</v>
      </c>
      <c r="D43">
        <v>0.37182305299881502</v>
      </c>
      <c r="E43">
        <v>298.42075471698109</v>
      </c>
      <c r="F43" s="1">
        <v>0.29271893870523685</v>
      </c>
      <c r="G43">
        <v>585.83490566037699</v>
      </c>
      <c r="J43">
        <v>26495.348613935901</v>
      </c>
      <c r="K43">
        <v>1023.75700538179</v>
      </c>
      <c r="L43">
        <v>235226.35460340601</v>
      </c>
      <c r="M43">
        <v>10130.647884395999</v>
      </c>
      <c r="N43">
        <v>183.818365179133</v>
      </c>
      <c r="O43">
        <v>9.57489784210712</v>
      </c>
      <c r="P43">
        <v>1.5904131189205799</v>
      </c>
      <c r="Q43">
        <v>12.888211014779699</v>
      </c>
      <c r="R43">
        <v>6.3891053204622903</v>
      </c>
      <c r="S43">
        <v>12.890323710750501</v>
      </c>
      <c r="T43">
        <v>402.14454082532097</v>
      </c>
      <c r="U43">
        <v>16.787205864086499</v>
      </c>
      <c r="V43">
        <v>-0.22352671793489701</v>
      </c>
      <c r="W43">
        <v>6.4441005776417004</v>
      </c>
      <c r="X43">
        <v>176.32995485925801</v>
      </c>
      <c r="Y43">
        <v>9.3633305950293497</v>
      </c>
      <c r="Z43">
        <v>8.7196115986071394</v>
      </c>
      <c r="AA43">
        <v>12.892307884235001</v>
      </c>
      <c r="AB43">
        <v>0.35335840318414202</v>
      </c>
      <c r="AC43">
        <v>12.8880970958226</v>
      </c>
      <c r="AD43">
        <v>1.64618509902031</v>
      </c>
      <c r="AE43">
        <v>0.26506985955629297</v>
      </c>
      <c r="AF43">
        <v>-9.9334466874873004E-2</v>
      </c>
      <c r="AG43">
        <v>0.32329864625742499</v>
      </c>
    </row>
    <row r="44" spans="1:33" x14ac:dyDescent="0.2">
      <c r="A44">
        <v>100844.7608</v>
      </c>
      <c r="B44">
        <v>5.0347253290966999E-3</v>
      </c>
      <c r="C44">
        <v>1.1988187658185001</v>
      </c>
      <c r="D44">
        <v>0.37215961571655498</v>
      </c>
      <c r="E44">
        <v>298.51499999999999</v>
      </c>
      <c r="F44" s="1">
        <v>0.29262217409110036</v>
      </c>
      <c r="G44">
        <v>585.37611111111005</v>
      </c>
      <c r="J44">
        <v>-15162.461889239101</v>
      </c>
      <c r="K44">
        <v>800.62806567007101</v>
      </c>
      <c r="L44">
        <v>-132855.15139758299</v>
      </c>
      <c r="M44">
        <v>7467.2241366444296</v>
      </c>
      <c r="N44">
        <v>-100.89098611387701</v>
      </c>
      <c r="O44">
        <v>6.4725414560279004</v>
      </c>
      <c r="P44">
        <v>-1.0746017915261701</v>
      </c>
      <c r="Q44">
        <v>7.3685120625699598</v>
      </c>
      <c r="R44">
        <v>-3.90457048998555</v>
      </c>
      <c r="S44">
        <v>7.3711718823999099</v>
      </c>
      <c r="T44">
        <v>-249.527865090652</v>
      </c>
      <c r="U44">
        <v>13.6678294374786</v>
      </c>
      <c r="V44">
        <v>0.149296319542297</v>
      </c>
      <c r="W44">
        <v>3.6841554385488502</v>
      </c>
      <c r="X44">
        <v>-106.78354680730099</v>
      </c>
      <c r="Y44">
        <v>6.7304213672225597</v>
      </c>
      <c r="Z44">
        <v>-5.0539536687397604</v>
      </c>
      <c r="AA44">
        <v>7.3731149107705196</v>
      </c>
      <c r="AB44">
        <v>-0.27273563673807699</v>
      </c>
      <c r="AC44">
        <v>7.3683080879748601</v>
      </c>
      <c r="AD44">
        <v>-0.70424556818229</v>
      </c>
      <c r="AE44">
        <v>0.151975688691145</v>
      </c>
      <c r="AF44">
        <v>6.2831820417358394E-2</v>
      </c>
      <c r="AG44">
        <v>0.184237162942639</v>
      </c>
    </row>
    <row r="45" spans="1:33" x14ac:dyDescent="0.2">
      <c r="A45">
        <v>100844.7608</v>
      </c>
      <c r="B45">
        <v>5.0347253290966999E-3</v>
      </c>
      <c r="C45">
        <v>1.1988187658185001</v>
      </c>
      <c r="D45">
        <v>0.37215961571655498</v>
      </c>
      <c r="E45">
        <v>298.51499999999999</v>
      </c>
      <c r="F45" s="1">
        <v>0.29262217409110036</v>
      </c>
      <c r="G45">
        <v>585.37611111111005</v>
      </c>
      <c r="J45">
        <v>26531.529538520601</v>
      </c>
      <c r="K45">
        <v>280.35818493133303</v>
      </c>
      <c r="L45">
        <v>232472.167079359</v>
      </c>
      <c r="M45">
        <v>5106.7735339148203</v>
      </c>
      <c r="N45">
        <v>176.540735785826</v>
      </c>
      <c r="O45">
        <v>6.6970824790872996</v>
      </c>
      <c r="P45">
        <v>1.88035619692196</v>
      </c>
      <c r="Q45">
        <v>12.8931782049068</v>
      </c>
      <c r="R45">
        <v>6.8322827814531202</v>
      </c>
      <c r="S45">
        <v>12.893351176877299</v>
      </c>
      <c r="T45">
        <v>436.628033870617</v>
      </c>
      <c r="U45">
        <v>7.8556697945690201</v>
      </c>
      <c r="V45">
        <v>-0.26124119822125003</v>
      </c>
      <c r="W45">
        <v>6.44658507974109</v>
      </c>
      <c r="X45">
        <v>186.85163709176999</v>
      </c>
      <c r="Y45">
        <v>6.7265864589436699</v>
      </c>
      <c r="Z45">
        <v>8.8434927011191604</v>
      </c>
      <c r="AA45">
        <v>12.8934788632475</v>
      </c>
      <c r="AB45">
        <v>0.47723738105215102</v>
      </c>
      <c r="AC45">
        <v>12.893165764273</v>
      </c>
      <c r="AD45">
        <v>1.23230067986923</v>
      </c>
      <c r="AE45">
        <v>0.25817482972149602</v>
      </c>
      <c r="AF45">
        <v>-0.109944170777785</v>
      </c>
      <c r="AG45">
        <v>0.32237445096824302</v>
      </c>
    </row>
    <row r="46" spans="1:33" x14ac:dyDescent="0.2">
      <c r="A46">
        <v>101391.38100000001</v>
      </c>
      <c r="B46">
        <v>4.9784929819219797E-3</v>
      </c>
      <c r="C46">
        <v>1.1992625769775</v>
      </c>
      <c r="D46">
        <v>0.37184737293527298</v>
      </c>
      <c r="E46">
        <v>296.9767605633802</v>
      </c>
      <c r="F46" s="1">
        <v>0.29291194416246258</v>
      </c>
      <c r="G46">
        <v>571.45422535211196</v>
      </c>
      <c r="J46">
        <v>26349.263237359599</v>
      </c>
      <c r="K46">
        <v>1307.0117107595299</v>
      </c>
      <c r="L46">
        <v>233621.983515912</v>
      </c>
      <c r="M46">
        <v>12981.185900364901</v>
      </c>
      <c r="N46">
        <v>178.815519522062</v>
      </c>
      <c r="O46">
        <v>12.213241547913601</v>
      </c>
      <c r="P46">
        <v>5.3440276394660504</v>
      </c>
      <c r="Q46">
        <v>16.8503311871862</v>
      </c>
      <c r="R46">
        <v>5.8767081265661698</v>
      </c>
      <c r="S46">
        <v>16.850752240277799</v>
      </c>
      <c r="T46">
        <v>479.62488770618</v>
      </c>
      <c r="U46">
        <v>25.183830931268801</v>
      </c>
      <c r="V46">
        <v>2.23947045678934</v>
      </c>
      <c r="W46">
        <v>8.4248555432509793</v>
      </c>
      <c r="X46">
        <v>204.37328762977401</v>
      </c>
      <c r="Y46">
        <v>13.1582038582947</v>
      </c>
      <c r="Z46">
        <v>9.2328334549398097</v>
      </c>
      <c r="AA46">
        <v>16.854353554963499</v>
      </c>
      <c r="AB46">
        <v>0.59551295861367004</v>
      </c>
      <c r="AC46">
        <v>16.848400959377202</v>
      </c>
      <c r="AD46">
        <v>-1.0478683163606199</v>
      </c>
      <c r="AE46">
        <v>0.343713753292826</v>
      </c>
      <c r="AF46">
        <v>-2.86679451541541</v>
      </c>
      <c r="AG46">
        <v>0.44834430349104099</v>
      </c>
    </row>
    <row r="47" spans="1:33" x14ac:dyDescent="0.2">
      <c r="F47" s="1"/>
    </row>
  </sheetData>
  <autoFilter ref="A1:AG47">
    <sortState xmlns:xlrd2="http://schemas.microsoft.com/office/spreadsheetml/2017/richdata2" ref="A2:AG47">
      <sortCondition ref="C1:C47"/>
    </sortState>
  </autoFilter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40_ch4_nh3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2023-08-24T23:28:10Z</dcterms:created>
  <dcterms:modified xsi:type="dcterms:W3CDTF">2023-08-24T23:53:18Z</dcterms:modified>
</cp:coreProperties>
</file>