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input/stagnation/CH4_NH3/"/>
    </mc:Choice>
  </mc:AlternateContent>
  <xr:revisionPtr revIDLastSave="0" documentId="13_ncr:40009_{EFCA3071-836E-BF4F-A6E1-24266E98F21C}" xr6:coauthVersionLast="47" xr6:coauthVersionMax="47" xr10:uidLastSave="{00000000-0000-0000-0000-000000000000}"/>
  <bookViews>
    <workbookView xWindow="2300" yWindow="2320" windowWidth="26840" windowHeight="15580"/>
  </bookViews>
  <sheets>
    <sheet name="60_ch4_nh3" sheetId="1" r:id="rId1"/>
  </sheets>
  <definedNames>
    <definedName name="_xlnm._FilterDatabase" localSheetId="0" hidden="1">'60_ch4_nh3'!$A$1:$AM$47</definedName>
  </definedNames>
  <calcPr calcId="0"/>
</workbook>
</file>

<file path=xl/calcChain.xml><?xml version="1.0" encoding="utf-8"?>
<calcChain xmlns="http://schemas.openxmlformats.org/spreadsheetml/2006/main">
  <c r="AH14" i="1" l="1"/>
  <c r="AI14" i="1"/>
  <c r="AJ14" i="1"/>
  <c r="AK14" i="1"/>
  <c r="AL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K12" i="1"/>
  <c r="AL12" i="1" s="1"/>
  <c r="AJ12" i="1"/>
  <c r="AI12" i="1"/>
  <c r="A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K11" i="1"/>
  <c r="AL11" i="1" s="1"/>
  <c r="AJ11" i="1"/>
  <c r="AI11" i="1"/>
  <c r="AH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K10" i="1"/>
  <c r="AL10" i="1" s="1"/>
  <c r="AJ10" i="1"/>
  <c r="AI10" i="1"/>
  <c r="AH10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K9" i="1"/>
  <c r="AL9" i="1" s="1"/>
  <c r="AJ9" i="1"/>
  <c r="AI9" i="1"/>
  <c r="AH9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K8" i="1"/>
  <c r="AL8" i="1" s="1"/>
  <c r="AJ8" i="1"/>
  <c r="AI8" i="1"/>
  <c r="AH8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K7" i="1"/>
  <c r="AL7" i="1" s="1"/>
  <c r="AJ7" i="1"/>
  <c r="AI7" i="1"/>
  <c r="AH7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K6" i="1"/>
  <c r="AL6" i="1" s="1"/>
  <c r="AJ6" i="1"/>
  <c r="AI6" i="1"/>
  <c r="AH6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K5" i="1"/>
  <c r="AL5" i="1" s="1"/>
  <c r="AJ5" i="1"/>
  <c r="AI5" i="1"/>
  <c r="AH5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K4" i="1"/>
  <c r="AL4" i="1" s="1"/>
  <c r="AJ4" i="1"/>
  <c r="AI4" i="1"/>
  <c r="AH4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L3" i="1"/>
  <c r="AK3" i="1"/>
  <c r="AJ3" i="1"/>
  <c r="AI3" i="1"/>
  <c r="AH3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K2" i="1"/>
  <c r="AL2" i="1" s="1"/>
  <c r="AJ2" i="1"/>
  <c r="AI2" i="1"/>
  <c r="AH2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K16" i="1"/>
  <c r="AL16" i="1" s="1"/>
  <c r="AJ16" i="1"/>
  <c r="AI16" i="1"/>
  <c r="AH16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K13" i="1"/>
  <c r="AL13" i="1" s="1"/>
  <c r="AJ13" i="1"/>
  <c r="AI13" i="1"/>
  <c r="AH13" i="1"/>
</calcChain>
</file>

<file path=xl/sharedStrings.xml><?xml version="1.0" encoding="utf-8"?>
<sst xmlns="http://schemas.openxmlformats.org/spreadsheetml/2006/main" count="82" uniqueCount="67">
  <si>
    <t>equivalence ratio error</t>
  </si>
  <si>
    <t>eq</t>
  </si>
  <si>
    <t>blend</t>
  </si>
  <si>
    <t>T1[‚ÑÉ]</t>
  </si>
  <si>
    <t>Uout[m/s]</t>
  </si>
  <si>
    <t>Tw[K]</t>
  </si>
  <si>
    <t>X_CO2</t>
  </si>
  <si>
    <t>delta_X_CO2</t>
  </si>
  <si>
    <t>X_CO</t>
  </si>
  <si>
    <t>delta_X_CO</t>
  </si>
  <si>
    <t>X_H2O</t>
  </si>
  <si>
    <t>delta_X_H2O</t>
  </si>
  <si>
    <t>X_NO</t>
  </si>
  <si>
    <t>delta_X_NO</t>
  </si>
  <si>
    <t>X_NO2</t>
  </si>
  <si>
    <t>delta_X_NO2</t>
  </si>
  <si>
    <t>X_N2O</t>
  </si>
  <si>
    <t>delta_X_N2O</t>
  </si>
  <si>
    <t>X_NH3</t>
  </si>
  <si>
    <t>delta_X_NH3</t>
  </si>
  <si>
    <t>X_CH4</t>
  </si>
  <si>
    <t>delta_X_CH4</t>
  </si>
  <si>
    <t>X_HCN</t>
  </si>
  <si>
    <t>delta_X_HCN</t>
  </si>
  <si>
    <t>X_HNCO</t>
  </si>
  <si>
    <t>delta_X_HNCO</t>
  </si>
  <si>
    <t>X_HCHO</t>
  </si>
  <si>
    <t>delta_X_HCHO</t>
  </si>
  <si>
    <t>X_H2</t>
  </si>
  <si>
    <t>delta_X_H2</t>
  </si>
  <si>
    <t>X_O2</t>
  </si>
  <si>
    <t>delta_X_O2</t>
  </si>
  <si>
    <t>NO</t>
  </si>
  <si>
    <t>P</t>
  </si>
  <si>
    <t>phi Er</t>
  </si>
  <si>
    <t>phi</t>
  </si>
  <si>
    <t>blend_calculated</t>
  </si>
  <si>
    <t xml:space="preserve">fuel </t>
  </si>
  <si>
    <t>oxidizer</t>
  </si>
  <si>
    <t>T_in</t>
  </si>
  <si>
    <t>U</t>
  </si>
  <si>
    <t>T</t>
  </si>
  <si>
    <t>CO2</t>
  </si>
  <si>
    <t>CO2 Er</t>
  </si>
  <si>
    <t>CO</t>
  </si>
  <si>
    <t>CO Er</t>
  </si>
  <si>
    <t>H2O</t>
  </si>
  <si>
    <t>H2O Er</t>
  </si>
  <si>
    <t>NO Er</t>
  </si>
  <si>
    <t>NO2</t>
  </si>
  <si>
    <t>NO2 Er</t>
  </si>
  <si>
    <t>N2O</t>
  </si>
  <si>
    <t>N2O Er</t>
  </si>
  <si>
    <t>NH3</t>
  </si>
  <si>
    <t>NH3 Er</t>
  </si>
  <si>
    <t>CH4 Er</t>
  </si>
  <si>
    <t>HCN</t>
  </si>
  <si>
    <t>HCN Er</t>
  </si>
  <si>
    <t xml:space="preserve"> HNCO</t>
  </si>
  <si>
    <t>HNCO Er</t>
  </si>
  <si>
    <t>HCHO</t>
  </si>
  <si>
    <t>HCHO Er</t>
  </si>
  <si>
    <t>H2</t>
  </si>
  <si>
    <t>H2 Er</t>
  </si>
  <si>
    <t>O2</t>
  </si>
  <si>
    <t>O2 Er</t>
  </si>
  <si>
    <t>"O2: 0.21, N2: 0.79"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</si>
</sst>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7"/>
  <sheetViews>
    <sheetView tabSelected="1" topLeftCell="AB1" zoomScale="75" workbookViewId="0">
      <selection activeCell="AH13" sqref="AH13:BQ14"/>
    </sheetView>
  </sheetViews>
  <sheetFormatPr baseColWidth="10" defaultRowHeight="16" x14ac:dyDescent="0.2"/>
  <cols>
    <col min="6" max="6" width="14.83203125" customWidth="1"/>
  </cols>
  <sheetData>
    <row r="1" spans="1:6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2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32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20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</row>
    <row r="2" spans="1:69" x14ac:dyDescent="0.2">
      <c r="A2">
        <v>99258.229000000007</v>
      </c>
      <c r="B2">
        <v>1.7275779169399199E-3</v>
      </c>
      <c r="C2">
        <v>0.80081976088609197</v>
      </c>
      <c r="D2">
        <v>0.20825619074650001</v>
      </c>
      <c r="E2">
        <v>297.93217821782167</v>
      </c>
      <c r="F2" s="1">
        <v>0.18606370527568536</v>
      </c>
      <c r="G2">
        <v>539.00016501650202</v>
      </c>
      <c r="H2">
        <v>32471.331617979999</v>
      </c>
      <c r="I2">
        <v>760.75908003872303</v>
      </c>
      <c r="J2">
        <v>-4.5646030686748498</v>
      </c>
      <c r="K2">
        <v>92.678116005622698</v>
      </c>
      <c r="L2">
        <v>228147.194048173</v>
      </c>
      <c r="M2">
        <v>8263.8814304851003</v>
      </c>
      <c r="N2">
        <v>5784.2222264295597</v>
      </c>
      <c r="O2">
        <v>159.47581601386699</v>
      </c>
      <c r="P2">
        <v>129.70282464922801</v>
      </c>
      <c r="Q2">
        <v>18.762472491531</v>
      </c>
      <c r="R2">
        <v>0.94468163453840603</v>
      </c>
      <c r="S2">
        <v>18.535623961756901</v>
      </c>
      <c r="T2">
        <v>-1.63220587256326</v>
      </c>
      <c r="U2">
        <v>0.37274260851506902</v>
      </c>
      <c r="V2">
        <v>-0.465026765159894</v>
      </c>
      <c r="W2">
        <v>9.2678168963751499</v>
      </c>
      <c r="X2">
        <v>-1.0067742632216301</v>
      </c>
      <c r="Y2">
        <v>9.2678403216080305</v>
      </c>
      <c r="Z2">
        <v>26.775656013737901</v>
      </c>
      <c r="AA2">
        <v>18.5453033470633</v>
      </c>
      <c r="AB2">
        <v>-2.8321078487186801E-2</v>
      </c>
      <c r="AC2">
        <v>18.535613441794499</v>
      </c>
      <c r="AD2">
        <v>-4.5019468164316203</v>
      </c>
      <c r="AE2">
        <v>0.38467256769111302</v>
      </c>
      <c r="AF2">
        <v>1.95244519500594</v>
      </c>
      <c r="AG2">
        <v>0.46540414854275802</v>
      </c>
      <c r="AH2">
        <f>AVERAGE(A2:A3)</f>
        <v>99258.229000000007</v>
      </c>
      <c r="AI2">
        <f>AVERAGE(B2:B3)</f>
        <v>1.727237156351865E-3</v>
      </c>
      <c r="AJ2" s="2">
        <f>AVERAGE(C2:C3)</f>
        <v>0.80083012393748798</v>
      </c>
      <c r="AK2">
        <f>AVERAGE(D2:D3)</f>
        <v>0.2083064142116775</v>
      </c>
      <c r="AL2" t="str">
        <f>"NH3: "&amp;(1-AK2)&amp;", CH4: "&amp;AK2</f>
        <v>NH3: 0.791693585788322, CH4: 0.208306414211678</v>
      </c>
      <c r="AM2" t="s">
        <v>66</v>
      </c>
      <c r="AN2">
        <v>0.2</v>
      </c>
      <c r="AO2">
        <f>AVERAGE(E2:E3)</f>
        <v>297.88514851485138</v>
      </c>
      <c r="AP2">
        <f t="shared" ref="AP2:BP2" si="0">AVERAGE(F2:F3)</f>
        <v>0.18606911359259332</v>
      </c>
      <c r="AQ2">
        <f t="shared" si="0"/>
        <v>538.75825082508254</v>
      </c>
      <c r="AR2">
        <f>AVERAGE(H2:H3)</f>
        <v>32471.331617979999</v>
      </c>
      <c r="AS2">
        <f>SQRT(AVERAGE(I2:I3)^2+STDEV(H2:H3)^2)</f>
        <v>1993.1118566781765</v>
      </c>
      <c r="AT2">
        <f t="shared" si="0"/>
        <v>-4.692241379020885</v>
      </c>
      <c r="AU2">
        <f>SQRT(AVERAGE(K2:K3)^2+STDEV(J2:J3)^2)</f>
        <v>92.618898760231303</v>
      </c>
      <c r="AV2">
        <f t="shared" si="0"/>
        <v>227918.36486979201</v>
      </c>
      <c r="AW2">
        <f>SQRT(AVERAGE(M2:M3)^2+STDEV(L2:L3)^2)</f>
        <v>11356.731209105492</v>
      </c>
      <c r="AX2">
        <f t="shared" si="0"/>
        <v>5802.72955707453</v>
      </c>
      <c r="AY2">
        <f>SQRT(AVERAGE(O2:O3)^2+STDEV(N2:N3)^2)</f>
        <v>252.43179469928492</v>
      </c>
      <c r="AZ2">
        <f t="shared" si="0"/>
        <v>128.59877276337852</v>
      </c>
      <c r="BA2">
        <f>SQRT(AVERAGE(Q2:Q3)^2+STDEV(P2:P3)^2)</f>
        <v>19.377949334531248</v>
      </c>
      <c r="BB2">
        <f t="shared" si="0"/>
        <v>1.007358879044528</v>
      </c>
      <c r="BC2">
        <f>SQRT(AVERAGE(S2:S3)^2+STDEV(R2:R3)^2)</f>
        <v>18.523963147035097</v>
      </c>
      <c r="BD2">
        <f t="shared" si="0"/>
        <v>-0.56412635536996547</v>
      </c>
      <c r="BE2">
        <f>SQRT(AVERAGE(U2:U3)^2+STDEV(T2:T3)^2)</f>
        <v>1.5557922131805924</v>
      </c>
      <c r="BF2">
        <f t="shared" si="0"/>
        <v>-0.410733817175921</v>
      </c>
      <c r="BG2">
        <f>SQRT(AVERAGE(W2:W3)^2+STDEV(V2:V3)^2)</f>
        <v>9.2622430955767179</v>
      </c>
      <c r="BH2">
        <f t="shared" si="0"/>
        <v>-0.90410364902829154</v>
      </c>
      <c r="BI2">
        <f>SQRT(AVERAGE(Y2:Y3)^2+STDEV(X2:X3)^2)</f>
        <v>9.2631374644547435</v>
      </c>
      <c r="BJ2">
        <f t="shared" si="0"/>
        <v>26.177796090169799</v>
      </c>
      <c r="BK2">
        <f>SQRT(AVERAGE(AA2:AA3)^2+STDEV(Z2:Z3)^2)</f>
        <v>18.575639459223961</v>
      </c>
      <c r="BL2">
        <f t="shared" si="0"/>
        <v>-2.5953372716080551E-2</v>
      </c>
      <c r="BM2">
        <f>SQRT(AVERAGE(AC2:AC3)^2+STDEV(AB2:AB3)^2)</f>
        <v>18.523718777980921</v>
      </c>
      <c r="BN2">
        <f t="shared" si="0"/>
        <v>-3.910111244767605</v>
      </c>
      <c r="BO2">
        <f>SQRT(AVERAGE(AE2:AE3)^2+STDEV(AD2:AD3)^2)</f>
        <v>0.92938194400259355</v>
      </c>
      <c r="BP2">
        <f t="shared" si="0"/>
        <v>1.9663196299642549</v>
      </c>
      <c r="BQ2">
        <f>SQRT(AVERAGE(AG2:AG3)^2+STDEV(AF2:AF3)^2)</f>
        <v>0.47055678144164748</v>
      </c>
    </row>
    <row r="3" spans="1:69" x14ac:dyDescent="0.2">
      <c r="A3">
        <v>99258.229000000007</v>
      </c>
      <c r="B3">
        <v>1.7268963957638101E-3</v>
      </c>
      <c r="C3">
        <v>0.80084048698888399</v>
      </c>
      <c r="D3">
        <v>0.208356637676855</v>
      </c>
      <c r="E3">
        <v>297.83811881188109</v>
      </c>
      <c r="F3" s="1">
        <v>0.1860745219095013</v>
      </c>
      <c r="G3">
        <v>538.51633663366295</v>
      </c>
      <c r="H3">
        <v>32471.331617979999</v>
      </c>
      <c r="I3">
        <v>3225.4646333176302</v>
      </c>
      <c r="J3">
        <v>-4.8198796893669202</v>
      </c>
      <c r="K3">
        <v>92.5593297172272</v>
      </c>
      <c r="L3">
        <v>227689.535691411</v>
      </c>
      <c r="M3">
        <v>14440.357660056001</v>
      </c>
      <c r="N3">
        <v>5821.2368877195004</v>
      </c>
      <c r="O3">
        <v>342.66666735075501</v>
      </c>
      <c r="P3">
        <v>127.49472087752901</v>
      </c>
      <c r="Q3">
        <v>19.867415381894901</v>
      </c>
      <c r="R3">
        <v>1.0700361235506499</v>
      </c>
      <c r="S3">
        <v>18.511878183394899</v>
      </c>
      <c r="T3">
        <v>0.50395316182332905</v>
      </c>
      <c r="U3">
        <v>0.37264776034581998</v>
      </c>
      <c r="V3">
        <v>-0.35644086919194801</v>
      </c>
      <c r="W3">
        <v>9.2560327805313207</v>
      </c>
      <c r="X3">
        <v>-0.80143303483495298</v>
      </c>
      <c r="Y3">
        <v>9.2561585096753891</v>
      </c>
      <c r="Z3">
        <v>25.579936166601701</v>
      </c>
      <c r="AA3">
        <v>18.567471183691499</v>
      </c>
      <c r="AB3">
        <v>-2.3585666944974298E-2</v>
      </c>
      <c r="AC3">
        <v>18.511823508886</v>
      </c>
      <c r="AD3">
        <v>-3.3182756731035901</v>
      </c>
      <c r="AE3">
        <v>0.42331780369778599</v>
      </c>
      <c r="AF3">
        <v>1.98019406492257</v>
      </c>
      <c r="AG3">
        <v>0.47489087892446702</v>
      </c>
      <c r="AH3">
        <f ca="1">AVERAGE(OFFSET(A$3,((ROW(A1)-1)*4)+1,0):OFFSET(A$3,((ROW(A1))*4),0))</f>
        <v>99258.229000000007</v>
      </c>
      <c r="AI3">
        <f ca="1">AVERAGE(OFFSET(B$3,((ROW(B1)-1)*4)+1,0):OFFSET(B$3,((ROW(B1))*4),0))</f>
        <v>1.9266166883333499E-3</v>
      </c>
      <c r="AJ3">
        <f ca="1">AVERAGE(OFFSET(C$3,((ROW(C1)-1)*4)+1,0):OFFSET(C$3,((ROW(C1))*4),0))</f>
        <v>0.85017381142112347</v>
      </c>
      <c r="AK3">
        <f ca="1">AVERAGE(OFFSET(D$3,((ROW(D1)-1)*4)+1,0):OFFSET(D$3,((ROW(D1))*4),0))</f>
        <v>0.20828314953921051</v>
      </c>
      <c r="AL3" t="str">
        <f t="shared" ref="AL3:AL12" ca="1" si="1">"NH3: "&amp;(1-AK3)&amp;", CH4: "&amp;AK3</f>
        <v>NH3: 0.791716850460789, CH4: 0.208283149539211</v>
      </c>
      <c r="AM3" t="s">
        <v>66</v>
      </c>
      <c r="AN3">
        <v>0.2</v>
      </c>
      <c r="AO3">
        <f ca="1">AVERAGE(OFFSET(E$3,((ROW(E1)-1)*4)+1,0):OFFSET(E$3,((ROW(E1))*4),0))</f>
        <v>297.84504950495045</v>
      </c>
      <c r="AP3">
        <f ca="1">AVERAGE(OFFSET(F$3,((ROW(F1)-1)*4)+1,0):OFFSET(F$3,((ROW(F1))*4),0))</f>
        <v>0.17863806094455037</v>
      </c>
      <c r="AQ3">
        <f ca="1">AVERAGE(OFFSET(G$3,((ROW(G1)-1)*4)+1,0):OFFSET(G$3,((ROW(G1))*4),0))</f>
        <v>543.75511551155046</v>
      </c>
      <c r="AR3">
        <f ca="1">AVERAGE(OFFSET(H$3,((ROW(H1)-1)*4)+1,0):OFFSET(H$3,((ROW(H1))*4),0))</f>
        <v>34278.138970722801</v>
      </c>
      <c r="AS3">
        <f ca="1">SQRT((AVERAGE(OFFSET(I$3,((ROW(I1)-1)*4)+1,0):OFFSET(I$3,((ROW(I1))*4),0))^2)+(STDEV(OFFSET(H$3,((ROW(H1)-1)*4)+1,0):OFFSET(H$3,((ROW(H1))*4),0)))^2)</f>
        <v>1984.8102197613666</v>
      </c>
      <c r="AT3">
        <f ca="1">AVERAGE(OFFSET(J$3,((ROW(J1)-1)*4)+1,0):OFFSET(J$3,((ROW(J1))*4),0))</f>
        <v>-9.8661570097186541E-2</v>
      </c>
      <c r="AU3">
        <f ca="1">SQRT((AVERAGE(OFFSET(K$3,((ROW(K1)-1)*4)+1,0):OFFSET(K$3,((ROW(K1))*4),0))^2)+(STDEV(OFFSET(J$3,((ROW(J1)-1)*4)+1,0):OFFSET(J$3,((ROW(J1))*4),0)))^2)</f>
        <v>95.851273399833772</v>
      </c>
      <c r="AV3">
        <f ca="1">AVERAGE(OFFSET(L$3,((ROW(L1)-1)*4)+1,0):OFFSET(L$3,((ROW(L1))*4),0))</f>
        <v>239339.820157501</v>
      </c>
      <c r="AW3">
        <f ca="1">SQRT((AVERAGE(OFFSET(M$3,((ROW(M1)-1)*4)+1,0):OFFSET(M$3,((ROW(M1))*4),0))^2)+(STDEV(OFFSET(L$3,((ROW(L1)-1)*4)+1,0):OFFSET(L$3,((ROW(L1))*4),0)))^2)</f>
        <v>12913.563358043051</v>
      </c>
      <c r="AX3">
        <f ca="1">AVERAGE(OFFSET(N$3,((ROW(N1)-1)*4)+1,0):OFFSET(N$3,((ROW(N1))*4),0))</f>
        <v>6157.2743557476997</v>
      </c>
      <c r="AY3">
        <f ca="1">SQRT((AVERAGE(OFFSET(O$3,((ROW(O1)-1)*4)+1,0):OFFSET(O$3,((ROW(O1))*4),0))^2)+(STDEV(OFFSET(N$3,((ROW(N1)-1)*4)+1,0):OFFSET(N$3,((ROW(N1))*4),0)))^2)</f>
        <v>323.01750775707308</v>
      </c>
      <c r="AZ3">
        <f ca="1">AVERAGE(OFFSET(P$3,((ROW(P1)-1)*4)+1,0):OFFSET(P$3,((ROW(P1))*4),0))</f>
        <v>119.661454286679</v>
      </c>
      <c r="BA3">
        <f ca="1">SQRT((AVERAGE(OFFSET(Q$3,((ROW(Q1)-1)*4)+1,0):OFFSET(Q$3,((ROW(Q1))*4),0))^2)+(STDEV(OFFSET(P$3,((ROW(P1)-1)*4)+1,0):OFFSET(P$3,((ROW(P1))*4),0)))^2)</f>
        <v>19.986382678247665</v>
      </c>
      <c r="BB3">
        <f ca="1">AVERAGE(OFFSET(R$3,((ROW(R1)-1)*4)+1,0):OFFSET(R$3,((ROW(R1))*4),0))</f>
        <v>1.99600742840421</v>
      </c>
      <c r="BC3">
        <f ca="1">SQRT((AVERAGE(OFFSET(S$3,((ROW(S1)-1)*4)+1,0):OFFSET(S$3,((ROW(S1))*4),0))^2)+(STDEV(OFFSET(R$3,((ROW(R1)-1)*4)+1,0):OFFSET(R$3,((ROW(R1))*4),0)))^2)</f>
        <v>19.171460376885388</v>
      </c>
      <c r="BD3">
        <f ca="1">AVERAGE(OFFSET(T$3,((ROW(T1)-1)*4)+1,0):OFFSET(T$3,((ROW(T1))*4),0))</f>
        <v>14.700043795608106</v>
      </c>
      <c r="BE3">
        <f ca="1">SQRT((AVERAGE(OFFSET(U$3,((ROW(U1)-1)*4)+1,0):OFFSET(U$3,((ROW(U1))*4),0))^2)+(STDEV(OFFSET(T$3,((ROW(T1)-1)*4)+1,0):OFFSET(T$3,((ROW(T1))*4),0)))^2)</f>
        <v>11.214383354141688</v>
      </c>
      <c r="BF3">
        <f ca="1">AVERAGE(OFFSET(V$3,((ROW(V1)-1)*4)+1,0):OFFSET(V$3,((ROW(V1))*4),0))</f>
        <v>-0.86724643008138647</v>
      </c>
      <c r="BG3">
        <f ca="1">SQRT((AVERAGE(OFFSET(W$3,((ROW(W1)-1)*4)+1,0):OFFSET(W$3,((ROW(W1))*4),0))^2)+(STDEV(OFFSET(V$3,((ROW(V1)-1)*4)+1,0):OFFSET(V$3,((ROW(V1))*4),0)))^2)</f>
        <v>9.5856230806032503</v>
      </c>
      <c r="BH3">
        <f ca="1">AVERAGE(OFFSET(X$3,((ROW(X1)-1)*4)+1,0):OFFSET(X$3,((ROW(X1))*4),0))</f>
        <v>4.4622522467971848</v>
      </c>
      <c r="BI3">
        <f ca="1">SQRT((AVERAGE(OFFSET(Y$3,((ROW(Y1)-1)*4)+1,0):OFFSET(Y$3,((ROW(Y1))*4),0))^2)+(STDEV(OFFSET(X$3,((ROW(X1)-1)*4)+1,0):OFFSET(X$3,((ROW(X1))*4),0)))^2)</f>
        <v>9.9369741168410979</v>
      </c>
      <c r="BJ3">
        <f ca="1">AVERAGE(OFFSET(Z$3,((ROW(Z1)-1)*4)+1,0):OFFSET(Z$3,((ROW(Z1))*4),0))</f>
        <v>18.842279100129552</v>
      </c>
      <c r="BK3">
        <f ca="1">AVERAGE(OFFSET(AA$3,((ROW(AA1)-1)*4)+1,0):OFFSET(AA$3,((ROW(AA1))*4),0))</f>
        <v>19.18686998287945</v>
      </c>
      <c r="BL3">
        <f ca="1">AVERAGE(OFFSET(AB$3,((ROW(AB1)-1)*4)+1,0):OFFSET(AB$3,((ROW(AB1))*4),0))</f>
        <v>1.7713997421181151E-2</v>
      </c>
      <c r="BM3">
        <f ca="1">AVERAGE(OFFSET(AC$3,((ROW(AC1)-1)*4)+1,0):OFFSET(AC$3,((ROW(AC1))*4),0))</f>
        <v>19.170214812783399</v>
      </c>
      <c r="BN3">
        <f ca="1">AVERAGE(OFFSET(AD$3,((ROW(AD1)-1)*4)+1,0):OFFSET(AD$3,((ROW(AD1))*4),0))</f>
        <v>-3.9858772499725097</v>
      </c>
      <c r="BO3">
        <f ca="1">AVERAGE(OFFSET(AE$3,((ROW(AE1)-1)*4)+1,0):OFFSET(AE$3,((ROW(AE1))*4),0))</f>
        <v>0.41904596438623798</v>
      </c>
      <c r="BP3">
        <f ca="1">AVERAGE(OFFSET(AF$3,((ROW(AF1)-1)*4)+1,0):OFFSET(AF$3,((ROW(AF1))*4),0))</f>
        <v>1.135456431729595</v>
      </c>
      <c r="BQ3">
        <f ca="1">AVERAGE(OFFSET(AG$3,((ROW(AG1)-1)*4)+1,0):OFFSET(AG$3,((ROW(AG1))*4),0))</f>
        <v>0.48211447644351851</v>
      </c>
    </row>
    <row r="4" spans="1:69" x14ac:dyDescent="0.2">
      <c r="A4">
        <v>99258.229000000007</v>
      </c>
      <c r="B4">
        <v>1.9261765029006199E-3</v>
      </c>
      <c r="C4">
        <v>0.85003293571041605</v>
      </c>
      <c r="D4">
        <v>0.20832647878497901</v>
      </c>
      <c r="E4">
        <v>297.82722772277219</v>
      </c>
      <c r="F4" s="1">
        <v>0.17863042524911893</v>
      </c>
      <c r="G4">
        <v>543.341419141914</v>
      </c>
      <c r="H4">
        <v>34278.138970722801</v>
      </c>
      <c r="I4">
        <v>786.95791119680302</v>
      </c>
      <c r="J4">
        <v>-0.278051438014015</v>
      </c>
      <c r="K4">
        <v>95.955162651710197</v>
      </c>
      <c r="L4">
        <v>236321.29304115599</v>
      </c>
      <c r="M4">
        <v>8759.3889157295998</v>
      </c>
      <c r="N4">
        <v>6037.6579158084196</v>
      </c>
      <c r="O4">
        <v>172.74296500475</v>
      </c>
      <c r="P4">
        <v>121.15775534219701</v>
      </c>
      <c r="Q4">
        <v>19.406095618197799</v>
      </c>
      <c r="R4">
        <v>2.1412503638201299</v>
      </c>
      <c r="S4">
        <v>19.191098611744</v>
      </c>
      <c r="T4">
        <v>6.7951059118452104</v>
      </c>
      <c r="U4">
        <v>0.41604837038014603</v>
      </c>
      <c r="V4">
        <v>-0.80975826046379595</v>
      </c>
      <c r="W4">
        <v>9.5955428202471005</v>
      </c>
      <c r="X4">
        <v>2.6177760149189799</v>
      </c>
      <c r="Y4">
        <v>9.5957139224888603</v>
      </c>
      <c r="Z4">
        <v>19.7776144248806</v>
      </c>
      <c r="AA4">
        <v>19.196768415224302</v>
      </c>
      <c r="AB4">
        <v>-2.5905907057036E-2</v>
      </c>
      <c r="AC4">
        <v>19.191034697306598</v>
      </c>
      <c r="AD4">
        <v>-4.63132424699329</v>
      </c>
      <c r="AE4">
        <v>0.399810597231544</v>
      </c>
      <c r="AF4">
        <v>1.12157939201765</v>
      </c>
      <c r="AG4">
        <v>0.480531597943052</v>
      </c>
      <c r="AH4">
        <f ca="1">AVERAGE(OFFSET(A$3,((ROW(A2)-1)*4)+1,0):OFFSET(A$3,((ROW(A2))*4),0))</f>
        <v>99891.508499999996</v>
      </c>
      <c r="AI4">
        <f ca="1">AVERAGE(OFFSET(B$3,((ROW(B2)-1)*4)+1,0):OFFSET(B$3,((ROW(B2))*4),0))</f>
        <v>5.3825137009294432E-3</v>
      </c>
      <c r="AJ4">
        <f ca="1">AVERAGE(OFFSET(C$3,((ROW(C2)-1)*4)+1,0):OFFSET(C$3,((ROW(C2))*4),0))</f>
        <v>0.89905601157571424</v>
      </c>
      <c r="AK4">
        <f ca="1">AVERAGE(OFFSET(D$3,((ROW(D2)-1)*4)+1,0):OFFSET(D$3,((ROW(D2))*4),0))</f>
        <v>0.208247938484589</v>
      </c>
      <c r="AL4" t="str">
        <f t="shared" ca="1" si="1"/>
        <v>NH3: 0.791752061515411, CH4: 0.208247938484589</v>
      </c>
      <c r="AM4" t="s">
        <v>66</v>
      </c>
      <c r="AN4">
        <v>1.2</v>
      </c>
      <c r="AO4">
        <f ca="1">AVERAGE(OFFSET(E$3,((ROW(E2)-1)*4)+1,0):OFFSET(E$3,((ROW(E2))*4),0))</f>
        <v>297.20991943723277</v>
      </c>
      <c r="AP4">
        <f ca="1">AVERAGE(OFFSET(F$3,((ROW(F2)-1)*4)+1,0):OFFSET(F$3,((ROW(F2))*4),0))</f>
        <v>0.20316764483282329</v>
      </c>
      <c r="AQ4">
        <f ca="1">AVERAGE(OFFSET(G$3,((ROW(G2)-1)*4)+1,0):OFFSET(G$3,((ROW(G2))*4),0))</f>
        <v>568.51477835470405</v>
      </c>
      <c r="AR4">
        <f ca="1">AVERAGE(OFFSET(H$3,((ROW(H2)-1)*4)+1,0):OFFSET(H$3,((ROW(H2))*4),0))</f>
        <v>34483.198612614549</v>
      </c>
      <c r="AS4">
        <f ca="1">SQRT((AVERAGE(OFFSET(I$3,((ROW(I2)-1)*4)+1,0):OFFSET(I$3,((ROW(I2))*4),0))^2)+(STDEV(OFFSET(H$3,((ROW(H2)-1)*4)+1,0):OFFSET(H$3,((ROW(H2))*4),0)))^2)</f>
        <v>1910.751867764556</v>
      </c>
      <c r="AT4">
        <f ca="1">AVERAGE(OFFSET(J$3,((ROW(J2)-1)*4)+1,0):OFFSET(J$3,((ROW(J2))*4),0))</f>
        <v>26.200393581012676</v>
      </c>
      <c r="AU4">
        <f ca="1">SQRT((AVERAGE(OFFSET(K$3,((ROW(K2)-1)*4)+1,0):OFFSET(K$3,((ROW(K2))*4),0))^2)+(STDEV(OFFSET(J$3,((ROW(J2)-1)*4)+1,0):OFFSET(J$3,((ROW(J2))*4),0)))^2)</f>
        <v>77.765082426788936</v>
      </c>
      <c r="AV4">
        <f ca="1">AVERAGE(OFFSET(L$3,((ROW(L2)-1)*4)+1,0):OFFSET(L$3,((ROW(L2))*4),0))</f>
        <v>245121.24176153401</v>
      </c>
      <c r="AW4">
        <f ca="1">SQRT((AVERAGE(OFFSET(M$3,((ROW(M2)-1)*4)+1,0):OFFSET(M$3,((ROW(M2))*4),0))^2)+(STDEV(OFFSET(L$3,((ROW(L2)-1)*4)+1,0):OFFSET(L$3,((ROW(L2))*4),0)))^2)</f>
        <v>10125.469253502417</v>
      </c>
      <c r="AX4">
        <f ca="1">AVERAGE(OFFSET(N$3,((ROW(N2)-1)*4)+1,0):OFFSET(N$3,((ROW(N2))*4),0))</f>
        <v>6103.9059600935025</v>
      </c>
      <c r="AY4">
        <f ca="1">SQRT((AVERAGE(OFFSET(O$3,((ROW(O2)-1)*4)+1,0):OFFSET(O$3,((ROW(O2))*4),0))^2)+(STDEV(OFFSET(N$3,((ROW(N2)-1)*4)+1,0):OFFSET(N$3,((ROW(N2))*4),0)))^2)</f>
        <v>220.38518693775848</v>
      </c>
      <c r="AZ4">
        <f ca="1">AVERAGE(OFFSET(P$3,((ROW(P2)-1)*4)+1,0):OFFSET(P$3,((ROW(P2))*4),0))</f>
        <v>96.422883209012042</v>
      </c>
      <c r="BA4">
        <f ca="1">SQRT((AVERAGE(OFFSET(Q$3,((ROW(Q2)-1)*4)+1,0):OFFSET(Q$3,((ROW(Q2))*4),0))^2)+(STDEV(OFFSET(P$3,((ROW(P2)-1)*4)+1,0):OFFSET(P$3,((ROW(P2))*4),0)))^2)</f>
        <v>22.585524571398011</v>
      </c>
      <c r="BB4">
        <f ca="1">AVERAGE(OFFSET(R$3,((ROW(R2)-1)*4)+1,0):OFFSET(R$3,((ROW(R2))*4),0))</f>
        <v>0.53518226570153571</v>
      </c>
      <c r="BC4">
        <f ca="1">SQRT((AVERAGE(OFFSET(S$3,((ROW(S2)-1)*4)+1,0):OFFSET(S$3,((ROW(S2))*4),0))^2)+(STDEV(OFFSET(R$3,((ROW(R2)-1)*4)+1,0):OFFSET(R$3,((ROW(R2))*4),0)))^2)</f>
        <v>15.535455354384135</v>
      </c>
      <c r="BD4">
        <f ca="1">AVERAGE(OFFSET(T$3,((ROW(T2)-1)*4)+1,0):OFFSET(T$3,((ROW(T2))*4),0))</f>
        <v>2.5532105140655528</v>
      </c>
      <c r="BE4">
        <f ca="1">SQRT((AVERAGE(OFFSET(U$3,((ROW(U2)-1)*4)+1,0):OFFSET(U$3,((ROW(U2))*4),0))^2)+(STDEV(OFFSET(T$3,((ROW(T2)-1)*4)+1,0):OFFSET(T$3,((ROW(T2))*4),0)))^2)</f>
        <v>1.2084329782154983</v>
      </c>
      <c r="BF4">
        <f ca="1">AVERAGE(OFFSET(V$3,((ROW(V2)-1)*4)+1,0):OFFSET(V$3,((ROW(V2))*4),0))</f>
        <v>-0.77567822226034955</v>
      </c>
      <c r="BG4">
        <f ca="1">SQRT((AVERAGE(OFFSET(W$3,((ROW(W2)-1)*4)+1,0):OFFSET(W$3,((ROW(W2))*4),0))^2)+(STDEV(OFFSET(V$3,((ROW(V2)-1)*4)+1,0):OFFSET(V$3,((ROW(V2))*4),0)))^2)</f>
        <v>7.7490102146321567</v>
      </c>
      <c r="BH4">
        <f ca="1">AVERAGE(OFFSET(X$3,((ROW(X2)-1)*4)+1,0):OFFSET(X$3,((ROW(X2))*4),0))</f>
        <v>0.17184004146010851</v>
      </c>
      <c r="BI4">
        <f ca="1">SQRT((AVERAGE(OFFSET(Y$3,((ROW(Y2)-1)*4)+1,0):OFFSET(Y$3,((ROW(Y2))*4),0))^2)+(STDEV(OFFSET(X$3,((ROW(X2)-1)*4)+1,0):OFFSET(X$3,((ROW(X2))*4),0)))^2)</f>
        <v>7.7422446704767145</v>
      </c>
      <c r="BJ4">
        <f ca="1">AVERAGE(OFFSET(Z$3,((ROW(Z2)-1)*4)+1,0):OFFSET(Z$3,((ROW(Z2))*4),0))</f>
        <v>28.831842171608251</v>
      </c>
      <c r="BK4">
        <f ca="1">AVERAGE(OFFSET(AA$3,((ROW(AA2)-1)*4)+1,0):OFFSET(AA$3,((ROW(AA2))*4),0))</f>
        <v>15.498917556345351</v>
      </c>
      <c r="BL4">
        <f ca="1">AVERAGE(OFFSET(AB$3,((ROW(AB2)-1)*4)+1,0):OFFSET(AB$3,((ROW(AB2))*4),0))</f>
        <v>-0.23077891721180849</v>
      </c>
      <c r="BM4">
        <f ca="1">AVERAGE(OFFSET(AC$3,((ROW(AC2)-1)*4)+1,0):OFFSET(AC$3,((ROW(AC2))*4),0))</f>
        <v>15.466937182537601</v>
      </c>
      <c r="BN4">
        <f ca="1">AVERAGE(OFFSET(AD$3,((ROW(AD2)-1)*4)+1,0):OFFSET(AD$3,((ROW(AD2))*4),0))</f>
        <v>-2.996647220616282</v>
      </c>
      <c r="BO4">
        <f ca="1">AVERAGE(OFFSET(AE$3,((ROW(AE2)-1)*4)+1,0):OFFSET(AE$3,((ROW(AE2))*4),0))</f>
        <v>0.32744552021747925</v>
      </c>
      <c r="BP4">
        <f ca="1">AVERAGE(OFFSET(AF$3,((ROW(AF2)-1)*4)+1,0):OFFSET(AF$3,((ROW(AF2))*4),0))</f>
        <v>1.0757085705849103</v>
      </c>
      <c r="BQ4">
        <f ca="1">AVERAGE(OFFSET(AG$3,((ROW(AG2)-1)*4)+1,0):OFFSET(AG$3,((ROW(AG2))*4),0))</f>
        <v>0.38851996287595025</v>
      </c>
    </row>
    <row r="5" spans="1:69" x14ac:dyDescent="0.2">
      <c r="A5">
        <v>99258.229000000007</v>
      </c>
      <c r="B5">
        <v>1.92705687376608E-3</v>
      </c>
      <c r="C5">
        <v>0.850314687131831</v>
      </c>
      <c r="D5">
        <v>0.20823982029344201</v>
      </c>
      <c r="E5">
        <v>297.86287128712866</v>
      </c>
      <c r="F5" s="1">
        <v>0.17864569663998184</v>
      </c>
      <c r="G5">
        <v>544.16881188118703</v>
      </c>
      <c r="H5">
        <v>34278.138970722801</v>
      </c>
      <c r="I5">
        <v>3182.66252832593</v>
      </c>
      <c r="J5">
        <v>8.07282978196419E-2</v>
      </c>
      <c r="K5">
        <v>95.746712674748295</v>
      </c>
      <c r="L5">
        <v>242358.34727384601</v>
      </c>
      <c r="M5">
        <v>15615.7711205017</v>
      </c>
      <c r="N5">
        <v>6276.8907956869798</v>
      </c>
      <c r="O5">
        <v>377.61737117545101</v>
      </c>
      <c r="P5">
        <v>118.165153231161</v>
      </c>
      <c r="Q5">
        <v>20.341994090057099</v>
      </c>
      <c r="R5">
        <v>1.85076449298829</v>
      </c>
      <c r="S5">
        <v>19.149621358643099</v>
      </c>
      <c r="T5">
        <v>22.604981679371001</v>
      </c>
      <c r="U5">
        <v>1.35743196089006</v>
      </c>
      <c r="V5">
        <v>-0.92473459969897698</v>
      </c>
      <c r="W5">
        <v>9.5750137772126394</v>
      </c>
      <c r="X5">
        <v>6.3067284786753897</v>
      </c>
      <c r="Y5">
        <v>9.5812795289198007</v>
      </c>
      <c r="Z5">
        <v>17.906943775378501</v>
      </c>
      <c r="AA5">
        <v>19.176971550534599</v>
      </c>
      <c r="AB5">
        <v>6.1333901899398302E-2</v>
      </c>
      <c r="AC5">
        <v>19.1493949282602</v>
      </c>
      <c r="AD5">
        <v>-3.3404302529517298</v>
      </c>
      <c r="AE5">
        <v>0.43828133154093202</v>
      </c>
      <c r="AF5">
        <v>1.14933347144154</v>
      </c>
      <c r="AG5">
        <v>0.48369735494398503</v>
      </c>
      <c r="AH5">
        <f ca="1">AVERAGE(OFFSET(A$3,((ROW(A3)-1)*4)+1,0):OFFSET(A$3,((ROW(A3))*4),0))</f>
        <v>99891.508499999996</v>
      </c>
      <c r="AI5">
        <f ca="1">AVERAGE(OFFSET(B$3,((ROW(B3)-1)*4)+1,0):OFFSET(B$3,((ROW(B3))*4),0))</f>
        <v>5.2150589761689944E-3</v>
      </c>
      <c r="AJ5">
        <f ca="1">AVERAGE(OFFSET(C$3,((ROW(C3)-1)*4)+1,0):OFFSET(C$3,((ROW(C3))*4),0))</f>
        <v>0.94972601538640644</v>
      </c>
      <c r="AK5">
        <f ca="1">AVERAGE(OFFSET(D$3,((ROW(D3)-1)*4)+1,0):OFFSET(D$3,((ROW(D3))*4),0))</f>
        <v>0.208434433735109</v>
      </c>
      <c r="AL5" t="str">
        <f t="shared" ca="1" si="1"/>
        <v>NH3: 0.791565566264891, CH4: 0.208434433735109</v>
      </c>
      <c r="AM5" t="s">
        <v>66</v>
      </c>
      <c r="AN5">
        <v>2.2000000000000002</v>
      </c>
      <c r="AO5">
        <f ca="1">AVERAGE(OFFSET(E$3,((ROW(E3)-1)*4)+1,0):OFFSET(E$3,((ROW(E3))*4),0))</f>
        <v>297.10674721318276</v>
      </c>
      <c r="AP5">
        <f ca="1">AVERAGE(OFFSET(F$3,((ROW(F3)-1)*4)+1,0):OFFSET(F$3,((ROW(F3))*4),0))</f>
        <v>0.22350145444986452</v>
      </c>
      <c r="AQ5">
        <f ca="1">AVERAGE(OFFSET(G$3,((ROW(G3)-1)*4)+1,0):OFFSET(G$3,((ROW(G3))*4),0))</f>
        <v>581.08603244939854</v>
      </c>
      <c r="AR5">
        <f ca="1">AVERAGE(OFFSET(H$3,((ROW(H3)-1)*4)+1,0):OFFSET(H$3,((ROW(H3))*4),0))</f>
        <v>35807.433596810894</v>
      </c>
      <c r="AS5">
        <f ca="1">SQRT((AVERAGE(OFFSET(I$3,((ROW(I3)-1)*4)+1,0):OFFSET(I$3,((ROW(I3))*4),0))^2)+(STDEV(OFFSET(H$3,((ROW(H3)-1)*4)+1,0):OFFSET(H$3,((ROW(H3))*4),0)))^2)</f>
        <v>1861.9775208892347</v>
      </c>
      <c r="AT5">
        <f ca="1">AVERAGE(OFFSET(J$3,((ROW(J3)-1)*4)+1,0):OFFSET(J$3,((ROW(J3))*4),0))</f>
        <v>199.2732759849055</v>
      </c>
      <c r="AU5">
        <f ca="1">SQRT((AVERAGE(OFFSET(K$3,((ROW(K3)-1)*4)+1,0):OFFSET(K$3,((ROW(K3))*4),0))^2)+(STDEV(OFFSET(J$3,((ROW(J3)-1)*4)+1,0):OFFSET(J$3,((ROW(J3))*4),0)))^2)</f>
        <v>148.01641883713438</v>
      </c>
      <c r="AV5">
        <f ca="1">AVERAGE(OFFSET(L$3,((ROW(L3)-1)*4)+1,0):OFFSET(L$3,((ROW(L3))*4),0))</f>
        <v>263301.72731653898</v>
      </c>
      <c r="AW5">
        <f ca="1">SQRT((AVERAGE(OFFSET(M$3,((ROW(M3)-1)*4)+1,0):OFFSET(M$3,((ROW(M3))*4),0))^2)+(STDEV(OFFSET(L$3,((ROW(L3)-1)*4)+1,0):OFFSET(L$3,((ROW(L3))*4),0)))^2)</f>
        <v>12962.683915527388</v>
      </c>
      <c r="AX5">
        <f ca="1">AVERAGE(OFFSET(N$3,((ROW(N3)-1)*4)+1,0):OFFSET(N$3,((ROW(N3))*4),0))</f>
        <v>5925.8423589825907</v>
      </c>
      <c r="AY5">
        <f ca="1">SQRT((AVERAGE(OFFSET(O$3,((ROW(O3)-1)*4)+1,0):OFFSET(O$3,((ROW(O3))*4),0))^2)+(STDEV(OFFSET(N$3,((ROW(N3)-1)*4)+1,0):OFFSET(N$3,((ROW(N3))*4),0)))^2)</f>
        <v>231.60262371929463</v>
      </c>
      <c r="AZ5">
        <f ca="1">AVERAGE(OFFSET(P$3,((ROW(P3)-1)*4)+1,0):OFFSET(P$3,((ROW(P3))*4),0))</f>
        <v>34.7485181566488</v>
      </c>
      <c r="BA5">
        <f ca="1">SQRT((AVERAGE(OFFSET(Q$3,((ROW(Q3)-1)*4)+1,0):OFFSET(Q$3,((ROW(Q3))*4),0))^2)+(STDEV(OFFSET(P$3,((ROW(P3)-1)*4)+1,0):OFFSET(P$3,((ROW(P3))*4),0)))^2)</f>
        <v>21.746330251494228</v>
      </c>
      <c r="BB5">
        <f ca="1">AVERAGE(OFFSET(R$3,((ROW(R3)-1)*4)+1,0):OFFSET(R$3,((ROW(R3))*4),0))</f>
        <v>3.2278779026836051</v>
      </c>
      <c r="BC5">
        <f ca="1">SQRT((AVERAGE(OFFSET(S$3,((ROW(S3)-1)*4)+1,0):OFFSET(S$3,((ROW(S3))*4),0))^2)+(STDEV(OFFSET(R$3,((ROW(R3)-1)*4)+1,0):OFFSET(R$3,((ROW(R3))*4),0)))^2)</f>
        <v>15.333562026477065</v>
      </c>
      <c r="BD5">
        <f ca="1">AVERAGE(OFFSET(T$3,((ROW(T3)-1)*4)+1,0):OFFSET(T$3,((ROW(T3))*4),0))</f>
        <v>1.4332369623999046</v>
      </c>
      <c r="BE5">
        <f ca="1">SQRT((AVERAGE(OFFSET(U$3,((ROW(U3)-1)*4)+1,0):OFFSET(U$3,((ROW(U3))*4),0))^2)+(STDEV(OFFSET(T$3,((ROW(T3)-1)*4)+1,0):OFFSET(T$3,((ROW(T3))*4),0)))^2)</f>
        <v>1.3779829543915285</v>
      </c>
      <c r="BF5">
        <f ca="1">AVERAGE(OFFSET(V$3,((ROW(V3)-1)*4)+1,0):OFFSET(V$3,((ROW(V3))*4),0))</f>
        <v>-0.8296381498676505</v>
      </c>
      <c r="BG5">
        <f ca="1">SQRT((AVERAGE(OFFSET(W$3,((ROW(W3)-1)*4)+1,0):OFFSET(W$3,((ROW(W3))*4),0))^2)+(STDEV(OFFSET(V$3,((ROW(V3)-1)*4)+1,0):OFFSET(V$3,((ROW(V3))*4),0)))^2)</f>
        <v>7.6659953568709707</v>
      </c>
      <c r="BH5">
        <f ca="1">AVERAGE(OFFSET(X$3,((ROW(X3)-1)*4)+1,0):OFFSET(X$3,((ROW(X3))*4),0))</f>
        <v>0.42717029313150401</v>
      </c>
      <c r="BI5">
        <f ca="1">SQRT((AVERAGE(OFFSET(Y$3,((ROW(Y3)-1)*4)+1,0):OFFSET(Y$3,((ROW(Y3))*4),0))^2)+(STDEV(OFFSET(X$3,((ROW(X3)-1)*4)+1,0):OFFSET(X$3,((ROW(X3))*4),0)))^2)</f>
        <v>7.6623545977049945</v>
      </c>
      <c r="BJ5">
        <f ca="1">AVERAGE(OFFSET(Z$3,((ROW(Z3)-1)*4)+1,0):OFFSET(Z$3,((ROW(Z3))*4),0))</f>
        <v>23.474160727736603</v>
      </c>
      <c r="BK5">
        <f ca="1">AVERAGE(OFFSET(AA$3,((ROW(AA3)-1)*4)+1,0):OFFSET(AA$3,((ROW(AA3))*4),0))</f>
        <v>15.3459124175832</v>
      </c>
      <c r="BL5">
        <f ca="1">AVERAGE(OFFSET(AB$3,((ROW(AB3)-1)*4)+1,0):OFFSET(AB$3,((ROW(AB3))*4),0))</f>
        <v>-0.18804515595653129</v>
      </c>
      <c r="BM5">
        <f ca="1">AVERAGE(OFFSET(AC$3,((ROW(AC3)-1)*4)+1,0):OFFSET(AC$3,((ROW(AC3))*4),0))</f>
        <v>15.32402022215765</v>
      </c>
      <c r="BN5">
        <f ca="1">AVERAGE(OFFSET(AD$3,((ROW(AD3)-1)*4)+1,0):OFFSET(AD$3,((ROW(AD3))*4),0))</f>
        <v>-2.7378497015972654</v>
      </c>
      <c r="BO5">
        <f ca="1">AVERAGE(OFFSET(AE$3,((ROW(AE3)-1)*4)+1,0):OFFSET(AE$3,((ROW(AE3))*4),0))</f>
        <v>0.32611848082046851</v>
      </c>
      <c r="BP5">
        <f ca="1">AVERAGE(OFFSET(AF$3,((ROW(AF3)-1)*4)+1,0):OFFSET(AF$3,((ROW(AF3))*4),0))</f>
        <v>0.15896005547302636</v>
      </c>
      <c r="BQ5">
        <f ca="1">AVERAGE(OFFSET(AG$3,((ROW(AG3)-1)*4)+1,0):OFFSET(AG$3,((ROW(AG3))*4),0))</f>
        <v>0.38395747704393152</v>
      </c>
    </row>
    <row r="6" spans="1:69" x14ac:dyDescent="0.2">
      <c r="F6" s="1"/>
      <c r="AH6">
        <f ca="1">AVERAGE(OFFSET(A$3,((ROW(A4)-1)*4)+1,0):OFFSET(A$3,((ROW(A4))*4),0))</f>
        <v>99574.868750000009</v>
      </c>
      <c r="AI6">
        <f ca="1">AVERAGE(OFFSET(B$3,((ROW(B4)-1)*4)+1,0):OFFSET(B$3,((ROW(B4))*4),0))</f>
        <v>5.2405637814125694E-3</v>
      </c>
      <c r="AJ6">
        <f ca="1">AVERAGE(OFFSET(C$3,((ROW(C4)-1)*4)+1,0):OFFSET(C$3,((ROW(C4))*4),0))</f>
        <v>0.95033733094078032</v>
      </c>
      <c r="AK6">
        <f ca="1">AVERAGE(OFFSET(D$3,((ROW(D4)-1)*4)+1,0):OFFSET(D$3,((ROW(D4))*4),0))</f>
        <v>0.20831802554322776</v>
      </c>
      <c r="AL6" t="str">
        <f t="shared" ca="1" si="1"/>
        <v>NH3: 0.791681974456772, CH4: 0.208318025543228</v>
      </c>
      <c r="AM6" t="s">
        <v>66</v>
      </c>
      <c r="AN6">
        <v>3.2</v>
      </c>
      <c r="AO6">
        <f ca="1">AVERAGE(OFFSET(E$3,((ROW(E4)-1)*4)+1,0):OFFSET(E$3,((ROW(E4))*4),0))</f>
        <v>297.63389808808461</v>
      </c>
      <c r="AP6">
        <f ca="1">AVERAGE(OFFSET(F$3,((ROW(F4)-1)*4)+1,0):OFFSET(F$3,((ROW(F4))*4),0))</f>
        <v>0.22369086917463643</v>
      </c>
      <c r="AQ6">
        <f ca="1">AVERAGE(OFFSET(G$3,((ROW(G4)-1)*4)+1,0):OFFSET(G$3,((ROW(G4))*4),0))</f>
        <v>571.74963013542674</v>
      </c>
      <c r="AR6">
        <f ca="1">AVERAGE(OFFSET(H$3,((ROW(H4)-1)*4)+1,0):OFFSET(H$3,((ROW(H4))*4),0))</f>
        <v>36072.016909250946</v>
      </c>
      <c r="AS6">
        <f ca="1">SQRT((AVERAGE(OFFSET(I$3,((ROW(I4)-1)*4)+1,0):OFFSET(I$3,((ROW(I4))*4),0))^2)+(STDEV(OFFSET(H$3,((ROW(H4)-1)*4)+1,0):OFFSET(H$3,((ROW(H4))*4),0)))^2)</f>
        <v>1925.8943440947965</v>
      </c>
      <c r="AT6">
        <f ca="1">AVERAGE(OFFSET(J$3,((ROW(J4)-1)*4)+1,0):OFFSET(J$3,((ROW(J4))*4),0))</f>
        <v>160.90587528196352</v>
      </c>
      <c r="AU6">
        <f ca="1">SQRT((AVERAGE(OFFSET(K$3,((ROW(K4)-1)*4)+1,0):OFFSET(K$3,((ROW(K4))*4),0))^2)+(STDEV(OFFSET(J$3,((ROW(J4)-1)*4)+1,0):OFFSET(J$3,((ROW(J4))*4),0)))^2)</f>
        <v>125.32239915202312</v>
      </c>
      <c r="AV6">
        <f ca="1">AVERAGE(OFFSET(L$3,((ROW(L4)-1)*4)+1,0):OFFSET(L$3,((ROW(L4))*4),0))</f>
        <v>263076.74553455651</v>
      </c>
      <c r="AW6">
        <f ca="1">SQRT((AVERAGE(OFFSET(M$3,((ROW(M4)-1)*4)+1,0):OFFSET(M$3,((ROW(M4))*4),0))^2)+(STDEV(OFFSET(L$3,((ROW(L4)-1)*4)+1,0):OFFSET(L$3,((ROW(L4))*4),0)))^2)</f>
        <v>12311.232444681717</v>
      </c>
      <c r="AX6">
        <f ca="1">AVERAGE(OFFSET(N$3,((ROW(N4)-1)*4)+1,0):OFFSET(N$3,((ROW(N4))*4),0))</f>
        <v>5951.0812982681427</v>
      </c>
      <c r="AY6">
        <f ca="1">SQRT((AVERAGE(OFFSET(O$3,((ROW(O4)-1)*4)+1,0):OFFSET(O$3,((ROW(O4))*4),0))^2)+(STDEV(OFFSET(N$3,((ROW(N4)-1)*4)+1,0):OFFSET(N$3,((ROW(N4))*4),0)))^2)</f>
        <v>237.25575904337549</v>
      </c>
      <c r="AZ6">
        <f ca="1">AVERAGE(OFFSET(P$3,((ROW(P4)-1)*4)+1,0):OFFSET(P$3,((ROW(P4))*4),0))</f>
        <v>43.7666093437131</v>
      </c>
      <c r="BA6">
        <f ca="1">SQRT((AVERAGE(OFFSET(Q$3,((ROW(Q4)-1)*4)+1,0):OFFSET(Q$3,((ROW(Q4))*4),0))^2)+(STDEV(OFFSET(P$3,((ROW(P4)-1)*4)+1,0):OFFSET(P$3,((ROW(P4))*4),0)))^2)</f>
        <v>22.675487031435043</v>
      </c>
      <c r="BB6">
        <f ca="1">AVERAGE(OFFSET(R$3,((ROW(R4)-1)*4)+1,0):OFFSET(R$3,((ROW(R4))*4),0))</f>
        <v>3.8673503669500899</v>
      </c>
      <c r="BC6">
        <f ca="1">SQRT((AVERAGE(OFFSET(S$3,((ROW(S4)-1)*4)+1,0):OFFSET(S$3,((ROW(S4))*4),0))^2)+(STDEV(OFFSET(R$3,((ROW(R4)-1)*4)+1,0):OFFSET(R$3,((ROW(R4))*4),0)))^2)</f>
        <v>16.755827274725466</v>
      </c>
      <c r="BD6">
        <f ca="1">AVERAGE(OFFSET(T$3,((ROW(T4)-1)*4)+1,0):OFFSET(T$3,((ROW(T4))*4),0))</f>
        <v>2.7918695219589797</v>
      </c>
      <c r="BE6">
        <f ca="1">SQRT((AVERAGE(OFFSET(U$3,((ROW(U4)-1)*4)+1,0):OFFSET(U$3,((ROW(U4))*4),0))^2)+(STDEV(OFFSET(T$3,((ROW(T4)-1)*4)+1,0):OFFSET(T$3,((ROW(T4))*4),0)))^2)</f>
        <v>1.7682148973465937</v>
      </c>
      <c r="BF6">
        <f ca="1">AVERAGE(OFFSET(V$3,((ROW(V4)-1)*4)+1,0):OFFSET(V$3,((ROW(V4))*4),0))</f>
        <v>-0.97481317736880357</v>
      </c>
      <c r="BG6">
        <f ca="1">SQRT((AVERAGE(OFFSET(W$3,((ROW(W4)-1)*4)+1,0):OFFSET(W$3,((ROW(W4))*4),0))^2)+(STDEV(OFFSET(V$3,((ROW(V4)-1)*4)+1,0):OFFSET(V$3,((ROW(V4))*4),0)))^2)</f>
        <v>8.3739133124324763</v>
      </c>
      <c r="BH6">
        <f ca="1">AVERAGE(OFFSET(X$3,((ROW(X4)-1)*4)+1,0):OFFSET(X$3,((ROW(X4))*4),0))</f>
        <v>0.35349509743595869</v>
      </c>
      <c r="BI6">
        <f ca="1">SQRT((AVERAGE(OFFSET(Y$3,((ROW(Y4)-1)*4)+1,0):OFFSET(Y$3,((ROW(Y4))*4),0))^2)+(STDEV(OFFSET(X$3,((ROW(X4)-1)*4)+1,0):OFFSET(X$3,((ROW(X4))*4),0)))^2)</f>
        <v>8.3665207124986232</v>
      </c>
      <c r="BJ6">
        <f ca="1">AVERAGE(OFFSET(Z$3,((ROW(Z4)-1)*4)+1,0):OFFSET(Z$3,((ROW(Z4))*4),0))</f>
        <v>20.646745240214475</v>
      </c>
      <c r="BK6">
        <f ca="1">AVERAGE(OFFSET(AA$3,((ROW(AA4)-1)*4)+1,0):OFFSET(AA$3,((ROW(AA4))*4),0))</f>
        <v>16.746378979921374</v>
      </c>
      <c r="BL6">
        <f ca="1">AVERAGE(OFFSET(AB$3,((ROW(AB4)-1)*4)+1,0):OFFSET(AB$3,((ROW(AB4))*4),0))</f>
        <v>-0.1459900283973164</v>
      </c>
      <c r="BM6">
        <f ca="1">AVERAGE(OFFSET(AC$3,((ROW(AC4)-1)*4)+1,0):OFFSET(AC$3,((ROW(AC4))*4),0))</f>
        <v>16.73005493786625</v>
      </c>
      <c r="BN6">
        <f ca="1">AVERAGE(OFFSET(AD$3,((ROW(AD4)-1)*4)+1,0):OFFSET(AD$3,((ROW(AD4))*4),0))</f>
        <v>-3.2844896094396772</v>
      </c>
      <c r="BO6">
        <f ca="1">AVERAGE(OFFSET(AE$3,((ROW(AE4)-1)*4)+1,0):OFFSET(AE$3,((ROW(AE4))*4),0))</f>
        <v>0.35461398722806847</v>
      </c>
      <c r="BP6">
        <f ca="1">AVERAGE(OFFSET(AF$3,((ROW(AF4)-1)*4)+1,0):OFFSET(AF$3,((ROW(AF4))*4),0))</f>
        <v>4.2569719021548637E-2</v>
      </c>
      <c r="BQ6">
        <f ca="1">AVERAGE(OFFSET(AG$3,((ROW(AG4)-1)*4)+1,0):OFFSET(AG$3,((ROW(AG4))*4),0))</f>
        <v>0.41901083671832895</v>
      </c>
    </row>
    <row r="7" spans="1:69" x14ac:dyDescent="0.2">
      <c r="F7" s="1"/>
      <c r="AH7">
        <f ca="1">AVERAGE(OFFSET(A$3,((ROW(A5)-1)*4)+1,0):OFFSET(A$3,((ROW(A5))*4),0))</f>
        <v>99891.508499999996</v>
      </c>
      <c r="AI7">
        <f ca="1">AVERAGE(OFFSET(B$3,((ROW(B5)-1)*4)+1,0):OFFSET(B$3,((ROW(B5))*4),0))</f>
        <v>5.2504367227656449E-3</v>
      </c>
      <c r="AJ7">
        <f ca="1">AVERAGE(OFFSET(C$3,((ROW(C5)-1)*4)+1,0):OFFSET(C$3,((ROW(C5))*4),0))</f>
        <v>1.0003369004167515</v>
      </c>
      <c r="AK7">
        <f ca="1">AVERAGE(OFFSET(D$3,((ROW(D5)-1)*4)+1,0):OFFSET(D$3,((ROW(D5))*4),0))</f>
        <v>0.20831030724334851</v>
      </c>
      <c r="AL7" t="str">
        <f t="shared" ca="1" si="1"/>
        <v>NH3: 0.791689692756651, CH4: 0.208310307243349</v>
      </c>
      <c r="AM7" t="s">
        <v>66</v>
      </c>
      <c r="AN7">
        <v>4.2</v>
      </c>
      <c r="AO7">
        <f ca="1">AVERAGE(OFFSET(E$3,((ROW(E5)-1)*4)+1,0):OFFSET(E$3,((ROW(E5))*4),0))</f>
        <v>297.05273344981549</v>
      </c>
      <c r="AP7">
        <f ca="1">AVERAGE(OFFSET(F$3,((ROW(F5)-1)*4)+1,0):OFFSET(F$3,((ROW(F5))*4),0))</f>
        <v>0.23703026386470882</v>
      </c>
      <c r="AQ7">
        <f ca="1">AVERAGE(OFFSET(G$3,((ROW(G5)-1)*4)+1,0):OFFSET(G$3,((ROW(G5))*4),0))</f>
        <v>584.92736413641308</v>
      </c>
      <c r="AR7">
        <f ca="1">AVERAGE(OFFSET(H$3,((ROW(H5)-1)*4)+1,0):OFFSET(H$3,((ROW(H5))*4),0))</f>
        <v>34110.394495691202</v>
      </c>
      <c r="AS7">
        <f ca="1">SQRT((AVERAGE(OFFSET(I$3,((ROW(I5)-1)*4)+1,0):OFFSET(I$3,((ROW(I5))*4),0))^2)+(STDEV(OFFSET(H$3,((ROW(H5)-1)*4)+1,0):OFFSET(H$3,((ROW(H5))*4),0)))^2)</f>
        <v>1980.5330866065174</v>
      </c>
      <c r="AT7">
        <f ca="1">AVERAGE(OFFSET(J$3,((ROW(J5)-1)*4)+1,0):OFFSET(J$3,((ROW(J5))*4),0))</f>
        <v>3446.358899682195</v>
      </c>
      <c r="AU7">
        <f ca="1">SQRT((AVERAGE(OFFSET(K$3,((ROW(K5)-1)*4)+1,0):OFFSET(K$3,((ROW(K5))*4),0))^2)+(STDEV(OFFSET(J$3,((ROW(J5)-1)*4)+1,0):OFFSET(J$3,((ROW(J5))*4),0)))^2)</f>
        <v>905.11764778492807</v>
      </c>
      <c r="AV7">
        <f ca="1">AVERAGE(OFFSET(L$3,((ROW(L5)-1)*4)+1,0):OFFSET(L$3,((ROW(L5))*4),0))</f>
        <v>269264.31922485575</v>
      </c>
      <c r="AW7">
        <f ca="1">SQRT((AVERAGE(OFFSET(M$3,((ROW(M5)-1)*4)+1,0):OFFSET(M$3,((ROW(M5))*4),0))^2)+(STDEV(OFFSET(L$3,((ROW(L5)-1)*4)+1,0):OFFSET(L$3,((ROW(L5))*4),0)))^2)</f>
        <v>17715.115834874563</v>
      </c>
      <c r="AX7">
        <f ca="1">AVERAGE(OFFSET(N$3,((ROW(N5)-1)*4)+1,0):OFFSET(N$3,((ROW(N5))*4),0))</f>
        <v>5090.350742902353</v>
      </c>
      <c r="AY7">
        <f ca="1">SQRT((AVERAGE(OFFSET(O$3,((ROW(O5)-1)*4)+1,0):OFFSET(O$3,((ROW(O5))*4),0))^2)+(STDEV(OFFSET(N$3,((ROW(N5)-1)*4)+1,0):OFFSET(N$3,((ROW(N5))*4),0)))^2)</f>
        <v>195.33679167916443</v>
      </c>
      <c r="AZ7">
        <f ca="1">AVERAGE(OFFSET(P$3,((ROW(P5)-1)*4)+1,0):OFFSET(P$3,((ROW(P5))*4),0))</f>
        <v>1.9376368394645902</v>
      </c>
      <c r="BA7">
        <f ca="1">SQRT((AVERAGE(OFFSET(Q$3,((ROW(Q5)-1)*4)+1,0):OFFSET(Q$3,((ROW(Q5))*4),0))^2)+(STDEV(OFFSET(P$3,((ROW(P5)-1)*4)+1,0):OFFSET(P$3,((ROW(P5))*4),0)))^2)</f>
        <v>15.264507055000848</v>
      </c>
      <c r="BB7">
        <f ca="1">AVERAGE(OFFSET(R$3,((ROW(R5)-1)*4)+1,0):OFFSET(R$3,((ROW(R5))*4),0))</f>
        <v>7.0222653398685511</v>
      </c>
      <c r="BC7">
        <f ca="1">SQRT((AVERAGE(OFFSET(S$3,((ROW(S5)-1)*4)+1,0):OFFSET(S$3,((ROW(S5))*4),0))^2)+(STDEV(OFFSET(R$3,((ROW(R5)-1)*4)+1,0):OFFSET(R$3,((ROW(R5))*4),0)))^2)</f>
        <v>15.331954575813633</v>
      </c>
      <c r="BD7">
        <f ca="1">AVERAGE(OFFSET(T$3,((ROW(T5)-1)*4)+1,0):OFFSET(T$3,((ROW(T5))*4),0))</f>
        <v>4.038899244991871</v>
      </c>
      <c r="BE7">
        <f ca="1">SQRT((AVERAGE(OFFSET(U$3,((ROW(U5)-1)*4)+1,0):OFFSET(U$3,((ROW(U5))*4),0))^2)+(STDEV(OFFSET(T$3,((ROW(T5)-1)*4)+1,0):OFFSET(T$3,((ROW(T5))*4),0)))^2)</f>
        <v>3.5160097774866634</v>
      </c>
      <c r="BF7">
        <f ca="1">AVERAGE(OFFSET(V$3,((ROW(V5)-1)*4)+1,0):OFFSET(V$3,((ROW(V5))*4),0))</f>
        <v>-0.18189749943132882</v>
      </c>
      <c r="BG7">
        <f ca="1">SQRT((AVERAGE(OFFSET(W$3,((ROW(W5)-1)*4)+1,0):OFFSET(W$3,((ROW(W5))*4),0))^2)+(STDEV(OFFSET(V$3,((ROW(V5)-1)*4)+1,0):OFFSET(V$3,((ROW(V5))*4),0)))^2)</f>
        <v>7.6247773976682884</v>
      </c>
      <c r="BH7">
        <f ca="1">AVERAGE(OFFSET(X$3,((ROW(X5)-1)*4)+1,0):OFFSET(X$3,((ROW(X5))*4),0))</f>
        <v>0.43634218540505371</v>
      </c>
      <c r="BI7">
        <f ca="1">SQRT((AVERAGE(OFFSET(Y$3,((ROW(Y5)-1)*4)+1,0):OFFSET(Y$3,((ROW(Y5))*4),0))^2)+(STDEV(OFFSET(X$3,((ROW(X5)-1)*4)+1,0):OFFSET(X$3,((ROW(X5))*4),0)))^2)</f>
        <v>7.6244219199500254</v>
      </c>
      <c r="BJ7">
        <f ca="1">AVERAGE(OFFSET(Z$3,((ROW(Z5)-1)*4)+1,0):OFFSET(Z$3,((ROW(Z5))*4),0))</f>
        <v>2.7427805783017676</v>
      </c>
      <c r="BK7">
        <f ca="1">AVERAGE(OFFSET(AA$3,((ROW(AA5)-1)*4)+1,0):OFFSET(AA$3,((ROW(AA5))*4),0))</f>
        <v>15.246097837610399</v>
      </c>
      <c r="BL7">
        <f ca="1">AVERAGE(OFFSET(AB$3,((ROW(AB5)-1)*4)+1,0):OFFSET(AB$3,((ROW(AB5))*4),0))</f>
        <v>-0.24469578925492375</v>
      </c>
      <c r="BM7">
        <f ca="1">AVERAGE(OFFSET(AC$3,((ROW(AC5)-1)*4)+1,0):OFFSET(AC$3,((ROW(AC5))*4),0))</f>
        <v>15.245685793056099</v>
      </c>
      <c r="BN7">
        <f ca="1">AVERAGE(OFFSET(AD$3,((ROW(AD5)-1)*4)+1,0):OFFSET(AD$3,((ROW(AD5))*4),0))</f>
        <v>-2.5331869145566075</v>
      </c>
      <c r="BO7">
        <f ca="1">AVERAGE(OFFSET(AE$3,((ROW(AE5)-1)*4)+1,0):OFFSET(AE$3,((ROW(AE5))*4),0))</f>
        <v>0.31877927611641199</v>
      </c>
      <c r="BP7">
        <f ca="1">AVERAGE(OFFSET(AF$3,((ROW(AF5)-1)*4)+1,0):OFFSET(AF$3,((ROW(AF5))*4),0))</f>
        <v>-0.17185849788557916</v>
      </c>
      <c r="BQ7">
        <f ca="1">AVERAGE(OFFSET(AG$3,((ROW(AG5)-1)*4)+1,0):OFFSET(AG$3,((ROW(AG5))*4),0))</f>
        <v>0.38198265613770849</v>
      </c>
    </row>
    <row r="8" spans="1:69" x14ac:dyDescent="0.2">
      <c r="A8">
        <v>100524.788</v>
      </c>
      <c r="B8">
        <v>5.3399980143348704E-3</v>
      </c>
      <c r="C8">
        <v>0.89797688708102796</v>
      </c>
      <c r="D8">
        <v>0.208274940470041</v>
      </c>
      <c r="E8">
        <v>296.31694915254229</v>
      </c>
      <c r="F8" s="1">
        <v>0.20301381571480689</v>
      </c>
      <c r="G8">
        <v>583.46073446327603</v>
      </c>
      <c r="H8">
        <v>34281.261597088996</v>
      </c>
      <c r="I8">
        <v>639.69533474557795</v>
      </c>
      <c r="J8">
        <v>33.253255138420897</v>
      </c>
      <c r="K8">
        <v>66.988277552888903</v>
      </c>
      <c r="L8">
        <v>242347.38132741599</v>
      </c>
      <c r="M8">
        <v>5459.9298959551597</v>
      </c>
      <c r="N8">
        <v>6032.2921204487902</v>
      </c>
      <c r="O8">
        <v>96.612811809949903</v>
      </c>
      <c r="P8">
        <v>82.4012894243304</v>
      </c>
      <c r="Q8">
        <v>13.431079219008801</v>
      </c>
      <c r="R8">
        <v>-0.628002158543297</v>
      </c>
      <c r="S8">
        <v>13.397439820522299</v>
      </c>
      <c r="T8">
        <v>2.8110708188279498</v>
      </c>
      <c r="U8">
        <v>0.26981880464272201</v>
      </c>
      <c r="V8">
        <v>-0.272851809320869</v>
      </c>
      <c r="W8">
        <v>6.6987207727883904</v>
      </c>
      <c r="X8">
        <v>0.42594386721457</v>
      </c>
      <c r="Y8">
        <v>6.6987206653401401</v>
      </c>
      <c r="Z8">
        <v>32.972115412382401</v>
      </c>
      <c r="AA8">
        <v>13.4028129365513</v>
      </c>
      <c r="AB8">
        <v>-0.36209637179577597</v>
      </c>
      <c r="AC8">
        <v>13.397438288980201</v>
      </c>
      <c r="AD8">
        <v>-2.6844289660019398</v>
      </c>
      <c r="AE8">
        <v>0.269875655564005</v>
      </c>
      <c r="AF8">
        <v>1.21679441717922</v>
      </c>
      <c r="AG8">
        <v>0.33521364863324898</v>
      </c>
      <c r="AH8">
        <f ca="1">AVERAGE(OFFSET(A$3,((ROW(A6)-1)*4)+1,0):OFFSET(A$3,((ROW(A6))*4),0))</f>
        <v>99680.415333333323</v>
      </c>
      <c r="AI8">
        <f ca="1">AVERAGE(OFFSET(B$3,((ROW(B6)-1)*4)+1,0):OFFSET(B$3,((ROW(B6))*4),0))</f>
        <v>5.3996278571907773E-3</v>
      </c>
      <c r="AJ8">
        <f ca="1">AVERAGE(OFFSET(C$3,((ROW(C6)-1)*4)+1,0):OFFSET(C$3,((ROW(C6))*4),0))</f>
        <v>1.0495977359616533</v>
      </c>
      <c r="AK8">
        <f ca="1">AVERAGE(OFFSET(D$3,((ROW(D6)-1)*4)+1,0):OFFSET(D$3,((ROW(D6))*4),0))</f>
        <v>0.20830288835522967</v>
      </c>
      <c r="AL8" t="str">
        <f t="shared" ca="1" si="1"/>
        <v>NH3: 0.79169711164477, CH4: 0.20830288835523</v>
      </c>
      <c r="AM8" t="s">
        <v>66</v>
      </c>
      <c r="AN8">
        <v>5.2</v>
      </c>
      <c r="AO8">
        <f ca="1">AVERAGE(OFFSET(E$3,((ROW(E6)-1)*4)+1,0):OFFSET(E$3,((ROW(E6))*4),0))</f>
        <v>297.63624087760883</v>
      </c>
      <c r="AP8">
        <f ca="1">AVERAGE(OFFSET(F$3,((ROW(F6)-1)*4)+1,0):OFFSET(F$3,((ROW(F6))*4),0))</f>
        <v>0.24313454306870905</v>
      </c>
      <c r="AQ8">
        <f ca="1">AVERAGE(OFFSET(G$3,((ROW(G6)-1)*4)+1,0):OFFSET(G$3,((ROW(G6))*4),0))</f>
        <v>583.97077193634811</v>
      </c>
      <c r="AR8">
        <f ca="1">AVERAGE(OFFSET(H$3,((ROW(H6)-1)*4)+1,0):OFFSET(H$3,((ROW(H6))*4),0))</f>
        <v>31191.677337880468</v>
      </c>
      <c r="AS8">
        <f ca="1">SQRT((AVERAGE(OFFSET(I$3,((ROW(I6)-1)*4)+1,0):OFFSET(I$3,((ROW(I6))*4),0))^2)+(STDEV(OFFSET(H$3,((ROW(H6)-1)*4)+1,0):OFFSET(H$3,((ROW(H6))*4),0)))^2)</f>
        <v>1678.3848242016895</v>
      </c>
      <c r="AT8">
        <f ca="1">AVERAGE(OFFSET(J$3,((ROW(J6)-1)*4)+1,0):OFFSET(J$3,((ROW(J6))*4),0))</f>
        <v>7924.5047981845737</v>
      </c>
      <c r="AU8">
        <f ca="1">SQRT((AVERAGE(OFFSET(K$3,((ROW(K6)-1)*4)+1,0):OFFSET(K$3,((ROW(K6))*4),0))^2)+(STDEV(OFFSET(J$3,((ROW(J6)-1)*4)+1,0):OFFSET(J$3,((ROW(J6))*4),0)))^2)</f>
        <v>1052.4394471069529</v>
      </c>
      <c r="AV8">
        <f ca="1">AVERAGE(OFFSET(L$3,((ROW(L6)-1)*4)+1,0):OFFSET(L$3,((ROW(L6))*4),0))</f>
        <v>263131.85863566335</v>
      </c>
      <c r="AW8">
        <f ca="1">SQRT((AVERAGE(OFFSET(M$3,((ROW(M6)-1)*4)+1,0):OFFSET(M$3,((ROW(M6))*4),0))^2)+(STDEV(OFFSET(L$3,((ROW(L6)-1)*4)+1,0):OFFSET(L$3,((ROW(L6))*4),0)))^2)</f>
        <v>9689.9610743002868</v>
      </c>
      <c r="AX8">
        <f ca="1">AVERAGE(OFFSET(N$3,((ROW(N6)-1)*4)+1,0):OFFSET(N$3,((ROW(N6))*4),0))</f>
        <v>3897.2271103001935</v>
      </c>
      <c r="AY8">
        <f ca="1">SQRT((AVERAGE(OFFSET(O$3,((ROW(O6)-1)*4)+1,0):OFFSET(O$3,((ROW(O6))*4),0))^2)+(STDEV(OFFSET(N$3,((ROW(N6)-1)*4)+1,0):OFFSET(N$3,((ROW(N6))*4),0)))^2)</f>
        <v>218.13464045097192</v>
      </c>
      <c r="AZ8">
        <f ca="1">AVERAGE(OFFSET(P$3,((ROW(P6)-1)*4)+1,0):OFFSET(P$3,((ROW(P6))*4),0))</f>
        <v>4.5035335219606472</v>
      </c>
      <c r="BA8">
        <f ca="1">SQRT((AVERAGE(OFFSET(Q$3,((ROW(Q6)-1)*4)+1,0):OFFSET(Q$3,((ROW(Q6))*4),0))^2)+(STDEV(OFFSET(P$3,((ROW(P6)-1)*4)+1,0):OFFSET(P$3,((ROW(P6))*4),0)))^2)</f>
        <v>15.025491281775899</v>
      </c>
      <c r="BB8">
        <f ca="1">AVERAGE(OFFSET(R$3,((ROW(R6)-1)*4)+1,0):OFFSET(R$3,((ROW(R6))*4),0))</f>
        <v>5.9925372583078493</v>
      </c>
      <c r="BC8">
        <f ca="1">SQRT((AVERAGE(OFFSET(S$3,((ROW(S6)-1)*4)+1,0):OFFSET(S$3,((ROW(S6))*4),0))^2)+(STDEV(OFFSET(R$3,((ROW(R6)-1)*4)+1,0):OFFSET(R$3,((ROW(R6))*4),0)))^2)</f>
        <v>14.865456091832778</v>
      </c>
      <c r="BD8">
        <f ca="1">AVERAGE(OFFSET(T$3,((ROW(T6)-1)*4)+1,0):OFFSET(T$3,((ROW(T6))*4),0))</f>
        <v>3.6644916911757064</v>
      </c>
      <c r="BE8">
        <f ca="1">SQRT((AVERAGE(OFFSET(U$3,((ROW(U6)-1)*4)+1,0):OFFSET(U$3,((ROW(U6))*4),0))^2)+(STDEV(OFFSET(T$3,((ROW(T6)-1)*4)+1,0):OFFSET(T$3,((ROW(T6))*4),0)))^2)</f>
        <v>1.1960356105726797</v>
      </c>
      <c r="BF8">
        <f ca="1">AVERAGE(OFFSET(V$3,((ROW(V6)-1)*4)+1,0):OFFSET(V$3,((ROW(V6))*4),0))</f>
        <v>-0.36848168883535132</v>
      </c>
      <c r="BG8">
        <f ca="1">SQRT((AVERAGE(OFFSET(W$3,((ROW(W6)-1)*4)+1,0):OFFSET(W$3,((ROW(W6))*4),0))^2)+(STDEV(OFFSET(V$3,((ROW(V6)-1)*4)+1,0):OFFSET(V$3,((ROW(V6))*4),0)))^2)</f>
        <v>7.4158733936524479</v>
      </c>
      <c r="BH8">
        <f ca="1">AVERAGE(OFFSET(X$3,((ROW(X6)-1)*4)+1,0):OFFSET(X$3,((ROW(X6))*4),0))</f>
        <v>0.47079714546121071</v>
      </c>
      <c r="BI8">
        <f ca="1">SQRT((AVERAGE(OFFSET(Y$3,((ROW(Y6)-1)*4)+1,0):OFFSET(Y$3,((ROW(Y6))*4),0))^2)+(STDEV(OFFSET(X$3,((ROW(X6)-1)*4)+1,0):OFFSET(X$3,((ROW(X6))*4),0)))^2)</f>
        <v>7.4212142947917465</v>
      </c>
      <c r="BJ8">
        <f ca="1">AVERAGE(OFFSET(Z$3,((ROW(Z6)-1)*4)+1,0):OFFSET(Z$3,((ROW(Z6))*4),0))</f>
        <v>2.9025003313108435</v>
      </c>
      <c r="BK8">
        <f ca="1">AVERAGE(OFFSET(AA$3,((ROW(AA6)-1)*4)+1,0):OFFSET(AA$3,((ROW(AA6))*4),0))</f>
        <v>14.824072621202601</v>
      </c>
      <c r="BL8">
        <f ca="1">AVERAGE(OFFSET(AB$3,((ROW(AB6)-1)*4)+1,0):OFFSET(AB$3,((ROW(AB6))*4),0))</f>
        <v>-0.17554957310375865</v>
      </c>
      <c r="BM8">
        <f ca="1">AVERAGE(OFFSET(AC$3,((ROW(AC6)-1)*4)+1,0):OFFSET(AC$3,((ROW(AC6))*4),0))</f>
        <v>14.823654366221666</v>
      </c>
      <c r="BN8">
        <f ca="1">AVERAGE(OFFSET(AD$3,((ROW(AD6)-1)*4)+1,0):OFFSET(AD$3,((ROW(AD6))*4),0))</f>
        <v>-1.8651131553186433</v>
      </c>
      <c r="BO8">
        <f ca="1">AVERAGE(OFFSET(AE$3,((ROW(AE6)-1)*4)+1,0):OFFSET(AE$3,((ROW(AE6))*4),0))</f>
        <v>0.31285545989255797</v>
      </c>
      <c r="BP8">
        <f ca="1">AVERAGE(OFFSET(AF$3,((ROW(AF6)-1)*4)+1,0):OFFSET(AF$3,((ROW(AF6))*4),0))</f>
        <v>-0.33558854826334922</v>
      </c>
      <c r="BQ8">
        <f ca="1">AVERAGE(OFFSET(AG$3,((ROW(AG6)-1)*4)+1,0):OFFSET(AG$3,((ROW(AG6))*4),0))</f>
        <v>0.37174324863209002</v>
      </c>
    </row>
    <row r="9" spans="1:69" x14ac:dyDescent="0.2">
      <c r="A9">
        <v>100524.788</v>
      </c>
      <c r="B9">
        <v>5.33780674500757E-3</v>
      </c>
      <c r="C9">
        <v>0.89800880178383402</v>
      </c>
      <c r="D9">
        <v>0.20813837309206401</v>
      </c>
      <c r="E9">
        <v>296.35441176470579</v>
      </c>
      <c r="F9" s="1">
        <v>0.20296948366523473</v>
      </c>
      <c r="G9">
        <v>583.13039215686194</v>
      </c>
      <c r="H9">
        <v>34281.261597088996</v>
      </c>
      <c r="I9">
        <v>3074.3144557335299</v>
      </c>
      <c r="J9">
        <v>33.208486705938498</v>
      </c>
      <c r="K9">
        <v>66.9900721691602</v>
      </c>
      <c r="L9">
        <v>245034.37008590199</v>
      </c>
      <c r="M9">
        <v>11218.228085917501</v>
      </c>
      <c r="N9">
        <v>6087.9245847740403</v>
      </c>
      <c r="O9">
        <v>261.913395508907</v>
      </c>
      <c r="P9">
        <v>82.599668624122799</v>
      </c>
      <c r="Q9">
        <v>13.827078800132901</v>
      </c>
      <c r="R9">
        <v>-0.82001009595482</v>
      </c>
      <c r="S9">
        <v>13.395269225206899</v>
      </c>
      <c r="T9">
        <v>0.94646672931464104</v>
      </c>
      <c r="U9">
        <v>0.27054922341325899</v>
      </c>
      <c r="V9">
        <v>-0.46923222636863898</v>
      </c>
      <c r="W9">
        <v>6.6976751194074797</v>
      </c>
      <c r="X9">
        <v>0.54706250531540801</v>
      </c>
      <c r="Y9">
        <v>6.6976427708164303</v>
      </c>
      <c r="Z9">
        <v>32.819343320288901</v>
      </c>
      <c r="AA9">
        <v>13.4638973110444</v>
      </c>
      <c r="AB9">
        <v>-0.31293494627332802</v>
      </c>
      <c r="AC9">
        <v>13.3952215104028</v>
      </c>
      <c r="AD9">
        <v>-2.1996808594292698</v>
      </c>
      <c r="AE9">
        <v>0.285976735019358</v>
      </c>
      <c r="AF9">
        <v>1.2558164820220701</v>
      </c>
      <c r="AG9">
        <v>0.33848769159684799</v>
      </c>
      <c r="AH9">
        <f ca="1">AVERAGE(OFFSET(A$3,((ROW(A7)-1)*4)+1,0):OFFSET(A$3,((ROW(A7))*4),0))</f>
        <v>99680.415333333352</v>
      </c>
      <c r="AI9">
        <f ca="1">AVERAGE(OFFSET(B$3,((ROW(B7)-1)*4)+1,0):OFFSET(B$3,((ROW(B7))*4),0))</f>
        <v>5.7638170627561137E-3</v>
      </c>
      <c r="AJ9">
        <f ca="1">AVERAGE(OFFSET(C$3,((ROW(C7)-1)*4)+1,0):OFFSET(C$3,((ROW(C7))*4),0))</f>
        <v>1.0999138439139333</v>
      </c>
      <c r="AK9">
        <f ca="1">AVERAGE(OFFSET(D$3,((ROW(D7)-1)*4)+1,0):OFFSET(D$3,((ROW(D7))*4),0))</f>
        <v>0.20823563134810799</v>
      </c>
      <c r="AL9" t="str">
        <f t="shared" ca="1" si="1"/>
        <v>NH3: 0.791764368651892, CH4: 0.208235631348108</v>
      </c>
      <c r="AM9" t="s">
        <v>66</v>
      </c>
      <c r="AN9">
        <v>6.2</v>
      </c>
      <c r="AO9">
        <f ca="1">AVERAGE(OFFSET(E$3,((ROW(E7)-1)*4)+1,0):OFFSET(E$3,((ROW(E7))*4),0))</f>
        <v>297.60213449916409</v>
      </c>
      <c r="AP9">
        <f ca="1">AVERAGE(OFFSET(F$3,((ROW(F7)-1)*4)+1,0):OFFSET(F$3,((ROW(F7))*4),0))</f>
        <v>0.24074955017563068</v>
      </c>
      <c r="AQ9">
        <f ca="1">AVERAGE(OFFSET(G$3,((ROW(G7)-1)*4)+1,0):OFFSET(G$3,((ROW(G7))*4),0))</f>
        <v>581.32861714742864</v>
      </c>
      <c r="AR9">
        <f ca="1">AVERAGE(OFFSET(H$3,((ROW(H7)-1)*4)+1,0):OFFSET(H$3,((ROW(H7))*4),0))</f>
        <v>28921.1533685414</v>
      </c>
      <c r="AS9">
        <f ca="1">SQRT((AVERAGE(OFFSET(I$3,((ROW(I7)-1)*4)+1,0):OFFSET(I$3,((ROW(I7))*4),0))^2)+(STDEV(OFFSET(H$3,((ROW(H7)-1)*4)+1,0):OFFSET(H$3,((ROW(H7))*4),0)))^2)</f>
        <v>1719.4239384851278</v>
      </c>
      <c r="AT9">
        <f ca="1">AVERAGE(OFFSET(J$3,((ROW(J7)-1)*4)+1,0):OFFSET(J$3,((ROW(J7))*4),0))</f>
        <v>10897.357835648134</v>
      </c>
      <c r="AU9">
        <f ca="1">SQRT((AVERAGE(OFFSET(K$3,((ROW(K7)-1)*4)+1,0):OFFSET(K$3,((ROW(K7))*4),0))^2)+(STDEV(OFFSET(J$3,((ROW(J7)-1)*4)+1,0):OFFSET(J$3,((ROW(J7))*4),0)))^2)</f>
        <v>347.52141383986446</v>
      </c>
      <c r="AV9">
        <f ca="1">AVERAGE(OFFSET(L$3,((ROW(L7)-1)*4)+1,0):OFFSET(L$3,((ROW(L7))*4),0))</f>
        <v>260391.60762802965</v>
      </c>
      <c r="AW9">
        <f ca="1">SQRT((AVERAGE(OFFSET(M$3,((ROW(M7)-1)*4)+1,0):OFFSET(M$3,((ROW(M7))*4),0))^2)+(STDEV(OFFSET(L$3,((ROW(L7)-1)*4)+1,0):OFFSET(L$3,((ROW(L7))*4),0)))^2)</f>
        <v>9995.9105627259196</v>
      </c>
      <c r="AX9">
        <f ca="1">AVERAGE(OFFSET(N$3,((ROW(N7)-1)*4)+1,0):OFFSET(N$3,((ROW(N7))*4),0))</f>
        <v>2231.9256009796231</v>
      </c>
      <c r="AY9">
        <f ca="1">SQRT((AVERAGE(OFFSET(O$3,((ROW(O7)-1)*4)+1,0):OFFSET(O$3,((ROW(O7))*4),0))^2)+(STDEV(OFFSET(N$3,((ROW(N7)-1)*4)+1,0):OFFSET(N$3,((ROW(N7))*4),0)))^2)</f>
        <v>272.66032583579602</v>
      </c>
      <c r="AZ9">
        <f ca="1">AVERAGE(OFFSET(P$3,((ROW(P7)-1)*4)+1,0):OFFSET(P$3,((ROW(P7))*4),0))</f>
        <v>3.5348370727569089</v>
      </c>
      <c r="BA9">
        <f ca="1">SQRT((AVERAGE(OFFSET(Q$3,((ROW(Q7)-1)*4)+1,0):OFFSET(Q$3,((ROW(Q7))*4),0))^2)+(STDEV(OFFSET(P$3,((ROW(P7)-1)*4)+1,0):OFFSET(P$3,((ROW(P7))*4),0)))^2)</f>
        <v>14.976857615230422</v>
      </c>
      <c r="BB9">
        <f ca="1">AVERAGE(OFFSET(R$3,((ROW(R7)-1)*4)+1,0):OFFSET(R$3,((ROW(R7))*4),0))</f>
        <v>5.1622801462231065</v>
      </c>
      <c r="BC9">
        <f ca="1">SQRT((AVERAGE(OFFSET(S$3,((ROW(S7)-1)*4)+1,0):OFFSET(S$3,((ROW(S7))*4),0))^2)+(STDEV(OFFSET(R$3,((ROW(R7)-1)*4)+1,0):OFFSET(R$3,((ROW(R7))*4),0)))^2)</f>
        <v>14.808525920603286</v>
      </c>
      <c r="BD9">
        <f ca="1">AVERAGE(OFFSET(T$3,((ROW(T7)-1)*4)+1,0):OFFSET(T$3,((ROW(T7))*4),0))</f>
        <v>5.1075880141375194</v>
      </c>
      <c r="BE9">
        <f ca="1">SQRT((AVERAGE(OFFSET(U$3,((ROW(U7)-1)*4)+1,0):OFFSET(U$3,((ROW(U7))*4),0))^2)+(STDEV(OFFSET(T$3,((ROW(T7)-1)*4)+1,0):OFFSET(T$3,((ROW(T7))*4),0)))^2)</f>
        <v>1.7074787511660079</v>
      </c>
      <c r="BF9">
        <f ca="1">AVERAGE(OFFSET(V$3,((ROW(V7)-1)*4)+1,0):OFFSET(V$3,((ROW(V7))*4),0))</f>
        <v>-0.22563824500889451</v>
      </c>
      <c r="BG9">
        <f ca="1">SQRT((AVERAGE(OFFSET(W$3,((ROW(W7)-1)*4)+1,0):OFFSET(W$3,((ROW(W7))*4),0))^2)+(STDEV(OFFSET(V$3,((ROW(V7)-1)*4)+1,0):OFFSET(V$3,((ROW(V7))*4),0)))^2)</f>
        <v>7.385991689928801</v>
      </c>
      <c r="BH9">
        <f ca="1">AVERAGE(OFFSET(X$3,((ROW(X7)-1)*4)+1,0):OFFSET(X$3,((ROW(X7))*4),0))</f>
        <v>0.70901815556996073</v>
      </c>
      <c r="BI9">
        <f ca="1">SQRT((AVERAGE(OFFSET(Y$3,((ROW(Y7)-1)*4)+1,0):OFFSET(Y$3,((ROW(Y7))*4),0))^2)+(STDEV(OFFSET(X$3,((ROW(X7)-1)*4)+1,0):OFFSET(X$3,((ROW(X7))*4),0)))^2)</f>
        <v>7.4034930228960354</v>
      </c>
      <c r="BJ9">
        <f ca="1">AVERAGE(OFFSET(Z$3,((ROW(Z7)-1)*4)+1,0):OFFSET(Z$3,((ROW(Z7))*4),0))</f>
        <v>2.4417447889113464</v>
      </c>
      <c r="BK9">
        <f ca="1">AVERAGE(OFFSET(AA$3,((ROW(AA7)-1)*4)+1,0):OFFSET(AA$3,((ROW(AA7))*4),0))</f>
        <v>14.764883576838335</v>
      </c>
      <c r="BL9">
        <f ca="1">AVERAGE(OFFSET(AB$3,((ROW(AB7)-1)*4)+1,0):OFFSET(AB$3,((ROW(AB7))*4),0))</f>
        <v>-0.14089154623679867</v>
      </c>
      <c r="BM9">
        <f ca="1">AVERAGE(OFFSET(AC$3,((ROW(AC7)-1)*4)+1,0):OFFSET(AC$3,((ROW(AC7))*4),0))</f>
        <v>14.764599335951933</v>
      </c>
      <c r="BN9">
        <f ca="1">AVERAGE(OFFSET(AD$3,((ROW(AD7)-1)*4)+1,0):OFFSET(AD$3,((ROW(AD7))*4),0))</f>
        <v>-1.5743163980972501</v>
      </c>
      <c r="BO9">
        <f ca="1">AVERAGE(OFFSET(AE$3,((ROW(AE7)-1)*4)+1,0):OFFSET(AE$3,((ROW(AE7))*4),0))</f>
        <v>0.31062458432322931</v>
      </c>
      <c r="BP9">
        <f ca="1">AVERAGE(OFFSET(AF$3,((ROW(AF7)-1)*4)+1,0):OFFSET(AF$3,((ROW(AF7))*4),0))</f>
        <v>-0.39175251298844582</v>
      </c>
      <c r="BQ9">
        <f ca="1">AVERAGE(OFFSET(AG$3,((ROW(AG7)-1)*4)+1,0):OFFSET(AG$3,((ROW(AG7))*4),0))</f>
        <v>0.37037849962588898</v>
      </c>
    </row>
    <row r="10" spans="1:69" x14ac:dyDescent="0.2">
      <c r="A10">
        <v>99258.229000000007</v>
      </c>
      <c r="B10">
        <v>5.4261411996270404E-3</v>
      </c>
      <c r="C10">
        <v>0.90009874281260105</v>
      </c>
      <c r="D10">
        <v>0.20830691430467099</v>
      </c>
      <c r="E10">
        <v>298.1202970297029</v>
      </c>
      <c r="F10" s="1">
        <v>0.20336107250384247</v>
      </c>
      <c r="G10">
        <v>554.11600660065903</v>
      </c>
      <c r="H10">
        <v>34685.135628140102</v>
      </c>
      <c r="I10">
        <v>737.29270029020097</v>
      </c>
      <c r="J10">
        <v>19.364362703392</v>
      </c>
      <c r="K10">
        <v>87.700275638586902</v>
      </c>
      <c r="L10">
        <v>244481.470146604</v>
      </c>
      <c r="M10">
        <v>7879.2967736647697</v>
      </c>
      <c r="N10">
        <v>6124.92506707553</v>
      </c>
      <c r="O10">
        <v>151.667593659071</v>
      </c>
      <c r="P10">
        <v>111.01182779208</v>
      </c>
      <c r="Q10">
        <v>17.6825255268222</v>
      </c>
      <c r="R10">
        <v>1.74219770384977</v>
      </c>
      <c r="S10">
        <v>17.539916171027102</v>
      </c>
      <c r="T10">
        <v>2.72314662679385</v>
      </c>
      <c r="U10">
        <v>0.354970306644178</v>
      </c>
      <c r="V10">
        <v>-1.3264066838239299</v>
      </c>
      <c r="W10">
        <v>8.7699893556103294</v>
      </c>
      <c r="X10">
        <v>-0.17997751777651799</v>
      </c>
      <c r="Y10">
        <v>8.7699457069471993</v>
      </c>
      <c r="Z10">
        <v>25.286368379055901</v>
      </c>
      <c r="AA10">
        <v>17.5472833970924</v>
      </c>
      <c r="AB10">
        <v>-0.17819019966438199</v>
      </c>
      <c r="AC10">
        <v>17.5398841232034</v>
      </c>
      <c r="AD10">
        <v>-4.0668362222271996</v>
      </c>
      <c r="AE10">
        <v>0.36067634645701402</v>
      </c>
      <c r="AF10">
        <v>0.91302494852321403</v>
      </c>
      <c r="AG10">
        <v>0.43890083325689999</v>
      </c>
      <c r="AH10">
        <f ca="1">AVERAGE(OFFSET(A$3,((ROW(A8)-1)*4)+1,0):OFFSET(A$3,((ROW(A8))*4),0))</f>
        <v>99680.415333333323</v>
      </c>
      <c r="AI10">
        <f ca="1">AVERAGE(OFFSET(B$3,((ROW(B8)-1)*4)+1,0):OFFSET(B$3,((ROW(B8))*4),0))</f>
        <v>6.3144828130319392E-3</v>
      </c>
      <c r="AJ10">
        <f ca="1">AVERAGE(OFFSET(C$3,((ROW(C8)-1)*4)+1,0):OFFSET(C$3,((ROW(C8))*4),0))</f>
        <v>1.1501864813069236</v>
      </c>
      <c r="AK10">
        <f ca="1">AVERAGE(OFFSET(D$3,((ROW(D8)-1)*4)+1,0):OFFSET(D$3,((ROW(D8))*4),0))</f>
        <v>0.20824181808980402</v>
      </c>
      <c r="AL10" t="str">
        <f t="shared" ca="1" si="1"/>
        <v>NH3: 0.791758181910196, CH4: 0.208241818089804</v>
      </c>
      <c r="AM10" t="s">
        <v>66</v>
      </c>
      <c r="AN10">
        <v>7.2</v>
      </c>
      <c r="AO10">
        <f ca="1">AVERAGE(OFFSET(E$3,((ROW(E8)-1)*4)+1,0):OFFSET(E$3,((ROW(E8))*4),0))</f>
        <v>297.69727202449968</v>
      </c>
      <c r="AP10">
        <f ca="1">AVERAGE(OFFSET(F$3,((ROW(F8)-1)*4)+1,0):OFFSET(F$3,((ROW(F8))*4),0))</f>
        <v>0.23180710150608205</v>
      </c>
      <c r="AQ10">
        <f ca="1">AVERAGE(OFFSET(G$3,((ROW(G8)-1)*4)+1,0):OFFSET(G$3,((ROW(G8))*4),0))</f>
        <v>575.28481897739277</v>
      </c>
      <c r="AR10">
        <f ca="1">AVERAGE(OFFSET(H$3,((ROW(H8)-1)*4)+1,0):OFFSET(H$3,((ROW(H8))*4),0))</f>
        <v>27863.940531748729</v>
      </c>
      <c r="AS10">
        <f ca="1">SQRT((AVERAGE(OFFSET(I$3,((ROW(I8)-1)*4)+1,0):OFFSET(I$3,((ROW(I8))*4),0))^2)+(STDEV(OFFSET(H$3,((ROW(H8)-1)*4)+1,0):OFFSET(H$3,((ROW(H8))*4),0)))^2)</f>
        <v>1486.0035009540939</v>
      </c>
      <c r="AT10">
        <f ca="1">AVERAGE(OFFSET(J$3,((ROW(J8)-1)*4)+1,0):OFFSET(J$3,((ROW(J8))*4),0))</f>
        <v>13531.701919059831</v>
      </c>
      <c r="AU10">
        <f ca="1">SQRT((AVERAGE(OFFSET(K$3,((ROW(K8)-1)*4)+1,0):OFFSET(K$3,((ROW(K8))*4),0))^2)+(STDEV(OFFSET(J$3,((ROW(J8)-1)*4)+1,0):OFFSET(J$3,((ROW(J8))*4),0)))^2)</f>
        <v>460.1394625497403</v>
      </c>
      <c r="AV10">
        <f ca="1">AVERAGE(OFFSET(L$3,((ROW(L8)-1)*4)+1,0):OFFSET(L$3,((ROW(L8))*4),0))</f>
        <v>255130.29581052237</v>
      </c>
      <c r="AW10">
        <f ca="1">SQRT((AVERAGE(OFFSET(M$3,((ROW(M8)-1)*4)+1,0):OFFSET(M$3,((ROW(M8))*4),0))^2)+(STDEV(OFFSET(L$3,((ROW(L8)-1)*4)+1,0):OFFSET(L$3,((ROW(L8))*4),0)))^2)</f>
        <v>11860.048549592286</v>
      </c>
      <c r="AX10">
        <f ca="1">AVERAGE(OFFSET(N$3,((ROW(N8)-1)*4)+1,0):OFFSET(N$3,((ROW(N8))*4),0))</f>
        <v>730.82058592016608</v>
      </c>
      <c r="AY10">
        <f ca="1">SQRT((AVERAGE(OFFSET(O$3,((ROW(O8)-1)*4)+1,0):OFFSET(O$3,((ROW(O8))*4),0))^2)+(STDEV(OFFSET(N$3,((ROW(N8)-1)*4)+1,0):OFFSET(N$3,((ROW(N8))*4),0)))^2)</f>
        <v>245.16213106103311</v>
      </c>
      <c r="AZ10">
        <f ca="1">AVERAGE(OFFSET(P$3,((ROW(P8)-1)*4)+1,0):OFFSET(P$3,((ROW(P8))*4),0))</f>
        <v>4.0108960313768467</v>
      </c>
      <c r="BA10">
        <f ca="1">SQRT((AVERAGE(OFFSET(Q$3,((ROW(Q8)-1)*4)+1,0):OFFSET(Q$3,((ROW(Q8))*4),0))^2)+(STDEV(OFFSET(P$3,((ROW(P8)-1)*4)+1,0):OFFSET(P$3,((ROW(P8))*4),0)))^2)</f>
        <v>15.500410368558414</v>
      </c>
      <c r="BB10">
        <f ca="1">AVERAGE(OFFSET(R$3,((ROW(R8)-1)*4)+1,0):OFFSET(R$3,((ROW(R8))*4),0))</f>
        <v>4.6170933861275829</v>
      </c>
      <c r="BC10">
        <f ca="1">SQRT((AVERAGE(OFFSET(S$3,((ROW(S8)-1)*4)+1,0):OFFSET(S$3,((ROW(S8))*4),0))^2)+(STDEV(OFFSET(R$3,((ROW(R8)-1)*4)+1,0):OFFSET(R$3,((ROW(R8))*4),0)))^2)</f>
        <v>15.154274597918983</v>
      </c>
      <c r="BD10">
        <f ca="1">AVERAGE(OFFSET(T$3,((ROW(T8)-1)*4)+1,0):OFFSET(T$3,((ROW(T8))*4),0))</f>
        <v>28.297681863485035</v>
      </c>
      <c r="BE10">
        <f ca="1">SQRT((AVERAGE(OFFSET(U$3,((ROW(U8)-1)*4)+1,0):OFFSET(U$3,((ROW(U8))*4),0))^2)+(STDEV(OFFSET(T$3,((ROW(T8)-1)*4)+1,0):OFFSET(T$3,((ROW(T8))*4),0)))^2)</f>
        <v>17.036561188650101</v>
      </c>
      <c r="BF10">
        <f ca="1">AVERAGE(OFFSET(V$3,((ROW(V8)-1)*4)+1,0):OFFSET(V$3,((ROW(V8))*4),0))</f>
        <v>0.90696484261299337</v>
      </c>
      <c r="BG10">
        <f ca="1">SQRT((AVERAGE(OFFSET(W$3,((ROW(W8)-1)*4)+1,0):OFFSET(W$3,((ROW(W8))*4),0))^2)+(STDEV(OFFSET(V$3,((ROW(V8)-1)*4)+1,0):OFFSET(V$3,((ROW(V8))*4),0)))^2)</f>
        <v>7.6097552014768333</v>
      </c>
      <c r="BH10">
        <f ca="1">AVERAGE(OFFSET(X$3,((ROW(X8)-1)*4)+1,0):OFFSET(X$3,((ROW(X8))*4),0))</f>
        <v>18.465636396707833</v>
      </c>
      <c r="BI10">
        <f ca="1">SQRT((AVERAGE(OFFSET(Y$3,((ROW(Y8)-1)*4)+1,0):OFFSET(Y$3,((ROW(Y8))*4),0))^2)+(STDEV(OFFSET(X$3,((ROW(X8)-1)*4)+1,0):OFFSET(X$3,((ROW(X8))*4),0)))^2)</f>
        <v>13.454938750895586</v>
      </c>
      <c r="BJ10">
        <f ca="1">AVERAGE(OFFSET(Z$3,((ROW(Z8)-1)*4)+1,0):OFFSET(Z$3,((ROW(Z8))*4),0))</f>
        <v>3.1325154954967367</v>
      </c>
      <c r="BK10">
        <f ca="1">AVERAGE(OFFSET(AA$3,((ROW(AA8)-1)*4)+1,0):OFFSET(AA$3,((ROW(AA8))*4),0))</f>
        <v>15.134845439032167</v>
      </c>
      <c r="BL10">
        <f ca="1">AVERAGE(OFFSET(AB$3,((ROW(AB8)-1)*4)+1,0):OFFSET(AB$3,((ROW(AB8))*4),0))</f>
        <v>-0.10185055716247277</v>
      </c>
      <c r="BM10">
        <f ca="1">AVERAGE(OFFSET(AC$3,((ROW(AC8)-1)*4)+1,0):OFFSET(AC$3,((ROW(AC8))*4),0))</f>
        <v>15.134532906333433</v>
      </c>
      <c r="BN10">
        <f ca="1">AVERAGE(OFFSET(AD$3,((ROW(AD8)-1)*4)+1,0):OFFSET(AD$3,((ROW(AD8))*4),0))</f>
        <v>-1.3675778277638966</v>
      </c>
      <c r="BO10">
        <f ca="1">AVERAGE(OFFSET(AE$3,((ROW(AE8)-1)*4)+1,0):OFFSET(AE$3,((ROW(AE8))*4),0))</f>
        <v>0.31781121931587902</v>
      </c>
      <c r="BP10">
        <f ca="1">AVERAGE(OFFSET(AF$3,((ROW(AF8)-1)*4)+1,0):OFFSET(AF$3,((ROW(AF8))*4),0))</f>
        <v>-0.4851312095253606</v>
      </c>
      <c r="BQ10">
        <f ca="1">AVERAGE(OFFSET(AG$3,((ROW(AG8)-1)*4)+1,0):OFFSET(AG$3,((ROW(AG8))*4),0))</f>
        <v>0.37999940121226233</v>
      </c>
    </row>
    <row r="11" spans="1:69" x14ac:dyDescent="0.2">
      <c r="A11">
        <v>99258.229000000007</v>
      </c>
      <c r="B11">
        <v>5.4261088447482902E-3</v>
      </c>
      <c r="C11">
        <v>0.90013961462539405</v>
      </c>
      <c r="D11">
        <v>0.20827152607158</v>
      </c>
      <c r="E11">
        <v>298.04801980198016</v>
      </c>
      <c r="F11" s="1">
        <v>0.20332620744740909</v>
      </c>
      <c r="G11">
        <v>553.35198019801896</v>
      </c>
      <c r="H11">
        <v>34685.135628140102</v>
      </c>
      <c r="I11">
        <v>3134.5804919083598</v>
      </c>
      <c r="J11">
        <v>18.975469776299299</v>
      </c>
      <c r="K11">
        <v>87.6814631403128</v>
      </c>
      <c r="L11">
        <v>248621.745486214</v>
      </c>
      <c r="M11">
        <v>14580.6392446636</v>
      </c>
      <c r="N11">
        <v>6170.4820680756502</v>
      </c>
      <c r="O11">
        <v>339.74977194642298</v>
      </c>
      <c r="P11">
        <v>109.678746995515</v>
      </c>
      <c r="Q11">
        <v>18.476503525008301</v>
      </c>
      <c r="R11">
        <v>1.8465436134544899</v>
      </c>
      <c r="S11">
        <v>17.535407239862501</v>
      </c>
      <c r="T11">
        <v>3.7321578813257701</v>
      </c>
      <c r="U11">
        <v>0.39878805733321299</v>
      </c>
      <c r="V11">
        <v>-1.0342221695279601</v>
      </c>
      <c r="W11">
        <v>8.7679182621315892</v>
      </c>
      <c r="X11">
        <v>-0.105668688913026</v>
      </c>
      <c r="Y11">
        <v>8.7676773675728104</v>
      </c>
      <c r="Z11">
        <v>24.249541574705798</v>
      </c>
      <c r="AA11">
        <v>17.581676580693301</v>
      </c>
      <c r="AB11">
        <v>-6.9894151113747999E-2</v>
      </c>
      <c r="AC11">
        <v>17.535204807564</v>
      </c>
      <c r="AD11">
        <v>-3.0356428348067199</v>
      </c>
      <c r="AE11">
        <v>0.39325334382954003</v>
      </c>
      <c r="AF11">
        <v>0.91719843461513795</v>
      </c>
      <c r="AG11">
        <v>0.44147767801680399</v>
      </c>
      <c r="AH11">
        <f ca="1">AVERAGE(OFFSET(A$3,((ROW(A9)-1)*4)+1,0):OFFSET(A$3,((ROW(A9))*4),0))</f>
        <v>99680.415333333323</v>
      </c>
      <c r="AI11">
        <f ca="1">AVERAGE(OFFSET(B$3,((ROW(B9)-1)*4)+1,0):OFFSET(B$3,((ROW(B9))*4),0))</f>
        <v>7.056531831579181E-3</v>
      </c>
      <c r="AJ11">
        <f ca="1">AVERAGE(OFFSET(C$3,((ROW(C9)-1)*4)+1,0):OFFSET(C$3,((ROW(C9))*4),0))</f>
        <v>1.1991577253976133</v>
      </c>
      <c r="AK11">
        <f ca="1">AVERAGE(OFFSET(D$3,((ROW(D9)-1)*4)+1,0):OFFSET(D$3,((ROW(D9))*4),0))</f>
        <v>0.20822299420494964</v>
      </c>
      <c r="AL11" t="str">
        <f t="shared" ca="1" si="1"/>
        <v>NH3: 0.79177700579505, CH4: 0.20822299420495</v>
      </c>
      <c r="AM11" t="s">
        <v>66</v>
      </c>
      <c r="AN11">
        <v>8.1999999999999993</v>
      </c>
      <c r="AO11">
        <f ca="1">AVERAGE(OFFSET(E$3,((ROW(E9)-1)*4)+1,0):OFFSET(E$3,((ROW(E9))*4),0))</f>
        <v>297.8085217591526</v>
      </c>
      <c r="AP11">
        <f ca="1">AVERAGE(OFFSET(F$3,((ROW(F9)-1)*4)+1,0):OFFSET(F$3,((ROW(F9))*4),0))</f>
        <v>0.21816252159680571</v>
      </c>
      <c r="AQ11">
        <f ca="1">AVERAGE(OFFSET(G$3,((ROW(G9)-1)*4)+1,0):OFFSET(G$3,((ROW(G9))*4),0))</f>
        <v>571.05775807813291</v>
      </c>
      <c r="AR11">
        <f ca="1">AVERAGE(OFFSET(H$3,((ROW(H9)-1)*4)+1,0):OFFSET(H$3,((ROW(H9))*4),0))</f>
        <v>30344.838709491134</v>
      </c>
      <c r="AS11">
        <f ca="1">SQRT((AVERAGE(OFFSET(I$3,((ROW(I9)-1)*4)+1,0):OFFSET(I$3,((ROW(I9))*4),0))^2)+(STDEV(OFFSET(H$3,((ROW(H9)-1)*4)+1,0):OFFSET(H$3,((ROW(H9))*4),0)))^2)</f>
        <v>1348.0163349917275</v>
      </c>
      <c r="AT11">
        <f ca="1">AVERAGE(OFFSET(J$3,((ROW(J9)-1)*4)+1,0):OFFSET(J$3,((ROW(J9))*4),0))</f>
        <v>16329.225739969066</v>
      </c>
      <c r="AU11">
        <f ca="1">SQRT((AVERAGE(OFFSET(K$3,((ROW(K9)-1)*4)+1,0):OFFSET(K$3,((ROW(K9))*4),0))^2)+(STDEV(OFFSET(J$3,((ROW(J9)-1)*4)+1,0):OFFSET(J$3,((ROW(J9))*4),0)))^2)</f>
        <v>985.06395668873972</v>
      </c>
      <c r="AV11">
        <f ca="1">AVERAGE(OFFSET(L$3,((ROW(L9)-1)*4)+1,0):OFFSET(L$3,((ROW(L9))*4),0))</f>
        <v>259940.14267574833</v>
      </c>
      <c r="AW11">
        <f ca="1">SQRT((AVERAGE(OFFSET(M$3,((ROW(M9)-1)*4)+1,0):OFFSET(M$3,((ROW(M9))*4),0))^2)+(STDEV(OFFSET(L$3,((ROW(L9)-1)*4)+1,0):OFFSET(L$3,((ROW(L9))*4),0)))^2)</f>
        <v>9810.1780001715051</v>
      </c>
      <c r="AX11">
        <f ca="1">AVERAGE(OFFSET(N$3,((ROW(N9)-1)*4)+1,0):OFFSET(N$3,((ROW(N9))*4),0))</f>
        <v>91.156510612952943</v>
      </c>
      <c r="AY11">
        <f ca="1">SQRT((AVERAGE(OFFSET(O$3,((ROW(O9)-1)*4)+1,0):OFFSET(O$3,((ROW(O9))*4),0))^2)+(STDEV(OFFSET(N$3,((ROW(N9)-1)*4)+1,0):OFFSET(N$3,((ROW(N9))*4),0)))^2)</f>
        <v>8.9159655342966531</v>
      </c>
      <c r="AZ11">
        <f ca="1">AVERAGE(OFFSET(P$3,((ROW(P9)-1)*4)+1,0):OFFSET(P$3,((ROW(P9))*4),0))</f>
        <v>4.2544700013713959</v>
      </c>
      <c r="BA11">
        <f ca="1">SQRT((AVERAGE(OFFSET(Q$3,((ROW(Q9)-1)*4)+1,0):OFFSET(Q$3,((ROW(Q9))*4),0))^2)+(STDEV(OFFSET(P$3,((ROW(P9)-1)*4)+1,0):OFFSET(P$3,((ROW(P9))*4),0)))^2)</f>
        <v>15.689111997300209</v>
      </c>
      <c r="BB11">
        <f ca="1">AVERAGE(OFFSET(R$3,((ROW(R9)-1)*4)+1,0):OFFSET(R$3,((ROW(R9))*4),0))</f>
        <v>7.7519034363985897</v>
      </c>
      <c r="BC11">
        <f ca="1">SQRT((AVERAGE(OFFSET(S$3,((ROW(S9)-1)*4)+1,0):OFFSET(S$3,((ROW(S9))*4),0))^2)+(STDEV(OFFSET(R$3,((ROW(R9)-1)*4)+1,0):OFFSET(R$3,((ROW(R9))*4),0)))^2)</f>
        <v>15.518436638309019</v>
      </c>
      <c r="BD11">
        <f ca="1">AVERAGE(OFFSET(T$3,((ROW(T9)-1)*4)+1,0):OFFSET(T$3,((ROW(T9))*4),0))</f>
        <v>1016.9004143051508</v>
      </c>
      <c r="BE11">
        <f ca="1">SQRT((AVERAGE(OFFSET(U$3,((ROW(U9)-1)*4)+1,0):OFFSET(U$3,((ROW(U9))*4),0))^2)+(STDEV(OFFSET(T$3,((ROW(T9)-1)*4)+1,0):OFFSET(T$3,((ROW(T9))*4),0)))^2)</f>
        <v>164.36695109528097</v>
      </c>
      <c r="BF11">
        <f ca="1">AVERAGE(OFFSET(V$3,((ROW(V9)-1)*4)+1,0):OFFSET(V$3,((ROW(V9))*4),0))</f>
        <v>1.6854559699789666</v>
      </c>
      <c r="BG11">
        <f ca="1">SQRT((AVERAGE(OFFSET(W$3,((ROW(W9)-1)*4)+1,0):OFFSET(W$3,((ROW(W9))*4),0))^2)+(STDEV(OFFSET(V$3,((ROW(V9)-1)*4)+1,0):OFFSET(V$3,((ROW(V9))*4),0)))^2)</f>
        <v>7.7433867400387904</v>
      </c>
      <c r="BH11">
        <f ca="1">AVERAGE(OFFSET(X$3,((ROW(X9)-1)*4)+1,0):OFFSET(X$3,((ROW(X9))*4),0))</f>
        <v>302.45316034147635</v>
      </c>
      <c r="BI11">
        <f ca="1">SQRT((AVERAGE(OFFSET(Y$3,((ROW(Y9)-1)*4)+1,0):OFFSET(Y$3,((ROW(Y9))*4),0))^2)+(STDEV(OFFSET(X$3,((ROW(X9)-1)*4)+1,0):OFFSET(X$3,((ROW(X9))*4),0)))^2)</f>
        <v>63.913082054692069</v>
      </c>
      <c r="BJ11">
        <f ca="1">AVERAGE(OFFSET(Z$3,((ROW(Z9)-1)*4)+1,0):OFFSET(Z$3,((ROW(Z9))*4),0))</f>
        <v>12.674109483993417</v>
      </c>
      <c r="BK11">
        <f ca="1">AVERAGE(OFFSET(AA$3,((ROW(AA9)-1)*4)+1,0):OFFSET(AA$3,((ROW(AA9))*4),0))</f>
        <v>15.482725797531666</v>
      </c>
      <c r="BL11">
        <f ca="1">AVERAGE(OFFSET(AB$3,((ROW(AB9)-1)*4)+1,0):OFFSET(AB$3,((ROW(AB9))*4),0))</f>
        <v>0.78108778910370968</v>
      </c>
      <c r="BM11">
        <f ca="1">AVERAGE(OFFSET(AC$3,((ROW(AC9)-1)*4)+1,0):OFFSET(AC$3,((ROW(AC9))*4),0))</f>
        <v>15.481074536587935</v>
      </c>
      <c r="BN11">
        <f ca="1">AVERAGE(OFFSET(AD$3,((ROW(AD9)-1)*4)+1,0):OFFSET(AD$3,((ROW(AD9))*4),0))</f>
        <v>-0.84816988725550324</v>
      </c>
      <c r="BO11">
        <f ca="1">AVERAGE(OFFSET(AE$3,((ROW(AE9)-1)*4)+1,0):OFFSET(AE$3,((ROW(AE9))*4),0))</f>
        <v>0.32067967273613135</v>
      </c>
      <c r="BP11">
        <f ca="1">AVERAGE(OFFSET(AF$3,((ROW(AF9)-1)*4)+1,0):OFFSET(AF$3,((ROW(AF9))*4),0))</f>
        <v>-0.50026776795133199</v>
      </c>
      <c r="BQ11">
        <f ca="1">AVERAGE(OFFSET(AG$3,((ROW(AG9)-1)*4)+1,0):OFFSET(AG$3,((ROW(AG9))*4),0))</f>
        <v>0.38895624881573831</v>
      </c>
    </row>
    <row r="12" spans="1:69" x14ac:dyDescent="0.2">
      <c r="A12">
        <v>100524.788</v>
      </c>
      <c r="B12">
        <v>5.1836050033646696E-3</v>
      </c>
      <c r="C12">
        <v>0.94948305992201998</v>
      </c>
      <c r="D12">
        <v>0.20845791935445901</v>
      </c>
      <c r="E12">
        <v>296.21993006993</v>
      </c>
      <c r="F12" s="1">
        <v>0.22318238558495343</v>
      </c>
      <c r="G12">
        <v>595.71876456876396</v>
      </c>
      <c r="H12">
        <v>35813.626747093796</v>
      </c>
      <c r="I12">
        <v>631.42951810242903</v>
      </c>
      <c r="J12">
        <v>288.76492587407199</v>
      </c>
      <c r="K12">
        <v>67.085823096638705</v>
      </c>
      <c r="L12">
        <v>257823.01403352901</v>
      </c>
      <c r="M12">
        <v>5546.0529562762003</v>
      </c>
      <c r="N12">
        <v>5855.81199350512</v>
      </c>
      <c r="O12">
        <v>94.911243827321897</v>
      </c>
      <c r="P12">
        <v>23.895848006121199</v>
      </c>
      <c r="Q12">
        <v>13.4035728946268</v>
      </c>
      <c r="R12">
        <v>2.8548055182473102</v>
      </c>
      <c r="S12">
        <v>13.400822827688099</v>
      </c>
      <c r="T12">
        <v>0.48487354941629901</v>
      </c>
      <c r="U12">
        <v>0.26808573185106099</v>
      </c>
      <c r="V12">
        <v>-0.65814435786786096</v>
      </c>
      <c r="W12">
        <v>6.70039883054024</v>
      </c>
      <c r="X12">
        <v>0.37824905475005499</v>
      </c>
      <c r="Y12">
        <v>6.7003942907638399</v>
      </c>
      <c r="Z12">
        <v>23.859810761478101</v>
      </c>
      <c r="AA12">
        <v>13.403564463967699</v>
      </c>
      <c r="AB12">
        <v>-0.29209135131811498</v>
      </c>
      <c r="AC12">
        <v>13.4007857371846</v>
      </c>
      <c r="AD12">
        <v>-2.6074125794979102</v>
      </c>
      <c r="AE12">
        <v>0.26981910191277803</v>
      </c>
      <c r="AF12">
        <v>0.32256815525815902</v>
      </c>
      <c r="AG12">
        <v>0.33505516112803102</v>
      </c>
      <c r="AH12">
        <f ca="1">AVERAGE(OFFSET(A$3,((ROW(A10)-1)*4)+1,0):OFFSET(A$3,((ROW(A10))*4),0))</f>
        <v>99891.508499999996</v>
      </c>
      <c r="AI12">
        <f ca="1">AVERAGE(OFFSET(B$3,((ROW(B10)-1)*4)+1,0):OFFSET(B$3,((ROW(B10))*4),0))</f>
        <v>8.036791407254865E-3</v>
      </c>
      <c r="AJ12">
        <f ca="1">AVERAGE(OFFSET(C$3,((ROW(C10)-1)*4)+1,0):OFFSET(C$3,((ROW(C10))*4),0))</f>
        <v>1.249759584537655</v>
      </c>
      <c r="AK12">
        <f ca="1">AVERAGE(OFFSET(D$3,((ROW(D10)-1)*4)+1,0):OFFSET(D$3,((ROW(D10))*4),0))</f>
        <v>0.20835025287020426</v>
      </c>
      <c r="AL12" t="str">
        <f t="shared" ca="1" si="1"/>
        <v>NH3: 0.791649747129796, CH4: 0.208350252870204</v>
      </c>
      <c r="AM12" t="s">
        <v>66</v>
      </c>
      <c r="AN12">
        <v>9.1999999999999993</v>
      </c>
      <c r="AO12">
        <f ca="1">AVERAGE(OFFSET(E$3,((ROW(E10)-1)*4)+1,0):OFFSET(E$3,((ROW(E10))*4),0))</f>
        <v>297.65267684704975</v>
      </c>
      <c r="AP12">
        <f ca="1">AVERAGE(OFFSET(F$3,((ROW(F10)-1)*4)+1,0):OFFSET(F$3,((ROW(F10))*4),0))</f>
        <v>0.20125277663582031</v>
      </c>
      <c r="AQ12">
        <f ca="1">AVERAGE(OFFSET(G$3,((ROW(G10)-1)*4)+1,0):OFFSET(G$3,((ROW(G10))*4),0))</f>
        <v>564.02630072001875</v>
      </c>
      <c r="AR12">
        <f ca="1">AVERAGE(OFFSET(H$3,((ROW(H10)-1)*4)+1,0):OFFSET(H$3,((ROW(H10))*4),0))</f>
        <v>31776.186778048097</v>
      </c>
      <c r="AS12">
        <f ca="1">SQRT((AVERAGE(OFFSET(I$3,((ROW(I10)-1)*4)+1,0):OFFSET(I$3,((ROW(I10))*4),0))^2)+(STDEV(OFFSET(H$3,((ROW(H10)-1)*4)+1,0):OFFSET(H$3,((ROW(H10))*4),0)))^2)</f>
        <v>1974.15052566602</v>
      </c>
      <c r="AT12">
        <f ca="1">AVERAGE(OFFSET(J$3,((ROW(J10)-1)*4)+1,0):OFFSET(J$3,((ROW(J10))*4),0))</f>
        <v>17072.919737346754</v>
      </c>
      <c r="AU12">
        <f ca="1">SQRT((AVERAGE(OFFSET(K$3,((ROW(K10)-1)*4)+1,0):OFFSET(K$3,((ROW(K10))*4),0))^2)+(STDEV(OFFSET(J$3,((ROW(J10)-1)*4)+1,0):OFFSET(J$3,((ROW(J10))*4),0)))^2)</f>
        <v>873.77181290710735</v>
      </c>
      <c r="AV12">
        <f ca="1">AVERAGE(OFFSET(L$3,((ROW(L10)-1)*4)+1,0):OFFSET(L$3,((ROW(L10))*4),0))</f>
        <v>257900.63259391551</v>
      </c>
      <c r="AW12">
        <f ca="1">SQRT((AVERAGE(OFFSET(M$3,((ROW(M10)-1)*4)+1,0):OFFSET(M$3,((ROW(M10))*4),0))^2)+(STDEV(OFFSET(L$3,((ROW(L10)-1)*4)+1,0):OFFSET(L$3,((ROW(L10))*4),0)))^2)</f>
        <v>12225.119343446517</v>
      </c>
      <c r="AX12">
        <f ca="1">AVERAGE(OFFSET(N$3,((ROW(N10)-1)*4)+1,0):OFFSET(N$3,((ROW(N10))*4),0))</f>
        <v>43.990567194957649</v>
      </c>
      <c r="AY12">
        <f ca="1">SQRT((AVERAGE(OFFSET(O$3,((ROW(O10)-1)*4)+1,0):OFFSET(O$3,((ROW(O10))*4),0))^2)+(STDEV(OFFSET(N$3,((ROW(N10)-1)*4)+1,0):OFFSET(N$3,((ROW(N10))*4),0)))^2)</f>
        <v>18.029023479695358</v>
      </c>
      <c r="AZ12">
        <f ca="1">AVERAGE(OFFSET(P$3,((ROW(P10)-1)*4)+1,0):OFFSET(P$3,((ROW(P10))*4),0))</f>
        <v>6.2957149909222574</v>
      </c>
      <c r="BA12">
        <f ca="1">SQRT((AVERAGE(OFFSET(Q$3,((ROW(Q10)-1)*4)+1,0):OFFSET(Q$3,((ROW(Q10))*4),0))^2)+(STDEV(OFFSET(P$3,((ROW(P10)-1)*4)+1,0):OFFSET(P$3,((ROW(P10))*4),0)))^2)</f>
        <v>17.013441622660526</v>
      </c>
      <c r="BB12">
        <f ca="1">AVERAGE(OFFSET(R$3,((ROW(R10)-1)*4)+1,0):OFFSET(R$3,((ROW(R10))*4),0))</f>
        <v>5.8463545267833572</v>
      </c>
      <c r="BC12">
        <f ca="1">SQRT((AVERAGE(OFFSET(S$3,((ROW(S10)-1)*4)+1,0):OFFSET(S$3,((ROW(S10))*4),0))^2)+(STDEV(OFFSET(R$3,((ROW(R10)-1)*4)+1,0):OFFSET(R$3,((ROW(R10))*4),0)))^2)</f>
        <v>16.905596806362372</v>
      </c>
      <c r="BD12">
        <f ca="1">AVERAGE(OFFSET(T$3,((ROW(T10)-1)*4)+1,0):OFFSET(T$3,((ROW(T10))*4),0))</f>
        <v>3521.2894255687152</v>
      </c>
      <c r="BE12">
        <f ca="1">SQRT((AVERAGE(OFFSET(U$3,((ROW(U10)-1)*4)+1,0):OFFSET(U$3,((ROW(U10))*4),0))^2)+(STDEV(OFFSET(T$3,((ROW(T10)-1)*4)+1,0):OFFSET(T$3,((ROW(T10))*4),0)))^2)</f>
        <v>221.8757025468268</v>
      </c>
      <c r="BF12">
        <f ca="1">AVERAGE(OFFSET(V$3,((ROW(V10)-1)*4)+1,0):OFFSET(V$3,((ROW(V10))*4),0))</f>
        <v>2.1632101033741673</v>
      </c>
      <c r="BG12">
        <f ca="1">SQRT((AVERAGE(OFFSET(W$3,((ROW(W10)-1)*4)+1,0):OFFSET(W$3,((ROW(W10))*4),0))^2)+(STDEV(OFFSET(V$3,((ROW(V10)-1)*4)+1,0):OFFSET(V$3,((ROW(V10))*4),0)))^2)</f>
        <v>8.4585893103988035</v>
      </c>
      <c r="BH12">
        <f ca="1">AVERAGE(OFFSET(X$3,((ROW(X10)-1)*4)+1,0):OFFSET(X$3,((ROW(X10))*4),0))</f>
        <v>1237.5116342266651</v>
      </c>
      <c r="BI12">
        <f ca="1">SQRT((AVERAGE(OFFSET(Y$3,((ROW(Y10)-1)*4)+1,0):OFFSET(Y$3,((ROW(Y10))*4),0))^2)+(STDEV(OFFSET(X$3,((ROW(X10)-1)*4)+1,0):OFFSET(X$3,((ROW(X10))*4),0)))^2)</f>
        <v>142.32649785351779</v>
      </c>
      <c r="BJ12">
        <f ca="1">AVERAGE(OFFSET(Z$3,((ROW(Z10)-1)*4)+1,0):OFFSET(Z$3,((ROW(Z10))*4),0))</f>
        <v>45.8811757320887</v>
      </c>
      <c r="BK12">
        <f ca="1">AVERAGE(OFFSET(AA$3,((ROW(AA10)-1)*4)+1,0):OFFSET(AA$3,((ROW(AA10))*4),0))</f>
        <v>16.993294110437251</v>
      </c>
      <c r="BL12">
        <f ca="1">AVERAGE(OFFSET(AB$3,((ROW(AB10)-1)*4)+1,0):OFFSET(AB$3,((ROW(AB10))*4),0))</f>
        <v>3.3941274561503048</v>
      </c>
      <c r="BM12">
        <f ca="1">AVERAGE(OFFSET(AC$3,((ROW(AC10)-1)*4)+1,0):OFFSET(AC$3,((ROW(AC10))*4),0))</f>
        <v>16.900188233657275</v>
      </c>
      <c r="BN12">
        <f ca="1">AVERAGE(OFFSET(AD$3,((ROW(AD10)-1)*4)+1,0):OFFSET(AD$3,((ROW(AD10))*4),0))</f>
        <v>-1.2096283590251313</v>
      </c>
      <c r="BO12">
        <f ca="1">AVERAGE(OFFSET(AE$3,((ROW(AE10)-1)*4)+1,0):OFFSET(AE$3,((ROW(AE10))*4),0))</f>
        <v>0.34232929971282178</v>
      </c>
      <c r="BP12">
        <f ca="1">AVERAGE(OFFSET(AF$3,((ROW(AF10)-1)*4)+1,0):OFFSET(AF$3,((ROW(AF10))*4),0))</f>
        <v>-0.43628517004132256</v>
      </c>
      <c r="BQ12">
        <f ca="1">AVERAGE(OFFSET(AG$3,((ROW(AG10)-1)*4)+1,0):OFFSET(AG$3,((ROW(AG10))*4),0))</f>
        <v>0.42431153284701401</v>
      </c>
    </row>
    <row r="13" spans="1:69" x14ac:dyDescent="0.2">
      <c r="A13">
        <v>99258.229000000007</v>
      </c>
      <c r="B13">
        <v>5.2465129489733201E-3</v>
      </c>
      <c r="C13">
        <v>0.94996897085079302</v>
      </c>
      <c r="D13">
        <v>0.208410948115759</v>
      </c>
      <c r="E13">
        <v>297.99356435643557</v>
      </c>
      <c r="F13" s="1">
        <v>0.22382052331477564</v>
      </c>
      <c r="G13">
        <v>566.45330033003302</v>
      </c>
      <c r="H13">
        <v>35801.240446527998</v>
      </c>
      <c r="I13">
        <v>3092.4843251952202</v>
      </c>
      <c r="J13">
        <v>109.781626095739</v>
      </c>
      <c r="K13">
        <v>86.424429923798698</v>
      </c>
      <c r="L13">
        <v>268780.44059954898</v>
      </c>
      <c r="M13">
        <v>15238.4196922191</v>
      </c>
      <c r="N13">
        <v>5995.8727244600605</v>
      </c>
      <c r="O13">
        <v>323.80713950851901</v>
      </c>
      <c r="P13">
        <v>45.6011883071764</v>
      </c>
      <c r="Q13">
        <v>17.408241762400301</v>
      </c>
      <c r="R13">
        <v>3.6009502871199</v>
      </c>
      <c r="S13">
        <v>17.248141814646001</v>
      </c>
      <c r="T13">
        <v>2.3816003753835102</v>
      </c>
      <c r="U13">
        <v>0.36453009603116598</v>
      </c>
      <c r="V13">
        <v>-1.00113194186744</v>
      </c>
      <c r="W13">
        <v>8.6239170850467701</v>
      </c>
      <c r="X13">
        <v>0.47609153151295303</v>
      </c>
      <c r="Y13">
        <v>8.6236902046755297</v>
      </c>
      <c r="Z13">
        <v>23.088510693995101</v>
      </c>
      <c r="AA13">
        <v>17.2882603711987</v>
      </c>
      <c r="AB13">
        <v>-8.3998960594947603E-2</v>
      </c>
      <c r="AC13">
        <v>17.247254707130701</v>
      </c>
      <c r="AD13">
        <v>-2.8682868236966201</v>
      </c>
      <c r="AE13">
        <v>0.382417859728159</v>
      </c>
      <c r="AF13">
        <v>-4.64804431210631E-3</v>
      </c>
      <c r="AG13">
        <v>0.43285979295983201</v>
      </c>
      <c r="AH13">
        <f ca="1">AVERAGE(OFFSET(A$3,((ROW(A11)-1)*4)+1,0):OFFSET(A$3,((ROW(A11))*4),0))</f>
        <v>99258.229000000007</v>
      </c>
      <c r="AI13">
        <f ca="1">AVERAGE(OFFSET(B$3,((ROW(B11)-1)*4)+1,0):OFFSET(B$3,((ROW(B11))*4),0))</f>
        <v>7.7403427131416402E-3</v>
      </c>
      <c r="AJ13">
        <f ca="1">AVERAGE(OFFSET(C$3,((ROW(C11)-1)*4)+1,0):OFFSET(C$3,((ROW(C11))*4),0))</f>
        <v>1.3006243652737099</v>
      </c>
      <c r="AK13">
        <f ca="1">AVERAGE(OFFSET(D$3,((ROW(D11)-1)*4)+1,0):OFFSET(D$3,((ROW(D11))*4),0))</f>
        <v>0.2082511110911445</v>
      </c>
      <c r="AL13" t="str">
        <f t="shared" ref="AL3:AL16" ca="1" si="2">"NH3: "&amp;(1-AK13)&amp;", CH4: "&amp;AK13</f>
        <v>NH3: 0.791748888908856, CH4: 0.208251111091144</v>
      </c>
      <c r="AM13" t="s">
        <v>66</v>
      </c>
      <c r="AN13">
        <v>8.1999999999999993</v>
      </c>
      <c r="AO13">
        <f ca="1">AVERAGE(OFFSET(E$3,((ROW(E11)-1)*4)+1,0):OFFSET(E$3,((ROW(E11))*4),0))</f>
        <v>298.46955445544546</v>
      </c>
      <c r="AP13">
        <f ca="1">AVERAGE(OFFSET(F$3,((ROW(F11)-1)*4)+1,0):OFFSET(F$3,((ROW(F11))*4),0))</f>
        <v>0.18397120216197316</v>
      </c>
      <c r="AQ13">
        <f ca="1">AVERAGE(OFFSET(G$3,((ROW(G11)-1)*4)+1,0):OFFSET(G$3,((ROW(G11))*4),0))</f>
        <v>547.0899339933992</v>
      </c>
      <c r="AR13">
        <f ca="1">AVERAGE(OFFSET(H$3,((ROW(H11)-1)*4)+1,0):OFFSET(H$3,((ROW(H11))*4),0))</f>
        <v>30062.89686270665</v>
      </c>
      <c r="AS13">
        <f ca="1">SQRT((AVERAGE(OFFSET(I$3,((ROW(I11)-1)*4)+1,0):OFFSET(I$3,((ROW(I11))*4),0))^2)+(STDEV(OFFSET(H$3,((ROW(H11)-1)*4)+1,0):OFFSET(H$3,((ROW(H11))*4),0)))^2)</f>
        <v>2026.2743963459186</v>
      </c>
      <c r="AT13">
        <f ca="1">AVERAGE(OFFSET(J$3,((ROW(J11)-1)*4)+1,0):OFFSET(J$3,((ROW(J11))*4),0))</f>
        <v>18534.65739444035</v>
      </c>
      <c r="AU13">
        <f ca="1">SQRT((AVERAGE(OFFSET(K$3,((ROW(K11)-1)*4)+1,0):OFFSET(K$3,((ROW(K11))*4),0))^2)+(STDEV(OFFSET(J$3,((ROW(J11)-1)*4)+1,0):OFFSET(J$3,((ROW(J11))*4),0)))^2)</f>
        <v>798.21017415496783</v>
      </c>
      <c r="AV13">
        <f ca="1">AVERAGE(OFFSET(L$3,((ROW(L11)-1)*4)+1,0):OFFSET(L$3,((ROW(L11))*4),0))</f>
        <v>255939.01735883451</v>
      </c>
      <c r="AW13">
        <f ca="1">SQRT((AVERAGE(OFFSET(M$3,((ROW(M11)-1)*4)+1,0):OFFSET(M$3,((ROW(M11))*4),0))^2)+(STDEV(OFFSET(L$3,((ROW(L11)-1)*4)+1,0):OFFSET(L$3,((ROW(L11))*4),0)))^2)</f>
        <v>13532.516443075092</v>
      </c>
      <c r="AX13">
        <f ca="1">AVERAGE(OFFSET(N$3,((ROW(N11)-1)*4)+1,0):OFFSET(N$3,((ROW(N11))*4),0))</f>
        <v>11.936206654670826</v>
      </c>
      <c r="AY13">
        <f ca="1">SQRT((AVERAGE(OFFSET(O$3,((ROW(O11)-1)*4)+1,0):OFFSET(O$3,((ROW(O11))*4),0))^2)+(STDEV(OFFSET(N$3,((ROW(N11)-1)*4)+1,0):OFFSET(N$3,((ROW(N11))*4),0)))^2)</f>
        <v>9.2229611821713195</v>
      </c>
      <c r="AZ13">
        <f ca="1">AVERAGE(OFFSET(P$3,((ROW(P11)-1)*4)+1,0):OFFSET(P$3,((ROW(P11))*4),0))</f>
        <v>10.547261846746418</v>
      </c>
      <c r="BA13">
        <f ca="1">SQRT((AVERAGE(OFFSET(Q$3,((ROW(Q11)-1)*4)+1,0):OFFSET(Q$3,((ROW(Q11))*4),0))^2)+(STDEV(OFFSET(P$3,((ROW(P11)-1)*4)+1,0):OFFSET(P$3,((ROW(P11))*4),0)))^2)</f>
        <v>18.215761752245541</v>
      </c>
      <c r="BB13">
        <f ca="1">AVERAGE(OFFSET(R$3,((ROW(R11)-1)*4)+1,0):OFFSET(R$3,((ROW(R11))*4),0))</f>
        <v>4.8886378624892499</v>
      </c>
      <c r="BC13">
        <f ca="1">SQRT((AVERAGE(OFFSET(S$3,((ROW(S11)-1)*4)+1,0):OFFSET(S$3,((ROW(S11))*4),0))^2)+(STDEV(OFFSET(R$3,((ROW(R11)-1)*4)+1,0):OFFSET(R$3,((ROW(R11))*4),0)))^2)</f>
        <v>18.189604658754622</v>
      </c>
      <c r="BD13">
        <f ca="1">AVERAGE(OFFSET(T$3,((ROW(T11)-1)*4)+1,0):OFFSET(T$3,((ROW(T11))*4),0))</f>
        <v>6669.0963249820952</v>
      </c>
      <c r="BE13">
        <f ca="1">SQRT((AVERAGE(OFFSET(U$3,((ROW(U11)-1)*4)+1,0):OFFSET(U$3,((ROW(U11))*4),0))^2)+(STDEV(OFFSET(T$3,((ROW(T11)-1)*4)+1,0):OFFSET(T$3,((ROW(T11))*4),0)))^2)</f>
        <v>350.13009472746637</v>
      </c>
      <c r="BF13">
        <f ca="1">AVERAGE(OFFSET(V$3,((ROW(V11)-1)*4)+1,0):OFFSET(V$3,((ROW(V11))*4),0))</f>
        <v>6.4488784505128978</v>
      </c>
      <c r="BG13">
        <f ca="1">SQRT((AVERAGE(OFFSET(W$3,((ROW(W11)-1)*4)+1,0):OFFSET(W$3,((ROW(W11))*4),0))^2)+(STDEV(OFFSET(V$3,((ROW(V11)-1)*4)+1,0):OFFSET(V$3,((ROW(V11))*4),0)))^2)</f>
        <v>9.1025147633902446</v>
      </c>
      <c r="BH13">
        <f ca="1">AVERAGE(OFFSET(X$3,((ROW(X11)-1)*4)+1,0):OFFSET(X$3,((ROW(X11))*4),0))</f>
        <v>2677.415600932115</v>
      </c>
      <c r="BI13">
        <f ca="1">SQRT((AVERAGE(OFFSET(Y$3,((ROW(Y11)-1)*4)+1,0):OFFSET(Y$3,((ROW(Y11))*4),0))^2)+(STDEV(OFFSET(X$3,((ROW(X11)-1)*4)+1,0):OFFSET(X$3,((ROW(X11))*4),0)))^2)</f>
        <v>125.9081650350527</v>
      </c>
      <c r="BJ13">
        <f ca="1">AVERAGE(OFFSET(Z$3,((ROW(Z11)-1)*4)+1,0):OFFSET(Z$3,((ROW(Z11))*4),0))</f>
        <v>57.792360886720999</v>
      </c>
      <c r="BK13">
        <f ca="1">AVERAGE(OFFSET(AA$3,((ROW(AA11)-1)*4)+1,0):OFFSET(AA$3,((ROW(AA11))*4),0))</f>
        <v>18.369205625497575</v>
      </c>
      <c r="BL13">
        <f ca="1">AVERAGE(OFFSET(AB$3,((ROW(AB11)-1)*4)+1,0):OFFSET(AB$3,((ROW(AB11))*4),0))</f>
        <v>7.0966628600669575</v>
      </c>
      <c r="BM13">
        <f ca="1">AVERAGE(OFFSET(AC$3,((ROW(AC11)-1)*4)+1,0):OFFSET(AC$3,((ROW(AC11))*4),0))</f>
        <v>18.187799641134824</v>
      </c>
      <c r="BN13">
        <f ca="1">AVERAGE(OFFSET(AD$3,((ROW(AD11)-1)*4)+1,0):OFFSET(AD$3,((ROW(AD11))*4),0))</f>
        <v>-1.7945101946679198</v>
      </c>
      <c r="BO13">
        <f ca="1">AVERAGE(OFFSET(AE$3,((ROW(AE11)-1)*4)+1,0):OFFSET(AE$3,((ROW(AE11))*4),0))</f>
        <v>0.37059011230304201</v>
      </c>
      <c r="BP13">
        <f ca="1">AVERAGE(OFFSET(AF$3,((ROW(AF11)-1)*4)+1,0):OFFSET(AF$3,((ROW(AF11))*4),0))</f>
        <v>-0.77669409663147926</v>
      </c>
      <c r="BQ13">
        <f ca="1">AVERAGE(OFFSET(AG$3,((ROW(AG11)-1)*4)+1,0):OFFSET(AG$3,((ROW(AG11))*4),0))</f>
        <v>0.45757756878278499</v>
      </c>
    </row>
    <row r="14" spans="1:69" x14ac:dyDescent="0.2">
      <c r="F14" s="1"/>
      <c r="AH14" t="e">
        <f ca="1">AVERAGE(OFFSET(A$3,((ROW(A12)-1)*4)+1,0):OFFSET(A$3,((ROW(A12))*4),0))</f>
        <v>#DIV/0!</v>
      </c>
      <c r="AI14" t="e">
        <f ca="1">AVERAGE(OFFSET(B$3,((ROW(B12)-1)*4)+1,0):OFFSET(B$3,((ROW(B12))*4),0))</f>
        <v>#DIV/0!</v>
      </c>
      <c r="AJ14" t="e">
        <f ca="1">AVERAGE(OFFSET(C$3,((ROW(C12)-1)*4)+1,0):OFFSET(C$3,((ROW(C12))*4),0))</f>
        <v>#DIV/0!</v>
      </c>
      <c r="AK14" t="e">
        <f ca="1">AVERAGE(OFFSET(D$3,((ROW(D12)-1)*4)+1,0):OFFSET(D$3,((ROW(D12))*4),0))</f>
        <v>#DIV/0!</v>
      </c>
      <c r="AL14" t="e">
        <f t="shared" ref="AL14" ca="1" si="3">"NH3: "&amp;(1-AK14)&amp;", CH4: "&amp;AK14</f>
        <v>#DIV/0!</v>
      </c>
      <c r="AM14" t="s">
        <v>66</v>
      </c>
      <c r="AN14">
        <v>9.1999999999999993</v>
      </c>
      <c r="AO14" t="e">
        <f ca="1">AVERAGE(OFFSET(E$3,((ROW(E12)-1)*4)+1,0):OFFSET(E$3,((ROW(E12))*4),0))</f>
        <v>#DIV/0!</v>
      </c>
      <c r="AP14" t="e">
        <f ca="1">AVERAGE(OFFSET(F$3,((ROW(F12)-1)*4)+1,0):OFFSET(F$3,((ROW(F12))*4),0))</f>
        <v>#DIV/0!</v>
      </c>
      <c r="AQ14" t="e">
        <f ca="1">AVERAGE(OFFSET(G$3,((ROW(G12)-1)*4)+1,0):OFFSET(G$3,((ROW(G12))*4),0))</f>
        <v>#DIV/0!</v>
      </c>
      <c r="AR14" t="e">
        <f ca="1">AVERAGE(OFFSET(H$3,((ROW(H12)-1)*4)+1,0):OFFSET(H$3,((ROW(H12))*4),0))</f>
        <v>#DIV/0!</v>
      </c>
      <c r="AS14" t="e">
        <f ca="1">SQRT((AVERAGE(OFFSET(I$3,((ROW(I12)-1)*4)+1,0):OFFSET(I$3,((ROW(I12))*4),0))^2)+(STDEV(OFFSET(H$3,((ROW(H12)-1)*4)+1,0):OFFSET(H$3,((ROW(H12))*4),0)))^2)</f>
        <v>#DIV/0!</v>
      </c>
      <c r="AT14" t="e">
        <f ca="1">AVERAGE(OFFSET(J$3,((ROW(J12)-1)*4)+1,0):OFFSET(J$3,((ROW(J12))*4),0))</f>
        <v>#DIV/0!</v>
      </c>
      <c r="AU14" t="e">
        <f ca="1">SQRT((AVERAGE(OFFSET(K$3,((ROW(K12)-1)*4)+1,0):OFFSET(K$3,((ROW(K12))*4),0))^2)+(STDEV(OFFSET(J$3,((ROW(J12)-1)*4)+1,0):OFFSET(J$3,((ROW(J12))*4),0)))^2)</f>
        <v>#DIV/0!</v>
      </c>
      <c r="AV14" t="e">
        <f ca="1">AVERAGE(OFFSET(L$3,((ROW(L12)-1)*4)+1,0):OFFSET(L$3,((ROW(L12))*4),0))</f>
        <v>#DIV/0!</v>
      </c>
      <c r="AW14" t="e">
        <f ca="1">SQRT((AVERAGE(OFFSET(M$3,((ROW(M12)-1)*4)+1,0):OFFSET(M$3,((ROW(M12))*4),0))^2)+(STDEV(OFFSET(L$3,((ROW(L12)-1)*4)+1,0):OFFSET(L$3,((ROW(L12))*4),0)))^2)</f>
        <v>#DIV/0!</v>
      </c>
      <c r="AX14" t="e">
        <f ca="1">AVERAGE(OFFSET(N$3,((ROW(N12)-1)*4)+1,0):OFFSET(N$3,((ROW(N12))*4),0))</f>
        <v>#DIV/0!</v>
      </c>
      <c r="AY14" t="e">
        <f ca="1">SQRT((AVERAGE(OFFSET(O$3,((ROW(O12)-1)*4)+1,0):OFFSET(O$3,((ROW(O12))*4),0))^2)+(STDEV(OFFSET(N$3,((ROW(N12)-1)*4)+1,0):OFFSET(N$3,((ROW(N12))*4),0)))^2)</f>
        <v>#DIV/0!</v>
      </c>
      <c r="AZ14" t="e">
        <f ca="1">AVERAGE(OFFSET(P$3,((ROW(P12)-1)*4)+1,0):OFFSET(P$3,((ROW(P12))*4),0))</f>
        <v>#DIV/0!</v>
      </c>
      <c r="BA14" t="e">
        <f ca="1">SQRT((AVERAGE(OFFSET(Q$3,((ROW(Q12)-1)*4)+1,0):OFFSET(Q$3,((ROW(Q12))*4),0))^2)+(STDEV(OFFSET(P$3,((ROW(P12)-1)*4)+1,0):OFFSET(P$3,((ROW(P12))*4),0)))^2)</f>
        <v>#DIV/0!</v>
      </c>
      <c r="BB14" t="e">
        <f ca="1">AVERAGE(OFFSET(R$3,((ROW(R12)-1)*4)+1,0):OFFSET(R$3,((ROW(R12))*4),0))</f>
        <v>#DIV/0!</v>
      </c>
      <c r="BC14" t="e">
        <f ca="1">SQRT((AVERAGE(OFFSET(S$3,((ROW(S12)-1)*4)+1,0):OFFSET(S$3,((ROW(S12))*4),0))^2)+(STDEV(OFFSET(R$3,((ROW(R12)-1)*4)+1,0):OFFSET(R$3,((ROW(R12))*4),0)))^2)</f>
        <v>#DIV/0!</v>
      </c>
      <c r="BD14" t="e">
        <f ca="1">AVERAGE(OFFSET(T$3,((ROW(T12)-1)*4)+1,0):OFFSET(T$3,((ROW(T12))*4),0))</f>
        <v>#DIV/0!</v>
      </c>
      <c r="BE14" t="e">
        <f ca="1">SQRT((AVERAGE(OFFSET(U$3,((ROW(U12)-1)*4)+1,0):OFFSET(U$3,((ROW(U12))*4),0))^2)+(STDEV(OFFSET(T$3,((ROW(T12)-1)*4)+1,0):OFFSET(T$3,((ROW(T12))*4),0)))^2)</f>
        <v>#DIV/0!</v>
      </c>
      <c r="BF14" t="e">
        <f ca="1">AVERAGE(OFFSET(V$3,((ROW(V12)-1)*4)+1,0):OFFSET(V$3,((ROW(V12))*4),0))</f>
        <v>#DIV/0!</v>
      </c>
      <c r="BG14" t="e">
        <f ca="1">SQRT((AVERAGE(OFFSET(W$3,((ROW(W12)-1)*4)+1,0):OFFSET(W$3,((ROW(W12))*4),0))^2)+(STDEV(OFFSET(V$3,((ROW(V12)-1)*4)+1,0):OFFSET(V$3,((ROW(V12))*4),0)))^2)</f>
        <v>#DIV/0!</v>
      </c>
      <c r="BH14" t="e">
        <f ca="1">AVERAGE(OFFSET(X$3,((ROW(X12)-1)*4)+1,0):OFFSET(X$3,((ROW(X12))*4),0))</f>
        <v>#DIV/0!</v>
      </c>
      <c r="BI14" t="e">
        <f ca="1">SQRT((AVERAGE(OFFSET(Y$3,((ROW(Y12)-1)*4)+1,0):OFFSET(Y$3,((ROW(Y12))*4),0))^2)+(STDEV(OFFSET(X$3,((ROW(X12)-1)*4)+1,0):OFFSET(X$3,((ROW(X12))*4),0)))^2)</f>
        <v>#DIV/0!</v>
      </c>
      <c r="BJ14" t="e">
        <f ca="1">AVERAGE(OFFSET(Z$3,((ROW(Z12)-1)*4)+1,0):OFFSET(Z$3,((ROW(Z12))*4),0))</f>
        <v>#DIV/0!</v>
      </c>
      <c r="BK14" t="e">
        <f ca="1">AVERAGE(OFFSET(AA$3,((ROW(AA12)-1)*4)+1,0):OFFSET(AA$3,((ROW(AA12))*4),0))</f>
        <v>#DIV/0!</v>
      </c>
      <c r="BL14" t="e">
        <f ca="1">AVERAGE(OFFSET(AB$3,((ROW(AB12)-1)*4)+1,0):OFFSET(AB$3,((ROW(AB12))*4),0))</f>
        <v>#DIV/0!</v>
      </c>
      <c r="BM14" t="e">
        <f ca="1">AVERAGE(OFFSET(AC$3,((ROW(AC12)-1)*4)+1,0):OFFSET(AC$3,((ROW(AC12))*4),0))</f>
        <v>#DIV/0!</v>
      </c>
      <c r="BN14" t="e">
        <f ca="1">AVERAGE(OFFSET(AD$3,((ROW(AD12)-1)*4)+1,0):OFFSET(AD$3,((ROW(AD12))*4),0))</f>
        <v>#DIV/0!</v>
      </c>
      <c r="BO14" t="e">
        <f ca="1">AVERAGE(OFFSET(AE$3,((ROW(AE12)-1)*4)+1,0):OFFSET(AE$3,((ROW(AE12))*4),0))</f>
        <v>#DIV/0!</v>
      </c>
      <c r="BP14" t="e">
        <f ca="1">AVERAGE(OFFSET(AF$3,((ROW(AF12)-1)*4)+1,0):OFFSET(AF$3,((ROW(AF12))*4),0))</f>
        <v>#DIV/0!</v>
      </c>
      <c r="BQ14" t="e">
        <f ca="1">AVERAGE(OFFSET(AG$3,((ROW(AG12)-1)*4)+1,0):OFFSET(AG$3,((ROW(AG12))*4),0))</f>
        <v>#DIV/0!</v>
      </c>
    </row>
    <row r="15" spans="1:69" x14ac:dyDescent="0.2">
      <c r="F15" s="1"/>
    </row>
    <row r="16" spans="1:69" x14ac:dyDescent="0.2">
      <c r="A16">
        <v>99258.229000000007</v>
      </c>
      <c r="B16">
        <v>5.2473943822791396E-3</v>
      </c>
      <c r="C16">
        <v>0.95012135761463301</v>
      </c>
      <c r="D16">
        <v>0.208322194016476</v>
      </c>
      <c r="E16">
        <v>298.20940594059397</v>
      </c>
      <c r="F16" s="1">
        <v>0.22399457041796994</v>
      </c>
      <c r="G16">
        <v>562.03712871287098</v>
      </c>
      <c r="H16">
        <v>36336.600221690998</v>
      </c>
      <c r="I16">
        <v>3098.1428010654899</v>
      </c>
      <c r="J16">
        <v>111.837231103089</v>
      </c>
      <c r="K16">
        <v>90.781023753072802</v>
      </c>
      <c r="L16">
        <v>267532.172862495</v>
      </c>
      <c r="M16">
        <v>15908.8328946484</v>
      </c>
      <c r="N16">
        <v>6057.8027548657301</v>
      </c>
      <c r="O16">
        <v>342.56162211736802</v>
      </c>
      <c r="P16">
        <v>55.6655702937475</v>
      </c>
      <c r="Q16">
        <v>18.365868683773499</v>
      </c>
      <c r="R16">
        <v>4.36750874038521</v>
      </c>
      <c r="S16">
        <v>18.116798926580401</v>
      </c>
      <c r="T16">
        <v>3.5525520490147602</v>
      </c>
      <c r="U16">
        <v>0.40702664447599102</v>
      </c>
      <c r="V16">
        <v>-0.969797944335548</v>
      </c>
      <c r="W16">
        <v>9.0580138976312092</v>
      </c>
      <c r="X16">
        <v>0.52271334455087604</v>
      </c>
      <c r="Y16">
        <v>9.0577866128059092</v>
      </c>
      <c r="Z16">
        <v>16.017246423276202</v>
      </c>
      <c r="AA16">
        <v>18.135824169058601</v>
      </c>
      <c r="AB16">
        <v>-0.100545898246724</v>
      </c>
      <c r="AC16">
        <v>18.115410015191301</v>
      </c>
      <c r="AD16">
        <v>-3.0228451715271998</v>
      </c>
      <c r="AE16">
        <v>0.40584020214165301</v>
      </c>
      <c r="AF16">
        <v>-6.4633518917638605E-2</v>
      </c>
      <c r="AG16">
        <v>0.45513711099500997</v>
      </c>
      <c r="AH16" t="e">
        <f ca="1">AVERAGE(OFFSET(A$3,((ROW(A12)-1)*4)+1,0):OFFSET(A$3,((ROW(A12))*4),0))</f>
        <v>#DIV/0!</v>
      </c>
      <c r="AI16" t="e">
        <f ca="1">AVERAGE(OFFSET(B$3,((ROW(B12)-1)*4)+1,0):OFFSET(B$3,((ROW(B12))*4),0))</f>
        <v>#DIV/0!</v>
      </c>
      <c r="AJ16" t="e">
        <f ca="1">AVERAGE(OFFSET(C$3,((ROW(C12)-1)*4)+1,0):OFFSET(C$3,((ROW(C12))*4),0))</f>
        <v>#DIV/0!</v>
      </c>
      <c r="AK16" t="e">
        <f ca="1">AVERAGE(OFFSET(D$3,((ROW(D12)-1)*4)+1,0):OFFSET(D$3,((ROW(D12))*4),0))</f>
        <v>#DIV/0!</v>
      </c>
      <c r="AL16" t="e">
        <f t="shared" ca="1" si="2"/>
        <v>#DIV/0!</v>
      </c>
      <c r="AM16" t="s">
        <v>66</v>
      </c>
      <c r="AN16">
        <v>9.1999999999999993</v>
      </c>
      <c r="AO16" t="e">
        <f ca="1">AVERAGE(OFFSET(E$3,((ROW(E12)-1)*4)+1,0):OFFSET(E$3,((ROW(E12))*4),0))</f>
        <v>#DIV/0!</v>
      </c>
      <c r="AP16" t="e">
        <f ca="1">AVERAGE(OFFSET(F$3,((ROW(F12)-1)*4)+1,0):OFFSET(F$3,((ROW(F12))*4),0))</f>
        <v>#DIV/0!</v>
      </c>
      <c r="AQ16" t="e">
        <f ca="1">AVERAGE(OFFSET(G$3,((ROW(G12)-1)*4)+1,0):OFFSET(G$3,((ROW(G12))*4),0))</f>
        <v>#DIV/0!</v>
      </c>
      <c r="AR16" t="e">
        <f ca="1">AVERAGE(OFFSET(H$3,((ROW(H12)-1)*4)+1,0):OFFSET(H$3,((ROW(H12))*4),0))</f>
        <v>#DIV/0!</v>
      </c>
      <c r="AS16" t="e">
        <f ca="1">SQRT((AVERAGE(OFFSET(I$3,((ROW(I12)-1)*4)+1,0):OFFSET(I$3,((ROW(I12))*4),0))^2)+(STDEV(OFFSET(H$3,((ROW(H12)-1)*4)+1,0):OFFSET(H$3,((ROW(H12))*4),0)))^2)</f>
        <v>#DIV/0!</v>
      </c>
      <c r="AT16" t="e">
        <f ca="1">AVERAGE(OFFSET(J$3,((ROW(J12)-1)*4)+1,0):OFFSET(J$3,((ROW(J12))*4),0))</f>
        <v>#DIV/0!</v>
      </c>
      <c r="AU16" t="e">
        <f ca="1">SQRT((AVERAGE(OFFSET(K$3,((ROW(K12)-1)*4)+1,0):OFFSET(K$3,((ROW(K12))*4),0))^2)+(STDEV(OFFSET(J$3,((ROW(J12)-1)*4)+1,0):OFFSET(J$3,((ROW(J12))*4),0)))^2)</f>
        <v>#DIV/0!</v>
      </c>
      <c r="AV16" t="e">
        <f ca="1">AVERAGE(OFFSET(L$3,((ROW(L12)-1)*4)+1,0):OFFSET(L$3,((ROW(L12))*4),0))</f>
        <v>#DIV/0!</v>
      </c>
      <c r="AW16" t="e">
        <f ca="1">SQRT((AVERAGE(OFFSET(M$3,((ROW(M12)-1)*4)+1,0):OFFSET(M$3,((ROW(M12))*4),0))^2)+(STDEV(OFFSET(L$3,((ROW(L12)-1)*4)+1,0):OFFSET(L$3,((ROW(L12))*4),0)))^2)</f>
        <v>#DIV/0!</v>
      </c>
      <c r="AX16" t="e">
        <f ca="1">AVERAGE(OFFSET(N$3,((ROW(N12)-1)*4)+1,0):OFFSET(N$3,((ROW(N12))*4),0))</f>
        <v>#DIV/0!</v>
      </c>
      <c r="AY16" t="e">
        <f ca="1">SQRT((AVERAGE(OFFSET(O$3,((ROW(O12)-1)*4)+1,0):OFFSET(O$3,((ROW(O12))*4),0))^2)+(STDEV(OFFSET(N$3,((ROW(N12)-1)*4)+1,0):OFFSET(N$3,((ROW(N12))*4),0)))^2)</f>
        <v>#DIV/0!</v>
      </c>
      <c r="AZ16" t="e">
        <f ca="1">AVERAGE(OFFSET(P$3,((ROW(P12)-1)*4)+1,0):OFFSET(P$3,((ROW(P12))*4),0))</f>
        <v>#DIV/0!</v>
      </c>
      <c r="BA16" t="e">
        <f ca="1">SQRT((AVERAGE(OFFSET(Q$3,((ROW(Q12)-1)*4)+1,0):OFFSET(Q$3,((ROW(Q12))*4),0))^2)+(STDEV(OFFSET(P$3,((ROW(P12)-1)*4)+1,0):OFFSET(P$3,((ROW(P12))*4),0)))^2)</f>
        <v>#DIV/0!</v>
      </c>
      <c r="BB16" t="e">
        <f ca="1">AVERAGE(OFFSET(R$3,((ROW(R12)-1)*4)+1,0):OFFSET(R$3,((ROW(R12))*4),0))</f>
        <v>#DIV/0!</v>
      </c>
      <c r="BC16" t="e">
        <f ca="1">SQRT((AVERAGE(OFFSET(S$3,((ROW(S12)-1)*4)+1,0):OFFSET(S$3,((ROW(S12))*4),0))^2)+(STDEV(OFFSET(R$3,((ROW(R12)-1)*4)+1,0):OFFSET(R$3,((ROW(R12))*4),0)))^2)</f>
        <v>#DIV/0!</v>
      </c>
      <c r="BD16" t="e">
        <f ca="1">AVERAGE(OFFSET(T$3,((ROW(T12)-1)*4)+1,0):OFFSET(T$3,((ROW(T12))*4),0))</f>
        <v>#DIV/0!</v>
      </c>
      <c r="BE16" t="e">
        <f ca="1">SQRT((AVERAGE(OFFSET(U$3,((ROW(U12)-1)*4)+1,0):OFFSET(U$3,((ROW(U12))*4),0))^2)+(STDEV(OFFSET(T$3,((ROW(T12)-1)*4)+1,0):OFFSET(T$3,((ROW(T12))*4),0)))^2)</f>
        <v>#DIV/0!</v>
      </c>
      <c r="BF16" t="e">
        <f ca="1">AVERAGE(OFFSET(V$3,((ROW(V12)-1)*4)+1,0):OFFSET(V$3,((ROW(V12))*4),0))</f>
        <v>#DIV/0!</v>
      </c>
      <c r="BG16" t="e">
        <f ca="1">SQRT((AVERAGE(OFFSET(W$3,((ROW(W12)-1)*4)+1,0):OFFSET(W$3,((ROW(W12))*4),0))^2)+(STDEV(OFFSET(V$3,((ROW(V12)-1)*4)+1,0):OFFSET(V$3,((ROW(V12))*4),0)))^2)</f>
        <v>#DIV/0!</v>
      </c>
      <c r="BH16" t="e">
        <f ca="1">AVERAGE(OFFSET(X$3,((ROW(X12)-1)*4)+1,0):OFFSET(X$3,((ROW(X12))*4),0))</f>
        <v>#DIV/0!</v>
      </c>
      <c r="BI16" t="e">
        <f ca="1">SQRT((AVERAGE(OFFSET(Y$3,((ROW(Y12)-1)*4)+1,0):OFFSET(Y$3,((ROW(Y12))*4),0))^2)+(STDEV(OFFSET(X$3,((ROW(X12)-1)*4)+1,0):OFFSET(X$3,((ROW(X12))*4),0)))^2)</f>
        <v>#DIV/0!</v>
      </c>
      <c r="BJ16" t="e">
        <f ca="1">AVERAGE(OFFSET(Z$3,((ROW(Z12)-1)*4)+1,0):OFFSET(Z$3,((ROW(Z12))*4),0))</f>
        <v>#DIV/0!</v>
      </c>
      <c r="BK16" t="e">
        <f ca="1">AVERAGE(OFFSET(AA$3,((ROW(AA12)-1)*4)+1,0):OFFSET(AA$3,((ROW(AA12))*4),0))</f>
        <v>#DIV/0!</v>
      </c>
      <c r="BL16" t="e">
        <f ca="1">AVERAGE(OFFSET(AB$3,((ROW(AB12)-1)*4)+1,0):OFFSET(AB$3,((ROW(AB12))*4),0))</f>
        <v>#DIV/0!</v>
      </c>
      <c r="BM16" t="e">
        <f ca="1">AVERAGE(OFFSET(AC$3,((ROW(AC12)-1)*4)+1,0):OFFSET(AC$3,((ROW(AC12))*4),0))</f>
        <v>#DIV/0!</v>
      </c>
      <c r="BN16" t="e">
        <f ca="1">AVERAGE(OFFSET(AD$3,((ROW(AD12)-1)*4)+1,0):OFFSET(AD$3,((ROW(AD12))*4),0))</f>
        <v>#DIV/0!</v>
      </c>
      <c r="BO16" t="e">
        <f ca="1">AVERAGE(OFFSET(AE$3,((ROW(AE12)-1)*4)+1,0):OFFSET(AE$3,((ROW(AE12))*4),0))</f>
        <v>#DIV/0!</v>
      </c>
      <c r="BP16" t="e">
        <f ca="1">AVERAGE(OFFSET(AF$3,((ROW(AF12)-1)*4)+1,0):OFFSET(AF$3,((ROW(AF12))*4),0))</f>
        <v>#DIV/0!</v>
      </c>
      <c r="BQ16" t="e">
        <f ca="1">AVERAGE(OFFSET(AG$3,((ROW(AG12)-1)*4)+1,0):OFFSET(AG$3,((ROW(AG12))*4),0))</f>
        <v>#DIV/0!</v>
      </c>
    </row>
    <row r="17" spans="1:33" x14ac:dyDescent="0.2">
      <c r="A17">
        <v>99258.229000000007</v>
      </c>
      <c r="B17">
        <v>5.2475254631710599E-3</v>
      </c>
      <c r="C17">
        <v>0.95017076101532505</v>
      </c>
      <c r="D17">
        <v>0.20819495987467199</v>
      </c>
      <c r="E17">
        <v>298.179702970297</v>
      </c>
      <c r="F17" s="1">
        <v>0.22398340610699397</v>
      </c>
      <c r="G17">
        <v>561.91039603960303</v>
      </c>
      <c r="H17">
        <v>36336.600221690998</v>
      </c>
      <c r="I17">
        <v>761.44983231583296</v>
      </c>
      <c r="J17">
        <v>112.548520980003</v>
      </c>
      <c r="K17">
        <v>90.720316932388002</v>
      </c>
      <c r="L17">
        <v>257309.065413009</v>
      </c>
      <c r="M17">
        <v>8408.5964555379396</v>
      </c>
      <c r="N17">
        <v>5913.9433472561104</v>
      </c>
      <c r="O17">
        <v>155.83870829615901</v>
      </c>
      <c r="P17">
        <v>54.782185208286698</v>
      </c>
      <c r="Q17">
        <v>18.175526207792299</v>
      </c>
      <c r="R17">
        <v>4.7873294769886501</v>
      </c>
      <c r="S17">
        <v>18.137941731630999</v>
      </c>
      <c r="T17">
        <v>4.0030898825900003</v>
      </c>
      <c r="U17">
        <v>0.37255534584354499</v>
      </c>
      <c r="V17">
        <v>-1.3220639388028499</v>
      </c>
      <c r="W17">
        <v>9.0688812107310994</v>
      </c>
      <c r="X17">
        <v>0.14455245568698799</v>
      </c>
      <c r="Y17">
        <v>9.0688328564651304</v>
      </c>
      <c r="Z17">
        <v>17.2925706310142</v>
      </c>
      <c r="AA17">
        <v>18.141417152811599</v>
      </c>
      <c r="AB17">
        <v>-5.4802191121807002E-2</v>
      </c>
      <c r="AC17">
        <v>18.137659269909701</v>
      </c>
      <c r="AD17">
        <v>-4.1544379377217799</v>
      </c>
      <c r="AE17">
        <v>0.37394041361476499</v>
      </c>
      <c r="AF17">
        <v>-7.6930708218541796E-2</v>
      </c>
      <c r="AG17">
        <v>0.45353489270033198</v>
      </c>
    </row>
    <row r="18" spans="1:33" x14ac:dyDescent="0.2">
      <c r="A18">
        <v>99258.229000000007</v>
      </c>
      <c r="B18">
        <v>5.2490618773645198E-3</v>
      </c>
      <c r="C18">
        <v>0.95042869256547202</v>
      </c>
      <c r="D18">
        <v>0.20823784425611799</v>
      </c>
      <c r="E18">
        <v>297.93613861386126</v>
      </c>
      <c r="F18" s="1">
        <v>0.22380461947318867</v>
      </c>
      <c r="G18">
        <v>566.93547854785402</v>
      </c>
      <c r="H18">
        <v>35801.240446527998</v>
      </c>
      <c r="I18">
        <v>730.64122836849504</v>
      </c>
      <c r="J18">
        <v>118.908452023889</v>
      </c>
      <c r="K18">
        <v>86.322186981345297</v>
      </c>
      <c r="L18">
        <v>268077.54278882401</v>
      </c>
      <c r="M18">
        <v>7996.1127088925596</v>
      </c>
      <c r="N18">
        <v>5958.5293965067203</v>
      </c>
      <c r="O18">
        <v>144.941296706055</v>
      </c>
      <c r="P18">
        <v>41.496580830723701</v>
      </c>
      <c r="Q18">
        <v>17.277175146109901</v>
      </c>
      <c r="R18">
        <v>3.6203377313090201</v>
      </c>
      <c r="S18">
        <v>17.258327722355201</v>
      </c>
      <c r="T18">
        <v>3.3906045893755401</v>
      </c>
      <c r="U18">
        <v>0.35131294198066698</v>
      </c>
      <c r="V18">
        <v>-1.1651701497307501</v>
      </c>
      <c r="W18">
        <v>8.6291297861417107</v>
      </c>
      <c r="X18">
        <v>0.35751822763955998</v>
      </c>
      <c r="Y18">
        <v>8.6290982348281595</v>
      </c>
      <c r="Z18">
        <v>26.072766598009899</v>
      </c>
      <c r="AA18">
        <v>17.265672258699201</v>
      </c>
      <c r="AB18">
        <v>-8.6810755608694501E-2</v>
      </c>
      <c r="AC18">
        <v>17.258188026918099</v>
      </c>
      <c r="AD18">
        <v>-3.8177831788480101</v>
      </c>
      <c r="AE18">
        <v>0.35348393398141698</v>
      </c>
      <c r="AF18">
        <v>6.3502479537389201E-3</v>
      </c>
      <c r="AG18">
        <v>0.43152130864555099</v>
      </c>
    </row>
    <row r="19" spans="1:33" x14ac:dyDescent="0.2">
      <c r="A19">
        <v>100524.788</v>
      </c>
      <c r="B19">
        <v>5.2182734028355599E-3</v>
      </c>
      <c r="C19">
        <v>0.95062851256769099</v>
      </c>
      <c r="D19">
        <v>0.20851710402564499</v>
      </c>
      <c r="E19">
        <v>296.21034482758608</v>
      </c>
      <c r="F19" s="1">
        <v>0.22298088070039315</v>
      </c>
      <c r="G19">
        <v>596.11551724137905</v>
      </c>
      <c r="H19">
        <v>35813.626747093796</v>
      </c>
      <c r="I19">
        <v>3015.76834588984</v>
      </c>
      <c r="J19">
        <v>300.32929702087301</v>
      </c>
      <c r="K19">
        <v>68.178627416084296</v>
      </c>
      <c r="L19">
        <v>259388.201073898</v>
      </c>
      <c r="M19">
        <v>11684.5811036423</v>
      </c>
      <c r="N19">
        <v>5874.0496944440101</v>
      </c>
      <c r="O19">
        <v>251.42194459895799</v>
      </c>
      <c r="P19">
        <v>23.122101042094499</v>
      </c>
      <c r="Q19">
        <v>13.442362676814</v>
      </c>
      <c r="R19">
        <v>2.69422551911748</v>
      </c>
      <c r="S19">
        <v>13.4093538058868</v>
      </c>
      <c r="T19">
        <v>0.22123156685561801</v>
      </c>
      <c r="U19">
        <v>0.26890681261055999</v>
      </c>
      <c r="V19">
        <v>-0.44222067660606601</v>
      </c>
      <c r="W19">
        <v>6.7045408468560304</v>
      </c>
      <c r="X19">
        <v>0.38919636186641099</v>
      </c>
      <c r="Y19">
        <v>6.7045013738406301</v>
      </c>
      <c r="Z19">
        <v>23.204397308557599</v>
      </c>
      <c r="AA19">
        <v>13.4426023391161</v>
      </c>
      <c r="AB19">
        <v>-0.34180126861204002</v>
      </c>
      <c r="AC19">
        <v>13.408962439445901</v>
      </c>
      <c r="AD19">
        <v>-2.1428921496617201</v>
      </c>
      <c r="AE19">
        <v>0.28519139917443898</v>
      </c>
      <c r="AF19">
        <v>0.30549285526863601</v>
      </c>
      <c r="AG19">
        <v>0.33585003453242301</v>
      </c>
    </row>
    <row r="20" spans="1:33" x14ac:dyDescent="0.2">
      <c r="A20">
        <v>100524.788</v>
      </c>
      <c r="B20">
        <v>5.2271057045165997E-3</v>
      </c>
      <c r="C20">
        <v>0.99829562095128599</v>
      </c>
      <c r="D20">
        <v>0.208589555010675</v>
      </c>
      <c r="E20">
        <v>296.26568627450968</v>
      </c>
      <c r="F20" s="1">
        <v>0.236888716444246</v>
      </c>
      <c r="G20">
        <v>600.81666666666604</v>
      </c>
      <c r="H20">
        <v>33627.967765907502</v>
      </c>
      <c r="I20">
        <v>640.42364961202702</v>
      </c>
      <c r="J20">
        <v>4032.94351288902</v>
      </c>
      <c r="K20">
        <v>79.782804783469203</v>
      </c>
      <c r="L20">
        <v>258356.12217605201</v>
      </c>
      <c r="M20">
        <v>5438.8318128374804</v>
      </c>
      <c r="N20">
        <v>5070.3700196395002</v>
      </c>
      <c r="O20">
        <v>86.830718761662197</v>
      </c>
      <c r="P20">
        <v>1.32498109513284</v>
      </c>
      <c r="Q20">
        <v>13.1802757702424</v>
      </c>
      <c r="R20">
        <v>6.0640979939133404</v>
      </c>
      <c r="S20">
        <v>13.180436960636699</v>
      </c>
      <c r="T20">
        <v>1.05816689190275</v>
      </c>
      <c r="U20">
        <v>0.26385479852579002</v>
      </c>
      <c r="V20">
        <v>-0.39829783150909598</v>
      </c>
      <c r="W20">
        <v>6.5901373687921101</v>
      </c>
      <c r="X20">
        <v>0.210776214569735</v>
      </c>
      <c r="Y20">
        <v>6.5901352662133501</v>
      </c>
      <c r="Z20">
        <v>1.7485563782387401</v>
      </c>
      <c r="AA20">
        <v>13.1802815547744</v>
      </c>
      <c r="AB20">
        <v>-0.33195010094921301</v>
      </c>
      <c r="AC20">
        <v>13.1802694032353</v>
      </c>
      <c r="AD20">
        <v>-1.99928010198963</v>
      </c>
      <c r="AE20">
        <v>0.26466008821452502</v>
      </c>
      <c r="AF20">
        <v>3.5451745320457403E-2</v>
      </c>
      <c r="AG20">
        <v>0.32952973685695602</v>
      </c>
    </row>
    <row r="21" spans="1:33" x14ac:dyDescent="0.2">
      <c r="A21">
        <v>99258.229000000007</v>
      </c>
      <c r="B21">
        <v>5.2489053802403998E-3</v>
      </c>
      <c r="C21">
        <v>1.0002073644999401</v>
      </c>
      <c r="D21">
        <v>0.20813919155132701</v>
      </c>
      <c r="E21">
        <v>297.92524752475236</v>
      </c>
      <c r="F21" s="1">
        <v>0.2375675209345553</v>
      </c>
      <c r="G21">
        <v>570.55990099009796</v>
      </c>
      <c r="H21">
        <v>34592.821225474901</v>
      </c>
      <c r="I21">
        <v>730.44306592111298</v>
      </c>
      <c r="J21">
        <v>2746.9102368248</v>
      </c>
      <c r="K21">
        <v>102.086578587598</v>
      </c>
      <c r="L21">
        <v>268953.88973101799</v>
      </c>
      <c r="M21">
        <v>8050.2445047908896</v>
      </c>
      <c r="N21">
        <v>5183.2618924970302</v>
      </c>
      <c r="O21">
        <v>133.89614596369299</v>
      </c>
      <c r="P21">
        <v>3.02743677823534</v>
      </c>
      <c r="Q21">
        <v>17.309245829634701</v>
      </c>
      <c r="R21">
        <v>8.7299844329493208</v>
      </c>
      <c r="S21">
        <v>17.3099899413907</v>
      </c>
      <c r="T21">
        <v>6.9918265737104601</v>
      </c>
      <c r="U21">
        <v>0.37220839293390701</v>
      </c>
      <c r="V21">
        <v>4.4792613735873199E-4</v>
      </c>
      <c r="W21">
        <v>8.6545761931774905</v>
      </c>
      <c r="X21">
        <v>0.51054301188906703</v>
      </c>
      <c r="Y21">
        <v>8.6545805495543995</v>
      </c>
      <c r="Z21">
        <v>2.8969302986434702</v>
      </c>
      <c r="AA21">
        <v>17.309237343420101</v>
      </c>
      <c r="AB21">
        <v>-0.139720960131826</v>
      </c>
      <c r="AC21">
        <v>17.309147823382499</v>
      </c>
      <c r="AD21">
        <v>-3.8343591402645401</v>
      </c>
      <c r="AE21">
        <v>0.354692657862195</v>
      </c>
      <c r="AF21">
        <v>-0.41171569236063099</v>
      </c>
      <c r="AG21">
        <v>0.43289535681164598</v>
      </c>
    </row>
    <row r="22" spans="1:33" x14ac:dyDescent="0.2">
      <c r="A22">
        <v>99258.229000000007</v>
      </c>
      <c r="B22">
        <v>5.2493839466781897E-3</v>
      </c>
      <c r="C22">
        <v>1.00022860692158</v>
      </c>
      <c r="D22">
        <v>0.20816062553152301</v>
      </c>
      <c r="E22">
        <v>297.77799999999996</v>
      </c>
      <c r="F22" s="1">
        <v>0.23742855642370808</v>
      </c>
      <c r="G22">
        <v>569.05399999999997</v>
      </c>
      <c r="H22">
        <v>34592.821225474901</v>
      </c>
      <c r="I22">
        <v>3132.9997743355002</v>
      </c>
      <c r="J22">
        <v>2618.4873700609301</v>
      </c>
      <c r="K22">
        <v>162.56126277026499</v>
      </c>
      <c r="L22">
        <v>289635.76659385097</v>
      </c>
      <c r="M22">
        <v>16383.256910763699</v>
      </c>
      <c r="N22">
        <v>5107.7813416333101</v>
      </c>
      <c r="O22">
        <v>282.036288135902</v>
      </c>
      <c r="P22">
        <v>1.56343832700591</v>
      </c>
      <c r="Q22">
        <v>17.3113101319355</v>
      </c>
      <c r="R22">
        <v>7.9941657575137004</v>
      </c>
      <c r="S22">
        <v>17.3159771312055</v>
      </c>
      <c r="T22">
        <v>7.1440465248722296</v>
      </c>
      <c r="U22">
        <v>0.50320654902861695</v>
      </c>
      <c r="V22">
        <v>-0.107228864027355</v>
      </c>
      <c r="W22">
        <v>8.6556582425256607</v>
      </c>
      <c r="X22">
        <v>0.55246113393573404</v>
      </c>
      <c r="Y22">
        <v>8.6556567875385699</v>
      </c>
      <c r="Z22">
        <v>4.3720155048207499</v>
      </c>
      <c r="AA22">
        <v>17.3125370908928</v>
      </c>
      <c r="AB22">
        <v>-0.14478400319637499</v>
      </c>
      <c r="AC22">
        <v>17.311179364505499</v>
      </c>
      <c r="AD22">
        <v>-2.7956124222925798</v>
      </c>
      <c r="AE22">
        <v>0.38267523795602698</v>
      </c>
      <c r="AF22">
        <v>-0.36441112394970998</v>
      </c>
      <c r="AG22">
        <v>0.43539087148455702</v>
      </c>
    </row>
    <row r="23" spans="1:33" x14ac:dyDescent="0.2">
      <c r="A23">
        <v>100524.788</v>
      </c>
      <c r="B23">
        <v>5.2763518596273904E-3</v>
      </c>
      <c r="C23">
        <v>1.0026160092942</v>
      </c>
      <c r="D23">
        <v>0.20835185687986901</v>
      </c>
      <c r="E23">
        <v>296.24199999999985</v>
      </c>
      <c r="F23" s="1">
        <v>0.236236261656326</v>
      </c>
      <c r="G23">
        <v>599.27888888888799</v>
      </c>
      <c r="H23">
        <v>33627.967765907502</v>
      </c>
      <c r="I23">
        <v>3098.4460435614301</v>
      </c>
      <c r="J23">
        <v>4387.0944789540299</v>
      </c>
      <c r="K23">
        <v>192.470233131768</v>
      </c>
      <c r="L23">
        <v>260111.49839850201</v>
      </c>
      <c r="M23">
        <v>11672.557243855301</v>
      </c>
      <c r="N23">
        <v>4999.9897178395704</v>
      </c>
      <c r="O23">
        <v>216.379799666357</v>
      </c>
      <c r="P23">
        <v>1.8346911574842699</v>
      </c>
      <c r="Q23">
        <v>13.1823088274705</v>
      </c>
      <c r="R23">
        <v>5.30081317509784</v>
      </c>
      <c r="S23">
        <v>13.1838297730981</v>
      </c>
      <c r="T23">
        <v>0.96155698948204404</v>
      </c>
      <c r="U23">
        <v>0.26634587203250298</v>
      </c>
      <c r="V23">
        <v>-0.222511228326223</v>
      </c>
      <c r="W23">
        <v>6.5911034854011001</v>
      </c>
      <c r="X23">
        <v>0.47158838122567898</v>
      </c>
      <c r="Y23">
        <v>6.59109655695692</v>
      </c>
      <c r="Z23">
        <v>1.95362013150411</v>
      </c>
      <c r="AA23">
        <v>13.1823353613543</v>
      </c>
      <c r="AB23">
        <v>-0.362328092742281</v>
      </c>
      <c r="AC23">
        <v>13.182146581101099</v>
      </c>
      <c r="AD23">
        <v>-1.5034959936796799</v>
      </c>
      <c r="AE23">
        <v>0.27308912043290101</v>
      </c>
      <c r="AF23">
        <v>5.32410794475668E-2</v>
      </c>
      <c r="AG23">
        <v>0.33011465939767498</v>
      </c>
    </row>
    <row r="24" spans="1:33" x14ac:dyDescent="0.2">
      <c r="A24">
        <v>99258.229000000007</v>
      </c>
      <c r="B24">
        <v>5.4238531470059501E-3</v>
      </c>
      <c r="C24">
        <v>1.04919443489941</v>
      </c>
      <c r="D24">
        <v>0.208217423704574</v>
      </c>
      <c r="E24">
        <v>298.2282178217821</v>
      </c>
      <c r="F24" s="1">
        <v>0.2434387303764185</v>
      </c>
      <c r="G24">
        <v>571.44438943894295</v>
      </c>
      <c r="H24">
        <v>31792.516006820701</v>
      </c>
      <c r="I24">
        <v>3223.5249792141199</v>
      </c>
      <c r="J24">
        <v>7307.5572097964596</v>
      </c>
      <c r="K24">
        <v>395.43145721218502</v>
      </c>
      <c r="L24">
        <v>265245.53844278399</v>
      </c>
      <c r="M24">
        <v>15247.947493719599</v>
      </c>
      <c r="N24">
        <v>4046.8877064078602</v>
      </c>
      <c r="O24">
        <v>230.38426938936399</v>
      </c>
      <c r="P24">
        <v>6.0007503827499598</v>
      </c>
      <c r="Q24">
        <v>17.195786237966299</v>
      </c>
      <c r="R24">
        <v>6.0953121919580102</v>
      </c>
      <c r="S24">
        <v>17.195875396081298</v>
      </c>
      <c r="T24">
        <v>3.5069768156530099</v>
      </c>
      <c r="U24">
        <v>0.38635104935235898</v>
      </c>
      <c r="V24">
        <v>-0.40960587632860002</v>
      </c>
      <c r="W24">
        <v>8.5966651565188901</v>
      </c>
      <c r="X24">
        <v>0.54445176378350602</v>
      </c>
      <c r="Y24">
        <v>8.5966127122832301</v>
      </c>
      <c r="Z24">
        <v>4.0343207409737802</v>
      </c>
      <c r="AA24">
        <v>17.194260884531001</v>
      </c>
      <c r="AB24">
        <v>-0.13717068766547699</v>
      </c>
      <c r="AC24">
        <v>17.1931021886449</v>
      </c>
      <c r="AD24">
        <v>-2.93542804761322</v>
      </c>
      <c r="AE24">
        <v>0.384065814518393</v>
      </c>
      <c r="AF24">
        <v>-0.52012013677609803</v>
      </c>
      <c r="AG24">
        <v>0.43305853939371602</v>
      </c>
    </row>
    <row r="25" spans="1:33" x14ac:dyDescent="0.2">
      <c r="A25">
        <v>100524.788</v>
      </c>
      <c r="B25">
        <v>5.34379685524597E-3</v>
      </c>
      <c r="C25">
        <v>1.04939188740624</v>
      </c>
      <c r="D25">
        <v>0.208353938279254</v>
      </c>
      <c r="E25">
        <v>296.44436619718306</v>
      </c>
      <c r="F25" s="1">
        <v>0.24257873613075209</v>
      </c>
      <c r="G25">
        <v>608.40868544600903</v>
      </c>
      <c r="H25">
        <v>29990</v>
      </c>
      <c r="I25">
        <v>0</v>
      </c>
      <c r="J25">
        <v>9116.3180722891502</v>
      </c>
      <c r="K25">
        <v>50</v>
      </c>
      <c r="L25">
        <v>265483.792771084</v>
      </c>
      <c r="M25">
        <v>3500.06</v>
      </c>
      <c r="N25">
        <v>3706.9741204819202</v>
      </c>
      <c r="O25">
        <v>50</v>
      </c>
      <c r="P25">
        <v>1.67809638554216</v>
      </c>
      <c r="Q25">
        <v>10</v>
      </c>
      <c r="R25">
        <v>4.8455421686747</v>
      </c>
      <c r="S25">
        <v>10</v>
      </c>
      <c r="T25">
        <v>2.59750987951807</v>
      </c>
      <c r="U25">
        <v>0.2</v>
      </c>
      <c r="V25">
        <v>-0.10686746987951699</v>
      </c>
      <c r="W25">
        <v>5</v>
      </c>
      <c r="X25">
        <v>0.801197590361446</v>
      </c>
      <c r="Y25">
        <v>5</v>
      </c>
      <c r="Z25">
        <v>1.6687638554216799</v>
      </c>
      <c r="AA25">
        <v>10</v>
      </c>
      <c r="AB25">
        <v>-0.250746987951807</v>
      </c>
      <c r="AC25">
        <v>10</v>
      </c>
      <c r="AD25">
        <v>1.2761123521006501</v>
      </c>
      <c r="AE25">
        <v>0.2</v>
      </c>
      <c r="AF25">
        <v>5.0579140013497399E-2</v>
      </c>
      <c r="AG25">
        <v>0.25</v>
      </c>
    </row>
    <row r="26" spans="1:33" x14ac:dyDescent="0.2">
      <c r="A26">
        <v>99258.229000000007</v>
      </c>
      <c r="B26">
        <v>5.43123356932041E-3</v>
      </c>
      <c r="C26">
        <v>1.0502068855793101</v>
      </c>
      <c r="D26">
        <v>0.20833730308186099</v>
      </c>
      <c r="E26">
        <v>298.23613861386127</v>
      </c>
      <c r="F26" s="1">
        <v>0.24338616269895649</v>
      </c>
      <c r="G26">
        <v>572.05924092409202</v>
      </c>
      <c r="H26">
        <v>31792.516006820701</v>
      </c>
      <c r="I26">
        <v>726.86597592694</v>
      </c>
      <c r="J26">
        <v>7349.6391124681104</v>
      </c>
      <c r="K26">
        <v>168.447334979613</v>
      </c>
      <c r="L26">
        <v>258666.24469312199</v>
      </c>
      <c r="M26">
        <v>7903.8941428647004</v>
      </c>
      <c r="N26">
        <v>3937.8195040107998</v>
      </c>
      <c r="O26">
        <v>116.042807928071</v>
      </c>
      <c r="P26">
        <v>5.8317537975898199</v>
      </c>
      <c r="Q26">
        <v>17.278232507200698</v>
      </c>
      <c r="R26">
        <v>7.0367574142908396</v>
      </c>
      <c r="S26">
        <v>17.278404369400199</v>
      </c>
      <c r="T26">
        <v>4.8889883783560402</v>
      </c>
      <c r="U26">
        <v>0.35840869196563602</v>
      </c>
      <c r="V26">
        <v>-0.58897172029793698</v>
      </c>
      <c r="W26">
        <v>8.6389421655366494</v>
      </c>
      <c r="X26">
        <v>6.6742082238680195E-2</v>
      </c>
      <c r="Y26">
        <v>8.6389324733854593</v>
      </c>
      <c r="Z26">
        <v>3.0044163975370699</v>
      </c>
      <c r="AA26">
        <v>17.277956979076802</v>
      </c>
      <c r="AB26">
        <v>-0.138731043693992</v>
      </c>
      <c r="AC26">
        <v>17.277860910020099</v>
      </c>
      <c r="AD26">
        <v>-3.9360237704433598</v>
      </c>
      <c r="AE26">
        <v>0.35450056515928102</v>
      </c>
      <c r="AF26">
        <v>-0.53722464802744696</v>
      </c>
      <c r="AG26">
        <v>0.43217120650255397</v>
      </c>
    </row>
    <row r="27" spans="1:33" x14ac:dyDescent="0.2">
      <c r="F27" s="1"/>
    </row>
    <row r="28" spans="1:33" x14ac:dyDescent="0.2">
      <c r="A28">
        <v>99258.229000000007</v>
      </c>
      <c r="B28">
        <v>5.7912662813960304E-3</v>
      </c>
      <c r="C28">
        <v>1.09978323530014</v>
      </c>
      <c r="D28">
        <v>0.208246872363999</v>
      </c>
      <c r="E28">
        <v>298.23118811881176</v>
      </c>
      <c r="F28" s="1">
        <v>0.24105177290878715</v>
      </c>
      <c r="G28">
        <v>569.71666666666601</v>
      </c>
      <c r="H28">
        <v>29538.5594234415</v>
      </c>
      <c r="I28">
        <v>3310.78625148842</v>
      </c>
      <c r="J28">
        <v>10843.4516575539</v>
      </c>
      <c r="K28">
        <v>584.081752410729</v>
      </c>
      <c r="L28">
        <v>262912.75463320297</v>
      </c>
      <c r="M28">
        <v>15239.491921986501</v>
      </c>
      <c r="N28">
        <v>2397.9791729644799</v>
      </c>
      <c r="O28">
        <v>153.845969792734</v>
      </c>
      <c r="P28">
        <v>4.92603262696037</v>
      </c>
      <c r="Q28">
        <v>17.143917140570299</v>
      </c>
      <c r="R28">
        <v>5.3650660263872103</v>
      </c>
      <c r="S28">
        <v>17.144273995961299</v>
      </c>
      <c r="T28">
        <v>5.8451006250562196</v>
      </c>
      <c r="U28">
        <v>0.45596797304577102</v>
      </c>
      <c r="V28">
        <v>-5.1244220044183601E-2</v>
      </c>
      <c r="W28">
        <v>8.5711095017992207</v>
      </c>
      <c r="X28">
        <v>0.56785365286887302</v>
      </c>
      <c r="Y28">
        <v>8.5711138222246301</v>
      </c>
      <c r="Z28">
        <v>3.3147367409631299</v>
      </c>
      <c r="AA28">
        <v>17.142880950625301</v>
      </c>
      <c r="AB28">
        <v>-0.11140522553639599</v>
      </c>
      <c r="AC28">
        <v>17.142106739483602</v>
      </c>
      <c r="AD28">
        <v>-2.7858862347795399</v>
      </c>
      <c r="AE28">
        <v>0.380223900738692</v>
      </c>
      <c r="AF28">
        <v>-0.59324975406436398</v>
      </c>
      <c r="AG28">
        <v>0.43208517488018799</v>
      </c>
    </row>
    <row r="29" spans="1:33" x14ac:dyDescent="0.2">
      <c r="A29">
        <v>99258.229000000007</v>
      </c>
      <c r="B29">
        <v>5.7923222426540999E-3</v>
      </c>
      <c r="C29">
        <v>1.0998552787440099</v>
      </c>
      <c r="D29">
        <v>0.208281876626361</v>
      </c>
      <c r="E29">
        <v>298.22326732673258</v>
      </c>
      <c r="F29" s="1">
        <v>0.24101988487211656</v>
      </c>
      <c r="G29">
        <v>570.07178217821797</v>
      </c>
      <c r="H29">
        <v>29538.5594234415</v>
      </c>
      <c r="I29">
        <v>728.475034091422</v>
      </c>
      <c r="J29">
        <v>10733.8749962437</v>
      </c>
      <c r="K29">
        <v>226.692868985941</v>
      </c>
      <c r="L29">
        <v>255023.770348789</v>
      </c>
      <c r="M29">
        <v>7803.4838758599999</v>
      </c>
      <c r="N29">
        <v>2357.6637138904798</v>
      </c>
      <c r="O29">
        <v>97.359538534679999</v>
      </c>
      <c r="P29">
        <v>5.0394156542474198</v>
      </c>
      <c r="Q29">
        <v>17.151966109897302</v>
      </c>
      <c r="R29">
        <v>6.1756904961981904</v>
      </c>
      <c r="S29">
        <v>17.1521063056712</v>
      </c>
      <c r="T29">
        <v>6.2854252355381703</v>
      </c>
      <c r="U29">
        <v>0.36398133412136202</v>
      </c>
      <c r="V29">
        <v>-0.49002016533215098</v>
      </c>
      <c r="W29">
        <v>8.5758546051965396</v>
      </c>
      <c r="X29">
        <v>0.233610604050799</v>
      </c>
      <c r="Y29">
        <v>8.5758481954774606</v>
      </c>
      <c r="Z29">
        <v>2.7292011222744099</v>
      </c>
      <c r="AA29">
        <v>17.151769779889701</v>
      </c>
      <c r="AB29">
        <v>-7.7297385201973004E-2</v>
      </c>
      <c r="AC29">
        <v>17.1516912683722</v>
      </c>
      <c r="AD29">
        <v>-3.8709448547776502</v>
      </c>
      <c r="AE29">
        <v>0.35164985223099599</v>
      </c>
      <c r="AF29">
        <v>-0.60338057209546803</v>
      </c>
      <c r="AG29">
        <v>0.429050323997479</v>
      </c>
    </row>
    <row r="30" spans="1:33" x14ac:dyDescent="0.2">
      <c r="A30">
        <v>100524.788</v>
      </c>
      <c r="B30">
        <v>5.7078626642182101E-3</v>
      </c>
      <c r="C30">
        <v>1.1001030176976501</v>
      </c>
      <c r="D30">
        <v>0.20817814505396401</v>
      </c>
      <c r="E30">
        <v>296.35194805194789</v>
      </c>
      <c r="F30" s="1">
        <v>0.2401769927459883</v>
      </c>
      <c r="G30">
        <v>604.19740259740195</v>
      </c>
      <c r="H30">
        <v>27686.341258741199</v>
      </c>
      <c r="I30">
        <v>0</v>
      </c>
      <c r="J30">
        <v>11114.7468531468</v>
      </c>
      <c r="K30">
        <v>50</v>
      </c>
      <c r="L30">
        <v>263238.29790209699</v>
      </c>
      <c r="M30">
        <v>3500.07</v>
      </c>
      <c r="N30">
        <v>1940.13391608391</v>
      </c>
      <c r="O30">
        <v>50</v>
      </c>
      <c r="P30">
        <v>0.63906293706293704</v>
      </c>
      <c r="Q30">
        <v>10</v>
      </c>
      <c r="R30">
        <v>3.9460839160839201</v>
      </c>
      <c r="S30">
        <v>10</v>
      </c>
      <c r="T30">
        <v>3.19223818181817</v>
      </c>
      <c r="U30">
        <v>0.2</v>
      </c>
      <c r="V30">
        <v>-0.135650349650349</v>
      </c>
      <c r="W30">
        <v>5</v>
      </c>
      <c r="X30">
        <v>1.3255902097902099</v>
      </c>
      <c r="Y30">
        <v>5</v>
      </c>
      <c r="Z30">
        <v>1.2812965034965</v>
      </c>
      <c r="AA30">
        <v>10</v>
      </c>
      <c r="AB30">
        <v>-0.23397202797202701</v>
      </c>
      <c r="AC30">
        <v>10</v>
      </c>
      <c r="AD30">
        <v>1.93388189526544</v>
      </c>
      <c r="AE30">
        <v>0.2</v>
      </c>
      <c r="AF30">
        <v>2.1372787194494501E-2</v>
      </c>
      <c r="AG30">
        <v>0.25</v>
      </c>
    </row>
    <row r="31" spans="1:33" x14ac:dyDescent="0.2">
      <c r="F31" s="1"/>
    </row>
    <row r="32" spans="1:33" x14ac:dyDescent="0.2">
      <c r="A32">
        <v>100524.788</v>
      </c>
      <c r="B32">
        <v>6.24541792160461E-3</v>
      </c>
      <c r="C32">
        <v>1.14949345751029</v>
      </c>
      <c r="D32">
        <v>0.208300907516898</v>
      </c>
      <c r="E32">
        <v>296.30765765765756</v>
      </c>
      <c r="F32" s="1">
        <v>0.23117421315188419</v>
      </c>
      <c r="G32">
        <v>599.63498498498404</v>
      </c>
      <c r="H32">
        <v>27198.92</v>
      </c>
      <c r="I32">
        <v>0</v>
      </c>
      <c r="J32">
        <v>13731.32</v>
      </c>
      <c r="K32">
        <v>50</v>
      </c>
      <c r="L32">
        <v>260236.64</v>
      </c>
      <c r="M32">
        <v>3500.08</v>
      </c>
      <c r="N32">
        <v>449.17959999999999</v>
      </c>
      <c r="O32">
        <v>5</v>
      </c>
      <c r="P32">
        <v>0.224</v>
      </c>
      <c r="Q32">
        <v>10</v>
      </c>
      <c r="R32">
        <v>3.8211999999999899</v>
      </c>
      <c r="S32">
        <v>10</v>
      </c>
      <c r="T32">
        <v>47.799319999999902</v>
      </c>
      <c r="U32">
        <v>5</v>
      </c>
      <c r="V32">
        <v>1.19999999999999E-2</v>
      </c>
      <c r="W32">
        <v>5</v>
      </c>
      <c r="X32">
        <v>31.304320000000001</v>
      </c>
      <c r="Y32">
        <v>5</v>
      </c>
      <c r="Z32">
        <v>2.92136</v>
      </c>
      <c r="AA32">
        <v>10</v>
      </c>
      <c r="AB32">
        <v>-0.23</v>
      </c>
      <c r="AC32">
        <v>10</v>
      </c>
      <c r="AD32">
        <v>2.5206844681312002</v>
      </c>
      <c r="AE32">
        <v>0.2</v>
      </c>
      <c r="AF32">
        <v>-3.7686504611839998E-2</v>
      </c>
      <c r="AG32">
        <v>0.25</v>
      </c>
    </row>
    <row r="33" spans="1:33" x14ac:dyDescent="0.2">
      <c r="A33">
        <v>99258.229000000007</v>
      </c>
      <c r="B33">
        <v>6.3477229396557899E-3</v>
      </c>
      <c r="C33">
        <v>1.15043384863927</v>
      </c>
      <c r="D33">
        <v>0.208219917332472</v>
      </c>
      <c r="E33">
        <v>298.33118811881178</v>
      </c>
      <c r="F33" s="1">
        <v>0.23209886854545927</v>
      </c>
      <c r="G33">
        <v>563.89686468646801</v>
      </c>
      <c r="H33">
        <v>28196.4507976231</v>
      </c>
      <c r="I33">
        <v>3367.8971294807902</v>
      </c>
      <c r="J33">
        <v>13651.263742678801</v>
      </c>
      <c r="K33">
        <v>758.06870941359398</v>
      </c>
      <c r="L33">
        <v>258857.92345010501</v>
      </c>
      <c r="M33">
        <v>15558.9783130537</v>
      </c>
      <c r="N33">
        <v>869.36944843134904</v>
      </c>
      <c r="O33">
        <v>48.742405998569403</v>
      </c>
      <c r="P33">
        <v>5.2513653423534903</v>
      </c>
      <c r="Q33">
        <v>17.672892032795801</v>
      </c>
      <c r="R33">
        <v>4.6950694652289604</v>
      </c>
      <c r="S33">
        <v>17.672439992937701</v>
      </c>
      <c r="T33">
        <v>18.0957235902987</v>
      </c>
      <c r="U33">
        <v>1.0462760444330099</v>
      </c>
      <c r="V33">
        <v>1.5599550987541599</v>
      </c>
      <c r="W33">
        <v>8.8357194162732107</v>
      </c>
      <c r="X33">
        <v>12.134579782431199</v>
      </c>
      <c r="Y33">
        <v>8.8596963520847307</v>
      </c>
      <c r="Z33">
        <v>3.3600366694638599</v>
      </c>
      <c r="AA33">
        <v>17.671572435062501</v>
      </c>
      <c r="AB33">
        <v>-2.8015429984233699E-2</v>
      </c>
      <c r="AC33">
        <v>17.670747936741801</v>
      </c>
      <c r="AD33">
        <v>-2.6057168481824302</v>
      </c>
      <c r="AE33">
        <v>0.388629031398397</v>
      </c>
      <c r="AF33">
        <v>-0.69815945011144698</v>
      </c>
      <c r="AG33">
        <v>0.44630741991308798</v>
      </c>
    </row>
    <row r="34" spans="1:33" x14ac:dyDescent="0.2">
      <c r="A34">
        <v>99258.229000000007</v>
      </c>
      <c r="B34">
        <v>6.3503075778354196E-3</v>
      </c>
      <c r="C34">
        <v>1.1506321377712101</v>
      </c>
      <c r="D34">
        <v>0.208204629420042</v>
      </c>
      <c r="E34">
        <v>298.45297029702965</v>
      </c>
      <c r="F34" s="1">
        <v>0.23214822282090261</v>
      </c>
      <c r="G34">
        <v>562.32260726072604</v>
      </c>
      <c r="H34">
        <v>28196.4507976231</v>
      </c>
      <c r="I34">
        <v>741.68369671190896</v>
      </c>
      <c r="J34">
        <v>13212.522014500701</v>
      </c>
      <c r="K34">
        <v>288.96043229204099</v>
      </c>
      <c r="L34">
        <v>246296.32398146199</v>
      </c>
      <c r="M34">
        <v>8050.0948928242497</v>
      </c>
      <c r="N34">
        <v>873.91270932914904</v>
      </c>
      <c r="O34">
        <v>20.235214944230499</v>
      </c>
      <c r="P34">
        <v>6.5573227517770496</v>
      </c>
      <c r="Q34">
        <v>17.7333645643414</v>
      </c>
      <c r="R34">
        <v>5.3350106931537997</v>
      </c>
      <c r="S34">
        <v>17.733189109123501</v>
      </c>
      <c r="T34">
        <v>18.9980020001565</v>
      </c>
      <c r="U34">
        <v>0.530140717029981</v>
      </c>
      <c r="V34">
        <v>1.1489394290848201</v>
      </c>
      <c r="W34">
        <v>8.8664560926248903</v>
      </c>
      <c r="X34">
        <v>11.9580094076923</v>
      </c>
      <c r="Y34">
        <v>8.8698794282206297</v>
      </c>
      <c r="Z34">
        <v>3.1161498170263502</v>
      </c>
      <c r="AA34">
        <v>17.732963882033999</v>
      </c>
      <c r="AB34">
        <v>-4.7536241503184598E-2</v>
      </c>
      <c r="AC34">
        <v>17.732850782258499</v>
      </c>
      <c r="AD34">
        <v>-4.0177011032404604</v>
      </c>
      <c r="AE34">
        <v>0.36480462654924001</v>
      </c>
      <c r="AF34">
        <v>-0.71954767385279494</v>
      </c>
      <c r="AG34">
        <v>0.44369078372369902</v>
      </c>
    </row>
    <row r="35" spans="1:33" x14ac:dyDescent="0.2">
      <c r="F35" s="1"/>
    </row>
    <row r="36" spans="1:33" x14ac:dyDescent="0.2">
      <c r="A36">
        <v>100524.788</v>
      </c>
      <c r="B36">
        <v>6.9671421470725503E-3</v>
      </c>
      <c r="C36">
        <v>1.1971322315771</v>
      </c>
      <c r="D36">
        <v>0.20816136451497899</v>
      </c>
      <c r="E36">
        <v>296.66813953488366</v>
      </c>
      <c r="F36" s="1">
        <v>0.21792567150005679</v>
      </c>
      <c r="G36">
        <v>594.26271317829401</v>
      </c>
      <c r="H36">
        <v>30381.330117899201</v>
      </c>
      <c r="I36">
        <v>0</v>
      </c>
      <c r="J36">
        <v>15324.3204715969</v>
      </c>
      <c r="K36">
        <v>50</v>
      </c>
      <c r="L36">
        <v>256911.79206859501</v>
      </c>
      <c r="M36">
        <v>3500.09</v>
      </c>
      <c r="N36">
        <v>88.571157556269995</v>
      </c>
      <c r="O36">
        <v>5</v>
      </c>
      <c r="P36">
        <v>1.3809003215434099</v>
      </c>
      <c r="Q36">
        <v>10</v>
      </c>
      <c r="R36">
        <v>6.6402572347266897</v>
      </c>
      <c r="S36">
        <v>10</v>
      </c>
      <c r="T36">
        <v>1180.7790353697701</v>
      </c>
      <c r="U36">
        <v>50</v>
      </c>
      <c r="V36">
        <v>1.46453376205787</v>
      </c>
      <c r="W36">
        <v>5</v>
      </c>
      <c r="X36">
        <v>375.03603858520802</v>
      </c>
      <c r="Y36">
        <v>5</v>
      </c>
      <c r="Z36">
        <v>22.971870310825199</v>
      </c>
      <c r="AA36">
        <v>10</v>
      </c>
      <c r="AB36">
        <v>0.87510182207931497</v>
      </c>
      <c r="AC36">
        <v>10</v>
      </c>
      <c r="AD36">
        <v>2.8607704515585102</v>
      </c>
      <c r="AE36">
        <v>0.2</v>
      </c>
      <c r="AF36">
        <v>2.52893704514069E-2</v>
      </c>
      <c r="AG36">
        <v>0.25</v>
      </c>
    </row>
    <row r="37" spans="1:33" x14ac:dyDescent="0.2">
      <c r="A37">
        <v>99258.229000000007</v>
      </c>
      <c r="B37">
        <v>7.1016340564141597E-3</v>
      </c>
      <c r="C37">
        <v>1.2001144210552499</v>
      </c>
      <c r="D37">
        <v>0.20829124425201601</v>
      </c>
      <c r="E37">
        <v>298.40346534653457</v>
      </c>
      <c r="F37" s="1">
        <v>0.2182723752485167</v>
      </c>
      <c r="G37">
        <v>559.88828382838199</v>
      </c>
      <c r="H37">
        <v>30326.593005287101</v>
      </c>
      <c r="I37">
        <v>750.17597829541</v>
      </c>
      <c r="J37">
        <v>16878.331924342201</v>
      </c>
      <c r="K37">
        <v>380.156287707486</v>
      </c>
      <c r="L37">
        <v>260242.98733070001</v>
      </c>
      <c r="M37">
        <v>8556.4682629582494</v>
      </c>
      <c r="N37">
        <v>94.975815625804202</v>
      </c>
      <c r="O37">
        <v>9.3619443153890902</v>
      </c>
      <c r="P37">
        <v>6.2061083717186296</v>
      </c>
      <c r="Q37">
        <v>18.258636875158899</v>
      </c>
      <c r="R37">
        <v>8.7192470149891896</v>
      </c>
      <c r="S37">
        <v>18.259123407911702</v>
      </c>
      <c r="T37">
        <v>938.88788397815802</v>
      </c>
      <c r="U37">
        <v>93.569963708283694</v>
      </c>
      <c r="V37">
        <v>1.7284245542611401</v>
      </c>
      <c r="W37">
        <v>9.1291469066176703</v>
      </c>
      <c r="X37">
        <v>269.51936243453201</v>
      </c>
      <c r="Y37">
        <v>10.865001234763501</v>
      </c>
      <c r="Z37">
        <v>7.8401232787320296</v>
      </c>
      <c r="AA37">
        <v>18.258934409832101</v>
      </c>
      <c r="AB37">
        <v>0.66813990686527203</v>
      </c>
      <c r="AC37">
        <v>18.258148415789201</v>
      </c>
      <c r="AD37">
        <v>-3.2874347088630498</v>
      </c>
      <c r="AE37">
        <v>0.37255614746742399</v>
      </c>
      <c r="AF37">
        <v>-0.76406030438793804</v>
      </c>
      <c r="AG37">
        <v>0.45689356106642198</v>
      </c>
    </row>
    <row r="38" spans="1:33" x14ac:dyDescent="0.2">
      <c r="A38">
        <v>99258.229000000007</v>
      </c>
      <c r="B38">
        <v>7.1008192912508303E-3</v>
      </c>
      <c r="C38">
        <v>1.2002265235604901</v>
      </c>
      <c r="D38">
        <v>0.20821637384785399</v>
      </c>
      <c r="E38">
        <v>298.35396039603955</v>
      </c>
      <c r="F38" s="1">
        <v>0.21828951804184371</v>
      </c>
      <c r="G38">
        <v>559.02227722772295</v>
      </c>
      <c r="H38">
        <v>30326.593005287101</v>
      </c>
      <c r="I38">
        <v>3292.7615552499001</v>
      </c>
      <c r="J38">
        <v>16785.024823968099</v>
      </c>
      <c r="K38">
        <v>947.22763334922604</v>
      </c>
      <c r="L38">
        <v>262665.64862794999</v>
      </c>
      <c r="M38">
        <v>16068.9961163566</v>
      </c>
      <c r="N38">
        <v>89.922558656784602</v>
      </c>
      <c r="O38">
        <v>10.394427971424101</v>
      </c>
      <c r="P38">
        <v>5.1764013108521496</v>
      </c>
      <c r="Q38">
        <v>18.187148527788999</v>
      </c>
      <c r="R38">
        <v>7.8962060594798897</v>
      </c>
      <c r="S38">
        <v>18.1901110068554</v>
      </c>
      <c r="T38">
        <v>931.03432356752398</v>
      </c>
      <c r="U38">
        <v>104.88588468822</v>
      </c>
      <c r="V38">
        <v>1.86340959361789</v>
      </c>
      <c r="W38">
        <v>9.0930386492722697</v>
      </c>
      <c r="X38">
        <v>262.80408000468901</v>
      </c>
      <c r="Y38">
        <v>17.3257170964234</v>
      </c>
      <c r="Z38">
        <v>7.2103348624230197</v>
      </c>
      <c r="AA38">
        <v>18.189242982762899</v>
      </c>
      <c r="AB38">
        <v>0.80002163836654205</v>
      </c>
      <c r="AC38">
        <v>18.185075193974601</v>
      </c>
      <c r="AD38">
        <v>-2.1178454044619701</v>
      </c>
      <c r="AE38">
        <v>0.38948287074096999</v>
      </c>
      <c r="AF38">
        <v>-0.76203236991746504</v>
      </c>
      <c r="AG38">
        <v>0.45997518538079302</v>
      </c>
    </row>
    <row r="39" spans="1:33" x14ac:dyDescent="0.2">
      <c r="F39" s="1"/>
    </row>
    <row r="40" spans="1:33" x14ac:dyDescent="0.2">
      <c r="A40">
        <v>100524.788</v>
      </c>
      <c r="B40">
        <v>7.93704991151057E-3</v>
      </c>
      <c r="C40">
        <v>1.24809567703723</v>
      </c>
      <c r="D40">
        <v>0.20841402586298</v>
      </c>
      <c r="E40">
        <v>296.89476190476176</v>
      </c>
      <c r="F40" s="1">
        <v>0.20114248070222229</v>
      </c>
      <c r="G40">
        <v>569.27984126984097</v>
      </c>
      <c r="H40">
        <v>31939.293398107198</v>
      </c>
      <c r="I40">
        <v>3183.2985966542401</v>
      </c>
      <c r="J40">
        <v>16166.1647910601</v>
      </c>
      <c r="K40">
        <v>794.27963892884202</v>
      </c>
      <c r="L40">
        <v>250990.21435986299</v>
      </c>
      <c r="M40">
        <v>13480.038528970999</v>
      </c>
      <c r="N40">
        <v>59.475831648935603</v>
      </c>
      <c r="O40">
        <v>8.4841048806116302</v>
      </c>
      <c r="P40">
        <v>4.5568424179894897</v>
      </c>
      <c r="Q40">
        <v>15.9520709211492</v>
      </c>
      <c r="R40">
        <v>5.50025220711579</v>
      </c>
      <c r="S40">
        <v>15.9527414456599</v>
      </c>
      <c r="T40">
        <v>3468.23224771476</v>
      </c>
      <c r="U40">
        <v>187.35253272321799</v>
      </c>
      <c r="V40">
        <v>2.6749590721360899</v>
      </c>
      <c r="W40">
        <v>7.9762709952485604</v>
      </c>
      <c r="X40">
        <v>1275.3884037676501</v>
      </c>
      <c r="Y40">
        <v>62.841343441235999</v>
      </c>
      <c r="Z40">
        <v>55.8210746506291</v>
      </c>
      <c r="AA40">
        <v>16.180102293995201</v>
      </c>
      <c r="AB40">
        <v>3.42541374703187</v>
      </c>
      <c r="AC40">
        <v>15.951442571319401</v>
      </c>
      <c r="AD40">
        <v>-0.477821785586306</v>
      </c>
      <c r="AE40">
        <v>0.32325607043495902</v>
      </c>
      <c r="AF40">
        <v>-0.119856806713678</v>
      </c>
      <c r="AG40">
        <v>0.40092717900532898</v>
      </c>
    </row>
    <row r="41" spans="1:33" x14ac:dyDescent="0.2">
      <c r="A41">
        <v>99258.229000000007</v>
      </c>
      <c r="B41">
        <v>8.0804094036887007E-3</v>
      </c>
      <c r="C41">
        <v>1.25021747318476</v>
      </c>
      <c r="D41">
        <v>0.20824072079549899</v>
      </c>
      <c r="E41">
        <v>298.49356435643557</v>
      </c>
      <c r="F41" s="1">
        <v>0.20157362057979647</v>
      </c>
      <c r="G41">
        <v>556.81534653465303</v>
      </c>
      <c r="H41">
        <v>31613.080157988999</v>
      </c>
      <c r="I41">
        <v>737.80280951508803</v>
      </c>
      <c r="J41">
        <v>17524.527198030701</v>
      </c>
      <c r="K41">
        <v>372.08265778605602</v>
      </c>
      <c r="L41">
        <v>260086.56104928901</v>
      </c>
      <c r="M41">
        <v>8191.3397032551702</v>
      </c>
      <c r="N41">
        <v>31.8737544215514</v>
      </c>
      <c r="O41">
        <v>8.8683100224151996</v>
      </c>
      <c r="P41">
        <v>8.2626723572570899</v>
      </c>
      <c r="Q41">
        <v>17.688837614116199</v>
      </c>
      <c r="R41">
        <v>6.3859343054087896</v>
      </c>
      <c r="S41">
        <v>17.6885101544337</v>
      </c>
      <c r="T41">
        <v>3413.0388582891801</v>
      </c>
      <c r="U41">
        <v>113.031598645302</v>
      </c>
      <c r="V41">
        <v>1.82853904288795</v>
      </c>
      <c r="W41">
        <v>8.8440922158131698</v>
      </c>
      <c r="X41">
        <v>1134.35122476119</v>
      </c>
      <c r="Y41">
        <v>25.009091232406401</v>
      </c>
      <c r="Z41">
        <v>35.326026682375002</v>
      </c>
      <c r="AA41">
        <v>17.702970443490599</v>
      </c>
      <c r="AB41">
        <v>3.20789251272492</v>
      </c>
      <c r="AC41">
        <v>17.688148770698898</v>
      </c>
      <c r="AD41">
        <v>-2.2076162193677198</v>
      </c>
      <c r="AE41">
        <v>0.356944826635474</v>
      </c>
      <c r="AF41">
        <v>-0.72565726352971704</v>
      </c>
      <c r="AG41">
        <v>0.44257190858345802</v>
      </c>
    </row>
    <row r="42" spans="1:33" x14ac:dyDescent="0.2">
      <c r="A42">
        <v>99258.229000000007</v>
      </c>
      <c r="B42">
        <v>8.0812610023544007E-3</v>
      </c>
      <c r="C42">
        <v>1.2502181905909699</v>
      </c>
      <c r="D42">
        <v>0.208283603365648</v>
      </c>
      <c r="E42">
        <v>298.41435643564358</v>
      </c>
      <c r="F42" s="1">
        <v>0.20149590309449822</v>
      </c>
      <c r="G42">
        <v>555.872772277227</v>
      </c>
      <c r="H42">
        <v>31613.080157988999</v>
      </c>
      <c r="I42">
        <v>3240.2082094915399</v>
      </c>
      <c r="J42">
        <v>17466.421591351402</v>
      </c>
      <c r="K42">
        <v>953.01599610313201</v>
      </c>
      <c r="L42">
        <v>262869.861681143</v>
      </c>
      <c r="M42">
        <v>15562.467410298301</v>
      </c>
      <c r="N42">
        <v>28.902153463573899</v>
      </c>
      <c r="O42">
        <v>8.9695639257774609</v>
      </c>
      <c r="P42">
        <v>7.6765617426242896</v>
      </c>
      <c r="Q42">
        <v>17.671306542693898</v>
      </c>
      <c r="R42">
        <v>5.6306258626449104</v>
      </c>
      <c r="S42">
        <v>17.669116253294799</v>
      </c>
      <c r="T42">
        <v>3443.86874146733</v>
      </c>
      <c r="U42">
        <v>206.89237631219399</v>
      </c>
      <c r="V42">
        <v>2.1965412422255701</v>
      </c>
      <c r="W42">
        <v>8.8340419137933104</v>
      </c>
      <c r="X42">
        <v>1127.3585911441501</v>
      </c>
      <c r="Y42">
        <v>61.868412178386698</v>
      </c>
      <c r="Z42">
        <v>34.7252542765047</v>
      </c>
      <c r="AA42">
        <v>17.765732694054101</v>
      </c>
      <c r="AB42">
        <v>3.1228004691134199</v>
      </c>
      <c r="AC42">
        <v>17.667385084271402</v>
      </c>
      <c r="AD42">
        <v>-1.0821257366114601</v>
      </c>
      <c r="AE42">
        <v>0.36252554877976001</v>
      </c>
      <c r="AF42">
        <v>-0.71794251314023905</v>
      </c>
      <c r="AG42">
        <v>0.44630595748734297</v>
      </c>
    </row>
    <row r="43" spans="1:33" x14ac:dyDescent="0.2">
      <c r="A43">
        <v>100524.788</v>
      </c>
      <c r="B43">
        <v>8.0484453114657902E-3</v>
      </c>
      <c r="C43">
        <v>1.2505069973376599</v>
      </c>
      <c r="D43">
        <v>0.20846266145669001</v>
      </c>
      <c r="E43">
        <v>296.8080246913579</v>
      </c>
      <c r="F43" s="1">
        <v>0.20079910216676428</v>
      </c>
      <c r="G43">
        <v>574.13724279835401</v>
      </c>
      <c r="H43">
        <v>31939.293398107198</v>
      </c>
      <c r="I43">
        <v>699.27418485805799</v>
      </c>
      <c r="J43">
        <v>17134.565368944801</v>
      </c>
      <c r="K43">
        <v>308.93669930523203</v>
      </c>
      <c r="L43">
        <v>257655.893285367</v>
      </c>
      <c r="M43">
        <v>7252.8762987467699</v>
      </c>
      <c r="N43">
        <v>55.710529245769699</v>
      </c>
      <c r="O43">
        <v>8.2040505014983207</v>
      </c>
      <c r="P43">
        <v>4.6867834458181603</v>
      </c>
      <c r="Q43">
        <v>16.2938434264337</v>
      </c>
      <c r="R43">
        <v>5.8686057319639398</v>
      </c>
      <c r="S43">
        <v>16.293957176381699</v>
      </c>
      <c r="T43">
        <v>3760.0178548035901</v>
      </c>
      <c r="U43">
        <v>104.466390175782</v>
      </c>
      <c r="V43">
        <v>1.9528010562470599</v>
      </c>
      <c r="W43">
        <v>8.1468906852796401</v>
      </c>
      <c r="X43">
        <v>1412.94831723367</v>
      </c>
      <c r="Y43">
        <v>25.887585482068602</v>
      </c>
      <c r="Z43">
        <v>57.652347318845997</v>
      </c>
      <c r="AA43">
        <v>16.324371010209099</v>
      </c>
      <c r="AB43">
        <v>3.82040309573101</v>
      </c>
      <c r="AC43">
        <v>16.293776508339398</v>
      </c>
      <c r="AD43">
        <v>-1.0709496945350401</v>
      </c>
      <c r="AE43">
        <v>0.32659075300109403</v>
      </c>
      <c r="AF43">
        <v>-0.18168409678165601</v>
      </c>
      <c r="AG43">
        <v>0.40744108631192599</v>
      </c>
    </row>
    <row r="44" spans="1:33" x14ac:dyDescent="0.2">
      <c r="A44">
        <v>99258.229000000007</v>
      </c>
      <c r="B44">
        <v>3.0945672065408199E-3</v>
      </c>
      <c r="C44">
        <v>1.3001495206495099</v>
      </c>
      <c r="D44">
        <v>0.20824394181921299</v>
      </c>
      <c r="E44">
        <v>298.48663366336626</v>
      </c>
      <c r="F44" s="1">
        <v>0.18404921833080642</v>
      </c>
      <c r="G44">
        <v>546.14405940594099</v>
      </c>
      <c r="H44">
        <v>30078.007249612001</v>
      </c>
      <c r="I44">
        <v>756.99866499505595</v>
      </c>
      <c r="J44">
        <v>18714.6721529075</v>
      </c>
      <c r="K44">
        <v>431.246711919804</v>
      </c>
      <c r="L44">
        <v>256023.80920226799</v>
      </c>
      <c r="M44">
        <v>8673.8830401969208</v>
      </c>
      <c r="N44">
        <v>13.553487016604301</v>
      </c>
      <c r="O44">
        <v>9.2671511052624407</v>
      </c>
      <c r="P44">
        <v>11.5787336972141</v>
      </c>
      <c r="Q44">
        <v>18.526164798048999</v>
      </c>
      <c r="R44">
        <v>5.2373546999616698</v>
      </c>
      <c r="S44">
        <v>18.524718772996199</v>
      </c>
      <c r="T44">
        <v>6622.6621454591304</v>
      </c>
      <c r="U44">
        <v>175.480124052863</v>
      </c>
      <c r="V44">
        <v>6.3210292536220596</v>
      </c>
      <c r="W44">
        <v>9.2632489367457804</v>
      </c>
      <c r="X44">
        <v>2672.9319164059698</v>
      </c>
      <c r="Y44">
        <v>60.863212103561096</v>
      </c>
      <c r="Z44">
        <v>53.7346135735947</v>
      </c>
      <c r="AA44">
        <v>18.5636865268776</v>
      </c>
      <c r="AB44">
        <v>7.28402509505562</v>
      </c>
      <c r="AC44">
        <v>18.525065324818598</v>
      </c>
      <c r="AD44">
        <v>-2.63843298596331</v>
      </c>
      <c r="AE44">
        <v>0.37556197479540598</v>
      </c>
      <c r="AF44">
        <v>-0.80248480240309095</v>
      </c>
      <c r="AG44">
        <v>0.46360558816189801</v>
      </c>
    </row>
    <row r="45" spans="1:33" x14ac:dyDescent="0.2">
      <c r="A45">
        <v>99258.229000000007</v>
      </c>
      <c r="B45">
        <v>9.28427609961773E-3</v>
      </c>
      <c r="C45">
        <v>1.3004098798027399</v>
      </c>
      <c r="D45">
        <v>0.20828004120492699</v>
      </c>
      <c r="E45">
        <v>298.35594059405929</v>
      </c>
      <c r="F45" s="1">
        <v>0.18390443252050256</v>
      </c>
      <c r="G45">
        <v>549.28795379537905</v>
      </c>
      <c r="H45">
        <v>30047.786475801298</v>
      </c>
      <c r="I45">
        <v>3297.6091820668398</v>
      </c>
      <c r="J45">
        <v>18525.935890015899</v>
      </c>
      <c r="K45">
        <v>1025.1316293720199</v>
      </c>
      <c r="L45">
        <v>259011.77036815099</v>
      </c>
      <c r="M45">
        <v>15580.692227225099</v>
      </c>
      <c r="N45">
        <v>10.394201660045301</v>
      </c>
      <c r="O45">
        <v>8.9260195326681</v>
      </c>
      <c r="P45">
        <v>9.3829919679392706</v>
      </c>
      <c r="Q45">
        <v>17.8239746455918</v>
      </c>
      <c r="R45">
        <v>4.5277196750019204</v>
      </c>
      <c r="S45">
        <v>17.818424925049801</v>
      </c>
      <c r="T45">
        <v>6734.86746920717</v>
      </c>
      <c r="U45">
        <v>381.79333059435203</v>
      </c>
      <c r="V45">
        <v>6.5902044599954301</v>
      </c>
      <c r="W45">
        <v>8.9153416441671691</v>
      </c>
      <c r="X45">
        <v>2685.4323526397602</v>
      </c>
      <c r="Y45">
        <v>148.29204165367301</v>
      </c>
      <c r="Z45">
        <v>63.3873118717609</v>
      </c>
      <c r="AA45">
        <v>18.1536206727319</v>
      </c>
      <c r="AB45">
        <v>6.9103084468065399</v>
      </c>
      <c r="AC45">
        <v>17.8206461950831</v>
      </c>
      <c r="AD45">
        <v>-0.86166439942635897</v>
      </c>
      <c r="AE45">
        <v>0.36354780251379898</v>
      </c>
      <c r="AF45">
        <v>-0.72960597159900598</v>
      </c>
      <c r="AG45">
        <v>0.450277447265233</v>
      </c>
    </row>
    <row r="46" spans="1:33" x14ac:dyDescent="0.2">
      <c r="A46">
        <v>99258.229000000007</v>
      </c>
      <c r="B46">
        <v>9.29128858003005E-3</v>
      </c>
      <c r="C46">
        <v>1.3009463667204899</v>
      </c>
      <c r="D46">
        <v>0.20825713192724399</v>
      </c>
      <c r="E46">
        <v>298.47772277227716</v>
      </c>
      <c r="F46" s="1">
        <v>0.18393471127170344</v>
      </c>
      <c r="G46">
        <v>546.49191419141903</v>
      </c>
      <c r="H46">
        <v>30047.786475801298</v>
      </c>
      <c r="I46">
        <v>742.04306634261297</v>
      </c>
      <c r="J46">
        <v>18091.1852678131</v>
      </c>
      <c r="K46">
        <v>391.72631325288103</v>
      </c>
      <c r="L46">
        <v>247640.02173056401</v>
      </c>
      <c r="M46">
        <v>8153.2926616966297</v>
      </c>
      <c r="N46">
        <v>12.769118708553799</v>
      </c>
      <c r="O46">
        <v>8.9509650022735503</v>
      </c>
      <c r="P46">
        <v>11.035872187928501</v>
      </c>
      <c r="Q46">
        <v>17.8954089735807</v>
      </c>
      <c r="R46">
        <v>5.1068650774686404</v>
      </c>
      <c r="S46">
        <v>17.894230771650399</v>
      </c>
      <c r="T46">
        <v>6410.8281994749996</v>
      </c>
      <c r="U46">
        <v>162.07526189410399</v>
      </c>
      <c r="V46">
        <v>6.0736797667478202</v>
      </c>
      <c r="W46">
        <v>8.9478557412212698</v>
      </c>
      <c r="X46">
        <v>2592.0979252729198</v>
      </c>
      <c r="Y46">
        <v>55.369234273580602</v>
      </c>
      <c r="Z46">
        <v>53.024082474681798</v>
      </c>
      <c r="AA46">
        <v>17.9287028220133</v>
      </c>
      <c r="AB46">
        <v>7.0550921226479701</v>
      </c>
      <c r="AC46">
        <v>17.894521629057799</v>
      </c>
      <c r="AD46">
        <v>-2.5322220741033501</v>
      </c>
      <c r="AE46">
        <v>0.36214234929525602</v>
      </c>
      <c r="AF46">
        <v>-0.75396479497116697</v>
      </c>
      <c r="AG46">
        <v>0.44775413780095302</v>
      </c>
    </row>
    <row r="47" spans="1:33" x14ac:dyDescent="0.2">
      <c r="A47">
        <v>99258.229000000007</v>
      </c>
      <c r="B47">
        <v>9.2912389663779606E-3</v>
      </c>
      <c r="C47">
        <v>1.3009916939221</v>
      </c>
      <c r="D47">
        <v>0.20822332941319399</v>
      </c>
      <c r="E47">
        <v>298.55792079207919</v>
      </c>
      <c r="F47" s="1">
        <v>0.1839964465248802</v>
      </c>
      <c r="G47">
        <v>546.43580858085795</v>
      </c>
      <c r="H47">
        <v>30078.007249612001</v>
      </c>
      <c r="I47">
        <v>3308.1461822062402</v>
      </c>
      <c r="J47">
        <v>18806.836267024901</v>
      </c>
      <c r="K47">
        <v>1080.54755213459</v>
      </c>
      <c r="L47">
        <v>261080.468134355</v>
      </c>
      <c r="M47">
        <v>16288.7525487291</v>
      </c>
      <c r="N47">
        <v>11.028019233479901</v>
      </c>
      <c r="O47">
        <v>9.2739636585023799</v>
      </c>
      <c r="P47">
        <v>10.1914495339038</v>
      </c>
      <c r="Q47">
        <v>18.5155081133972</v>
      </c>
      <c r="R47">
        <v>4.68261199752477</v>
      </c>
      <c r="S47">
        <v>18.5085108308547</v>
      </c>
      <c r="T47">
        <v>6908.02748578708</v>
      </c>
      <c r="U47">
        <v>406.11592588717502</v>
      </c>
      <c r="V47">
        <v>6.8106003216862803</v>
      </c>
      <c r="W47">
        <v>9.2610526177105594</v>
      </c>
      <c r="X47">
        <v>2759.2002094098102</v>
      </c>
      <c r="Y47">
        <v>158.20567566779599</v>
      </c>
      <c r="Z47">
        <v>61.023435626846599</v>
      </c>
      <c r="AA47">
        <v>18.830812480367499</v>
      </c>
      <c r="AB47">
        <v>7.1372257757576998</v>
      </c>
      <c r="AC47">
        <v>18.5109654155798</v>
      </c>
      <c r="AD47">
        <v>-1.1457213191786599</v>
      </c>
      <c r="AE47">
        <v>0.381108322607707</v>
      </c>
      <c r="AF47">
        <v>-0.82072081755265303</v>
      </c>
      <c r="AG47">
        <v>0.468673101903056</v>
      </c>
    </row>
  </sheetData>
  <autoFilter ref="A1:AM47">
    <sortState xmlns:xlrd2="http://schemas.microsoft.com/office/spreadsheetml/2017/richdata2" ref="A2:AM47">
      <sortCondition ref="C1:C47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60_ch4_nh3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2023-08-25T00:06:09Z</dcterms:created>
  <dcterms:modified xsi:type="dcterms:W3CDTF">2023-08-25T00:33:00Z</dcterms:modified>
</cp:coreProperties>
</file>