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rina/introcs/Bachelorarbeit/opencv/results/eval/"/>
    </mc:Choice>
  </mc:AlternateContent>
  <xr:revisionPtr revIDLastSave="0" documentId="13_ncr:1_{96EDFF5E-B740-F642-A992-3C18A93C9B9F}" xr6:coauthVersionLast="47" xr6:coauthVersionMax="47" xr10:uidLastSave="{00000000-0000-0000-0000-000000000000}"/>
  <bookViews>
    <workbookView xWindow="0" yWindow="500" windowWidth="28800" windowHeight="17500" xr2:uid="{715AE36E-C2AF-453D-BF97-D90B9BF6E6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1" l="1"/>
  <c r="D50" i="1"/>
  <c r="C50" i="1"/>
  <c r="D49" i="1"/>
  <c r="D48" i="1"/>
  <c r="C51" i="1"/>
  <c r="B50" i="1"/>
  <c r="C49" i="1"/>
  <c r="C48" i="1"/>
  <c r="C52" i="1" s="1"/>
  <c r="B51" i="1"/>
  <c r="B49" i="1"/>
  <c r="B48" i="1"/>
  <c r="B52" i="1" s="1"/>
  <c r="G44" i="1"/>
  <c r="F44" i="1"/>
  <c r="E51" i="1" s="1"/>
  <c r="E44" i="1"/>
  <c r="D44" i="1"/>
  <c r="E50" i="1" s="1"/>
  <c r="B44" i="1"/>
  <c r="D52" i="1" l="1"/>
  <c r="E48" i="1"/>
  <c r="E49" i="1"/>
  <c r="E52" i="1" l="1"/>
</calcChain>
</file>

<file path=xl/sharedStrings.xml><?xml version="1.0" encoding="utf-8"?>
<sst xmlns="http://schemas.openxmlformats.org/spreadsheetml/2006/main" count="108" uniqueCount="41">
  <si>
    <t>Event</t>
  </si>
  <si>
    <t>ID</t>
  </si>
  <si>
    <t>Negative event (walking)</t>
  </si>
  <si>
    <t>Threshold=0.1</t>
  </si>
  <si>
    <t>Threshold=0.3</t>
  </si>
  <si>
    <t>Threshold=0.5</t>
  </si>
  <si>
    <t>Object detected?</t>
  </si>
  <si>
    <t>Positive event (bag)</t>
  </si>
  <si>
    <t>1 + 1 false positive</t>
  </si>
  <si>
    <t>Positive event (newspaper)</t>
  </si>
  <si>
    <t>Positive event (chair)</t>
  </si>
  <si>
    <t>Positive event (box - lying)</t>
  </si>
  <si>
    <t>Positive event (box - standing)</t>
  </si>
  <si>
    <t xml:space="preserve">Positive event (box - lying) </t>
  </si>
  <si>
    <t>1 false positive</t>
  </si>
  <si>
    <t>Negative event</t>
  </si>
  <si>
    <t>No. of Events</t>
  </si>
  <si>
    <t>True Positives</t>
  </si>
  <si>
    <t>False Positives</t>
  </si>
  <si>
    <t>True Negatives</t>
  </si>
  <si>
    <t>False Negatives</t>
  </si>
  <si>
    <t>Threshold</t>
  </si>
  <si>
    <t>Total negative events</t>
  </si>
  <si>
    <t>/</t>
  </si>
  <si>
    <t>Total positive events</t>
  </si>
  <si>
    <t>Total events</t>
  </si>
  <si>
    <t>Recall</t>
  </si>
  <si>
    <t>Precision</t>
  </si>
  <si>
    <t>Accuracy</t>
  </si>
  <si>
    <t>Specificity</t>
  </si>
  <si>
    <t>F1</t>
  </si>
  <si>
    <t>Metric</t>
  </si>
  <si>
    <t>Results (total)</t>
  </si>
  <si>
    <t>false positive</t>
  </si>
  <si>
    <t>False positive if anything has been falsely detected at any time in the video</t>
  </si>
  <si>
    <t>0;l</t>
  </si>
  <si>
    <t>TRAIN</t>
  </si>
  <si>
    <t>MEDIUM</t>
  </si>
  <si>
    <t>SMALL</t>
  </si>
  <si>
    <t>LARGE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</si>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</sst>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1" xfId="0" applyBorder="1" applyAlignme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" xfId="0" quotePrefix="1" applyBorder="1"/>
    <xf numFmtId="0" fontId="0" fillId="0" borderId="9" xfId="0" quotePrefix="1" applyBorder="1"/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2" xfId="0" quotePrefix="1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4" xfId="0" quotePrefix="1" applyBorder="1"/>
    <xf numFmtId="0" fontId="0" fillId="0" borderId="2" xfId="0" applyBorder="1" applyAlignment="1">
      <alignment horizontal="center"/>
    </xf>
    <xf numFmtId="0" fontId="0" fillId="0" borderId="17" xfId="0" applyBorder="1" applyAlignment="1">
      <alignment wrapText="1"/>
    </xf>
    <xf numFmtId="0" fontId="0" fillId="0" borderId="2" xfId="0" quotePrefix="1" applyBorder="1"/>
    <xf numFmtId="0" fontId="0" fillId="0" borderId="2" xfId="0" applyBorder="1"/>
    <xf numFmtId="0" fontId="0" fillId="0" borderId="18" xfId="0" applyBorder="1"/>
    <xf numFmtId="0" fontId="0" fillId="0" borderId="11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6" xfId="0" applyBorder="1"/>
    <xf numFmtId="0" fontId="0" fillId="0" borderId="27" xfId="0" applyBorder="1"/>
    <xf numFmtId="0" fontId="0" fillId="0" borderId="25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Fill="1" applyBorder="1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3BF86-7641-4C3E-A52C-C236B26E7C81}">
  <sheetPr codeName="Sheet1"/>
  <dimension ref="A1:J56"/>
  <sheetViews>
    <sheetView tabSelected="1" topLeftCell="A10" zoomScale="119" zoomScaleNormal="17" workbookViewId="0">
      <selection activeCell="F15" sqref="F15"/>
    </sheetView>
  </sheetViews>
  <sheetFormatPr baseColWidth="10" defaultColWidth="8.83203125" defaultRowHeight="15" x14ac:dyDescent="0.2"/>
  <cols>
    <col min="1" max="1" width="14.33203125" customWidth="1"/>
    <col min="2" max="2" width="11.83203125" bestFit="1" customWidth="1"/>
    <col min="3" max="3" width="13" customWidth="1"/>
    <col min="4" max="4" width="12.83203125" customWidth="1"/>
    <col min="5" max="5" width="16.1640625" bestFit="1" customWidth="1"/>
    <col min="6" max="6" width="13.5" bestFit="1" customWidth="1"/>
  </cols>
  <sheetData>
    <row r="1" spans="1:10" x14ac:dyDescent="0.2">
      <c r="A1" s="41" t="s">
        <v>0</v>
      </c>
      <c r="B1" s="41" t="s">
        <v>1</v>
      </c>
      <c r="C1" s="41" t="s">
        <v>6</v>
      </c>
      <c r="D1" s="41"/>
      <c r="E1" s="41"/>
    </row>
    <row r="2" spans="1:10" x14ac:dyDescent="0.2">
      <c r="A2" s="41"/>
      <c r="B2" s="41"/>
      <c r="C2" s="5" t="s">
        <v>3</v>
      </c>
      <c r="D2" s="5" t="s">
        <v>4</v>
      </c>
      <c r="E2" s="5" t="s">
        <v>5</v>
      </c>
    </row>
    <row r="3" spans="1:10" ht="32" x14ac:dyDescent="0.2">
      <c r="A3" s="1" t="s">
        <v>2</v>
      </c>
      <c r="B3">
        <v>0</v>
      </c>
      <c r="C3" s="3">
        <v>1</v>
      </c>
      <c r="D3" s="3">
        <v>1</v>
      </c>
      <c r="E3" s="3">
        <v>1</v>
      </c>
      <c r="F3" t="s">
        <v>36</v>
      </c>
    </row>
    <row r="4" spans="1:10" ht="32" x14ac:dyDescent="0.2">
      <c r="A4" s="1" t="s">
        <v>2</v>
      </c>
      <c r="B4">
        <v>1</v>
      </c>
      <c r="C4" s="4">
        <v>0</v>
      </c>
      <c r="D4" s="4">
        <v>0</v>
      </c>
      <c r="E4" s="4">
        <v>0</v>
      </c>
      <c r="F4" t="s">
        <v>36</v>
      </c>
    </row>
    <row r="5" spans="1:10" ht="32" x14ac:dyDescent="0.2">
      <c r="A5" s="1" t="s">
        <v>2</v>
      </c>
      <c r="B5">
        <v>2</v>
      </c>
      <c r="C5" s="4">
        <v>0</v>
      </c>
      <c r="D5" s="4">
        <v>0</v>
      </c>
      <c r="E5" s="4">
        <v>0</v>
      </c>
      <c r="F5" t="s">
        <v>36</v>
      </c>
    </row>
    <row r="6" spans="1:10" ht="32" x14ac:dyDescent="0.2">
      <c r="A6" s="1" t="s">
        <v>2</v>
      </c>
      <c r="B6">
        <v>3</v>
      </c>
      <c r="C6" s="4">
        <v>0</v>
      </c>
      <c r="D6" s="4">
        <v>0</v>
      </c>
      <c r="E6" s="4">
        <v>0</v>
      </c>
      <c r="F6" t="s">
        <v>40</v>
      </c>
    </row>
    <row r="7" spans="1:10" ht="32" x14ac:dyDescent="0.2">
      <c r="A7" s="1" t="s">
        <v>7</v>
      </c>
      <c r="B7">
        <v>4</v>
      </c>
      <c r="C7" s="4">
        <v>1</v>
      </c>
      <c r="D7" s="4">
        <v>1</v>
      </c>
      <c r="E7" s="4">
        <v>1</v>
      </c>
      <c r="F7" t="s">
        <v>36</v>
      </c>
      <c r="G7" t="s">
        <v>38</v>
      </c>
      <c r="H7" s="40"/>
      <c r="I7" s="40"/>
      <c r="J7" s="40"/>
    </row>
    <row r="8" spans="1:10" ht="32" x14ac:dyDescent="0.2">
      <c r="A8" s="1" t="s">
        <v>9</v>
      </c>
      <c r="B8">
        <v>5</v>
      </c>
      <c r="C8" s="4">
        <v>1</v>
      </c>
      <c r="D8" s="4">
        <v>1</v>
      </c>
      <c r="E8" s="2" t="s">
        <v>8</v>
      </c>
      <c r="F8" t="s">
        <v>36</v>
      </c>
      <c r="G8" t="s">
        <v>38</v>
      </c>
    </row>
    <row r="9" spans="1:10" ht="32" x14ac:dyDescent="0.2">
      <c r="A9" s="1" t="s">
        <v>7</v>
      </c>
      <c r="B9">
        <v>6</v>
      </c>
      <c r="C9" s="4">
        <v>1</v>
      </c>
      <c r="D9" s="4">
        <v>1</v>
      </c>
      <c r="E9" s="4">
        <v>1</v>
      </c>
      <c r="F9" t="s">
        <v>36</v>
      </c>
      <c r="G9" t="s">
        <v>37</v>
      </c>
    </row>
    <row r="10" spans="1:10" ht="32" x14ac:dyDescent="0.2">
      <c r="A10" s="1" t="s">
        <v>9</v>
      </c>
      <c r="B10">
        <v>7</v>
      </c>
      <c r="C10" s="4">
        <v>1</v>
      </c>
      <c r="D10" s="4">
        <v>1</v>
      </c>
      <c r="E10" s="4">
        <v>1</v>
      </c>
      <c r="F10" t="s">
        <v>36</v>
      </c>
      <c r="G10" t="s">
        <v>38</v>
      </c>
    </row>
    <row r="11" spans="1:10" ht="32" x14ac:dyDescent="0.2">
      <c r="A11" s="1" t="s">
        <v>9</v>
      </c>
      <c r="B11">
        <v>8</v>
      </c>
      <c r="C11" s="3">
        <v>0</v>
      </c>
      <c r="D11" s="3">
        <v>0</v>
      </c>
      <c r="E11" s="3">
        <v>0</v>
      </c>
      <c r="F11" t="s">
        <v>36</v>
      </c>
      <c r="G11" t="s">
        <v>38</v>
      </c>
    </row>
    <row r="12" spans="1:10" ht="32" x14ac:dyDescent="0.2">
      <c r="A12" s="1" t="s">
        <v>10</v>
      </c>
      <c r="B12">
        <v>9</v>
      </c>
      <c r="C12" s="4">
        <v>1</v>
      </c>
      <c r="D12" s="4">
        <v>1</v>
      </c>
      <c r="E12" s="3" t="s">
        <v>8</v>
      </c>
      <c r="F12" t="s">
        <v>36</v>
      </c>
      <c r="G12" t="s">
        <v>39</v>
      </c>
    </row>
    <row r="13" spans="1:10" ht="32" x14ac:dyDescent="0.2">
      <c r="A13" s="1" t="s">
        <v>10</v>
      </c>
      <c r="B13">
        <v>10</v>
      </c>
      <c r="C13" s="3">
        <v>0</v>
      </c>
      <c r="D13" s="3">
        <v>0</v>
      </c>
      <c r="E13" s="4">
        <v>1</v>
      </c>
      <c r="F13" t="s">
        <v>40</v>
      </c>
      <c r="G13" t="s">
        <v>39</v>
      </c>
    </row>
    <row r="14" spans="1:10" ht="32" x14ac:dyDescent="0.2">
      <c r="A14" s="1" t="s">
        <v>11</v>
      </c>
      <c r="B14">
        <v>11</v>
      </c>
      <c r="C14" s="4">
        <v>1</v>
      </c>
      <c r="D14" s="4">
        <v>1</v>
      </c>
      <c r="E14" s="4">
        <v>1</v>
      </c>
      <c r="F14" t="s">
        <v>36</v>
      </c>
      <c r="G14" t="s">
        <v>37</v>
      </c>
    </row>
    <row r="15" spans="1:10" ht="32" x14ac:dyDescent="0.2">
      <c r="A15" s="1" t="s">
        <v>12</v>
      </c>
      <c r="B15">
        <v>12</v>
      </c>
      <c r="C15" s="3" t="s">
        <v>14</v>
      </c>
      <c r="D15" s="3" t="s">
        <v>14</v>
      </c>
      <c r="E15" s="3" t="s">
        <v>14</v>
      </c>
      <c r="F15" s="40" t="s">
        <v>36</v>
      </c>
      <c r="G15" s="40" t="s">
        <v>37</v>
      </c>
    </row>
    <row r="16" spans="1:10" ht="32" x14ac:dyDescent="0.2">
      <c r="A16" s="1" t="s">
        <v>9</v>
      </c>
      <c r="B16">
        <v>13</v>
      </c>
      <c r="C16" s="4">
        <v>1</v>
      </c>
      <c r="D16" s="4">
        <v>1</v>
      </c>
      <c r="E16" s="4">
        <v>1</v>
      </c>
      <c r="F16" t="s">
        <v>40</v>
      </c>
      <c r="G16" s="40" t="s">
        <v>38</v>
      </c>
    </row>
    <row r="17" spans="1:8" ht="32" x14ac:dyDescent="0.2">
      <c r="A17" s="1" t="s">
        <v>7</v>
      </c>
      <c r="B17">
        <v>14</v>
      </c>
      <c r="C17" s="4">
        <v>1</v>
      </c>
      <c r="D17" s="4">
        <v>1</v>
      </c>
      <c r="E17" s="4">
        <v>1</v>
      </c>
      <c r="F17" t="s">
        <v>40</v>
      </c>
      <c r="G17" s="40" t="s">
        <v>37</v>
      </c>
    </row>
    <row r="18" spans="1:8" ht="32" x14ac:dyDescent="0.2">
      <c r="A18" s="1" t="s">
        <v>10</v>
      </c>
      <c r="B18">
        <v>15</v>
      </c>
      <c r="C18" s="3">
        <v>0</v>
      </c>
      <c r="D18" s="3">
        <v>0</v>
      </c>
      <c r="E18" s="3" t="s">
        <v>33</v>
      </c>
      <c r="F18" t="s">
        <v>40</v>
      </c>
      <c r="G18" s="40" t="s">
        <v>39</v>
      </c>
    </row>
    <row r="19" spans="1:8" ht="32" x14ac:dyDescent="0.2">
      <c r="A19" s="1" t="s">
        <v>13</v>
      </c>
      <c r="B19">
        <v>16</v>
      </c>
      <c r="C19" s="4">
        <v>1</v>
      </c>
      <c r="D19" s="4">
        <v>1</v>
      </c>
      <c r="E19" s="3" t="s">
        <v>14</v>
      </c>
      <c r="F19" t="s">
        <v>40</v>
      </c>
      <c r="G19" s="40" t="s">
        <v>37</v>
      </c>
      <c r="H19" t="s">
        <v>34</v>
      </c>
    </row>
    <row r="20" spans="1:8" ht="32" x14ac:dyDescent="0.2">
      <c r="A20" s="1" t="s">
        <v>12</v>
      </c>
      <c r="B20">
        <v>17</v>
      </c>
      <c r="C20" s="3">
        <v>0</v>
      </c>
      <c r="D20" s="3">
        <v>0</v>
      </c>
      <c r="E20" s="3">
        <v>0</v>
      </c>
      <c r="F20" t="s">
        <v>40</v>
      </c>
      <c r="G20" s="40" t="s">
        <v>37</v>
      </c>
    </row>
    <row r="22" spans="1:8" ht="16" thickBot="1" x14ac:dyDescent="0.25"/>
    <row r="23" spans="1:8" ht="17" thickBot="1" x14ac:dyDescent="0.25">
      <c r="A23" s="19" t="s">
        <v>0</v>
      </c>
      <c r="B23" s="20" t="s">
        <v>16</v>
      </c>
      <c r="C23" s="20" t="s">
        <v>21</v>
      </c>
      <c r="D23" s="20" t="s">
        <v>17</v>
      </c>
      <c r="E23" s="20" t="s">
        <v>18</v>
      </c>
      <c r="F23" s="20" t="s">
        <v>19</v>
      </c>
      <c r="G23" s="21" t="s">
        <v>20</v>
      </c>
    </row>
    <row r="24" spans="1:8" x14ac:dyDescent="0.2">
      <c r="A24" s="42" t="s">
        <v>15</v>
      </c>
      <c r="B24" s="45">
        <v>4</v>
      </c>
      <c r="C24" s="7">
        <v>0.1</v>
      </c>
      <c r="D24" s="22" t="s">
        <v>23</v>
      </c>
      <c r="E24" s="7">
        <v>1</v>
      </c>
      <c r="F24" s="7">
        <v>3</v>
      </c>
      <c r="G24" s="8">
        <v>0</v>
      </c>
    </row>
    <row r="25" spans="1:8" x14ac:dyDescent="0.2">
      <c r="A25" s="43"/>
      <c r="B25" s="41"/>
      <c r="C25" s="6">
        <v>0.3</v>
      </c>
      <c r="D25" s="12" t="s">
        <v>23</v>
      </c>
      <c r="E25" s="6">
        <v>1</v>
      </c>
      <c r="F25" s="6">
        <v>3</v>
      </c>
      <c r="G25" s="9">
        <v>0</v>
      </c>
    </row>
    <row r="26" spans="1:8" ht="16" thickBot="1" x14ac:dyDescent="0.25">
      <c r="A26" s="44"/>
      <c r="B26" s="46"/>
      <c r="C26" s="10">
        <v>0.5</v>
      </c>
      <c r="D26" s="13" t="s">
        <v>23</v>
      </c>
      <c r="E26" s="10">
        <v>1</v>
      </c>
      <c r="F26" s="10">
        <v>3</v>
      </c>
      <c r="G26" s="11">
        <v>0</v>
      </c>
    </row>
    <row r="27" spans="1:8" ht="33" thickBot="1" x14ac:dyDescent="0.25">
      <c r="A27" s="14" t="s">
        <v>22</v>
      </c>
      <c r="B27" s="15">
        <v>12</v>
      </c>
      <c r="C27" s="16"/>
      <c r="D27" s="16"/>
      <c r="E27" s="17"/>
      <c r="F27" s="16"/>
      <c r="G27" s="18"/>
    </row>
    <row r="28" spans="1:8" x14ac:dyDescent="0.2">
      <c r="A28" s="42" t="s">
        <v>9</v>
      </c>
      <c r="B28" s="45">
        <v>4</v>
      </c>
      <c r="C28" s="7">
        <v>0.1</v>
      </c>
      <c r="D28" s="7">
        <v>3</v>
      </c>
      <c r="E28" s="7">
        <v>0</v>
      </c>
      <c r="F28" s="22" t="s">
        <v>23</v>
      </c>
      <c r="G28" s="8">
        <v>1</v>
      </c>
    </row>
    <row r="29" spans="1:8" x14ac:dyDescent="0.2">
      <c r="A29" s="43"/>
      <c r="B29" s="41"/>
      <c r="C29" s="6">
        <v>0.3</v>
      </c>
      <c r="D29" s="6">
        <v>3</v>
      </c>
      <c r="E29" s="6">
        <v>0</v>
      </c>
      <c r="F29" s="12" t="s">
        <v>23</v>
      </c>
      <c r="G29" s="9">
        <v>1</v>
      </c>
    </row>
    <row r="30" spans="1:8" ht="16" thickBot="1" x14ac:dyDescent="0.25">
      <c r="A30" s="44"/>
      <c r="B30" s="46"/>
      <c r="C30" s="10">
        <v>0.5</v>
      </c>
      <c r="D30" s="10">
        <v>2</v>
      </c>
      <c r="E30" s="10">
        <v>1</v>
      </c>
      <c r="F30" s="13" t="s">
        <v>23</v>
      </c>
      <c r="G30" s="11">
        <v>1</v>
      </c>
    </row>
    <row r="31" spans="1:8" x14ac:dyDescent="0.2">
      <c r="A31" s="42" t="s">
        <v>7</v>
      </c>
      <c r="B31" s="45">
        <v>3</v>
      </c>
      <c r="C31" s="7">
        <v>0.1</v>
      </c>
      <c r="D31" s="7">
        <v>3</v>
      </c>
      <c r="E31" s="7">
        <v>0</v>
      </c>
      <c r="F31" s="22" t="s">
        <v>23</v>
      </c>
      <c r="G31" s="8">
        <v>0</v>
      </c>
    </row>
    <row r="32" spans="1:8" x14ac:dyDescent="0.2">
      <c r="A32" s="43"/>
      <c r="B32" s="41"/>
      <c r="C32" s="6">
        <v>0.3</v>
      </c>
      <c r="D32" s="6">
        <v>3</v>
      </c>
      <c r="E32" s="6">
        <v>0</v>
      </c>
      <c r="F32" s="12" t="s">
        <v>23</v>
      </c>
      <c r="G32" s="9">
        <v>0</v>
      </c>
    </row>
    <row r="33" spans="1:7" ht="16" thickBot="1" x14ac:dyDescent="0.25">
      <c r="A33" s="44"/>
      <c r="B33" s="46"/>
      <c r="C33" s="10">
        <v>0.5</v>
      </c>
      <c r="D33" s="10">
        <v>3</v>
      </c>
      <c r="E33" s="10">
        <v>0</v>
      </c>
      <c r="F33" s="13" t="s">
        <v>23</v>
      </c>
      <c r="G33" s="11">
        <v>0</v>
      </c>
    </row>
    <row r="34" spans="1:7" x14ac:dyDescent="0.2">
      <c r="A34" s="42" t="s">
        <v>10</v>
      </c>
      <c r="B34" s="45">
        <v>3</v>
      </c>
      <c r="C34" s="7">
        <v>0.1</v>
      </c>
      <c r="D34" s="7">
        <v>1</v>
      </c>
      <c r="E34" s="7">
        <v>0</v>
      </c>
      <c r="F34" s="22" t="s">
        <v>23</v>
      </c>
      <c r="G34" s="8">
        <v>2</v>
      </c>
    </row>
    <row r="35" spans="1:7" x14ac:dyDescent="0.2">
      <c r="A35" s="43"/>
      <c r="B35" s="41"/>
      <c r="C35" s="6">
        <v>0.3</v>
      </c>
      <c r="D35" s="6">
        <v>1</v>
      </c>
      <c r="E35" s="6">
        <v>0</v>
      </c>
      <c r="F35" s="12" t="s">
        <v>23</v>
      </c>
      <c r="G35" s="9">
        <v>2</v>
      </c>
    </row>
    <row r="36" spans="1:7" ht="16" thickBot="1" x14ac:dyDescent="0.25">
      <c r="A36" s="44"/>
      <c r="B36" s="46"/>
      <c r="C36" s="10">
        <v>0.5</v>
      </c>
      <c r="D36" s="10">
        <v>1</v>
      </c>
      <c r="E36" s="10">
        <v>2</v>
      </c>
      <c r="F36" s="13" t="s">
        <v>23</v>
      </c>
      <c r="G36" s="11">
        <v>0</v>
      </c>
    </row>
    <row r="37" spans="1:7" x14ac:dyDescent="0.2">
      <c r="A37" s="42" t="s">
        <v>11</v>
      </c>
      <c r="B37" s="45">
        <v>2</v>
      </c>
      <c r="C37" s="7">
        <v>0.1</v>
      </c>
      <c r="D37" s="7">
        <v>2</v>
      </c>
      <c r="E37" s="7">
        <v>0</v>
      </c>
      <c r="F37" s="22" t="s">
        <v>23</v>
      </c>
      <c r="G37" s="8">
        <v>0</v>
      </c>
    </row>
    <row r="38" spans="1:7" x14ac:dyDescent="0.2">
      <c r="A38" s="43"/>
      <c r="B38" s="41"/>
      <c r="C38" s="6">
        <v>0.3</v>
      </c>
      <c r="D38" s="6">
        <v>2</v>
      </c>
      <c r="E38" s="6">
        <v>0</v>
      </c>
      <c r="F38" s="12" t="s">
        <v>23</v>
      </c>
      <c r="G38" s="9">
        <v>0</v>
      </c>
    </row>
    <row r="39" spans="1:7" ht="16" thickBot="1" x14ac:dyDescent="0.25">
      <c r="A39" s="44"/>
      <c r="B39" s="46"/>
      <c r="C39" s="10">
        <v>0.5</v>
      </c>
      <c r="D39" s="10">
        <v>1</v>
      </c>
      <c r="E39" s="10">
        <v>1</v>
      </c>
      <c r="F39" s="13" t="s">
        <v>23</v>
      </c>
      <c r="G39" s="11">
        <v>0</v>
      </c>
    </row>
    <row r="40" spans="1:7" x14ac:dyDescent="0.2">
      <c r="A40" s="42" t="s">
        <v>12</v>
      </c>
      <c r="B40" s="45">
        <v>2</v>
      </c>
      <c r="C40" s="7">
        <v>0.1</v>
      </c>
      <c r="D40" s="7">
        <v>0</v>
      </c>
      <c r="E40" s="7">
        <v>1</v>
      </c>
      <c r="F40" s="22" t="s">
        <v>23</v>
      </c>
      <c r="G40" s="8">
        <v>1</v>
      </c>
    </row>
    <row r="41" spans="1:7" x14ac:dyDescent="0.2">
      <c r="A41" s="43"/>
      <c r="B41" s="41"/>
      <c r="C41" s="6">
        <v>0.3</v>
      </c>
      <c r="D41" s="6">
        <v>0</v>
      </c>
      <c r="E41" s="6">
        <v>1</v>
      </c>
      <c r="F41" s="12" t="s">
        <v>23</v>
      </c>
      <c r="G41" s="9">
        <v>1</v>
      </c>
    </row>
    <row r="42" spans="1:7" ht="16" thickBot="1" x14ac:dyDescent="0.25">
      <c r="A42" s="44"/>
      <c r="B42" s="46"/>
      <c r="C42" s="10">
        <v>0.5</v>
      </c>
      <c r="D42" s="10">
        <v>0</v>
      </c>
      <c r="E42" s="10">
        <v>1</v>
      </c>
      <c r="F42" s="13" t="s">
        <v>23</v>
      </c>
      <c r="G42" s="11">
        <v>1</v>
      </c>
    </row>
    <row r="43" spans="1:7" ht="33" thickBot="1" x14ac:dyDescent="0.25">
      <c r="A43" s="24" t="s">
        <v>24</v>
      </c>
      <c r="B43" s="23">
        <v>42</v>
      </c>
      <c r="C43" s="25"/>
      <c r="D43" s="26"/>
      <c r="E43" s="26"/>
      <c r="F43" s="25"/>
      <c r="G43" s="27"/>
    </row>
    <row r="44" spans="1:7" ht="16" thickBot="1" x14ac:dyDescent="0.25">
      <c r="A44" s="28" t="s">
        <v>25</v>
      </c>
      <c r="B44" s="17">
        <f>SUM(B27,B43)</f>
        <v>54</v>
      </c>
      <c r="C44" s="16" t="s">
        <v>23</v>
      </c>
      <c r="D44" s="17">
        <f>SUM(D28:D42)</f>
        <v>25</v>
      </c>
      <c r="E44" s="17">
        <f>SUM(E24:E42)</f>
        <v>10</v>
      </c>
      <c r="F44" s="17">
        <f>SUM(F24:F26)</f>
        <v>9</v>
      </c>
      <c r="G44" s="18">
        <f>SUM(G24:G42)</f>
        <v>10</v>
      </c>
    </row>
    <row r="45" spans="1:7" ht="16" thickBot="1" x14ac:dyDescent="0.25"/>
    <row r="46" spans="1:7" x14ac:dyDescent="0.2">
      <c r="A46" s="47" t="s">
        <v>31</v>
      </c>
      <c r="B46" s="49" t="s">
        <v>21</v>
      </c>
      <c r="C46" s="45"/>
      <c r="D46" s="50"/>
      <c r="E46" s="47" t="s">
        <v>32</v>
      </c>
    </row>
    <row r="47" spans="1:7" ht="16" thickBot="1" x14ac:dyDescent="0.25">
      <c r="A47" s="48"/>
      <c r="B47" s="30">
        <v>0.1</v>
      </c>
      <c r="C47" s="10">
        <v>0.3</v>
      </c>
      <c r="D47" s="36">
        <v>0.5</v>
      </c>
      <c r="E47" s="48"/>
    </row>
    <row r="48" spans="1:7" x14ac:dyDescent="0.2">
      <c r="A48" s="33" t="s">
        <v>26</v>
      </c>
      <c r="B48" s="31">
        <f>SUM(D28,D31,D34,D37,D40)/(SUM(D28,D31,D34,D37,D40)+SUM(G40,G37,G34,G31,G28,G24))</f>
        <v>0.69230769230769229</v>
      </c>
      <c r="C48" s="29">
        <f>SUM(D29,D32,D35,D38,D41)/(SUM(D29,D32,D35,D38,D41)+SUM(G25,G29,G32,G35,G38,G41))</f>
        <v>0.69230769230769229</v>
      </c>
      <c r="D48" s="37">
        <f>SUM(D30,D33,D36,D39,D42)/(SUM(D30,D33,D36,D39,D42)+SUM(G26,G30,G33,G36,G39,G42))</f>
        <v>0.77777777777777779</v>
      </c>
      <c r="E48" s="33">
        <f>D44/(D44+G44)</f>
        <v>0.7142857142857143</v>
      </c>
    </row>
    <row r="49" spans="1:6" x14ac:dyDescent="0.2">
      <c r="A49" s="34" t="s">
        <v>27</v>
      </c>
      <c r="B49" s="32">
        <f>SUM(D28,D31,D34,D37,D40)/(SUM(D28,D31,D34,D37,D40)+SUM(E40,E37,E34,E31,E28,E24))</f>
        <v>0.81818181818181823</v>
      </c>
      <c r="C49" s="6">
        <f>SUM(D29,D32,D35,D38,D41)/(SUM(D29,D32,D35,D38,D41)+SUM(E25,E29,E32,E35,E38,E41))</f>
        <v>0.81818181818181823</v>
      </c>
      <c r="D49" s="38">
        <f>SUM(D30,D33,D36,D39,D42)/(SUM(D30,D33,D36,D39,D42)+SUM(E26,E30,E33,E36,E39,E42))</f>
        <v>0.53846153846153844</v>
      </c>
      <c r="E49" s="34">
        <f>D44/(D44+E44)</f>
        <v>0.7142857142857143</v>
      </c>
    </row>
    <row r="50" spans="1:6" x14ac:dyDescent="0.2">
      <c r="A50" s="34" t="s">
        <v>28</v>
      </c>
      <c r="B50" s="32">
        <f>(SUM(D28,D31,D34,D37,D40)+F24)/SUM(B24,B28,B31,B34,B37,B40)</f>
        <v>0.66666666666666663</v>
      </c>
      <c r="C50" s="6">
        <f>(SUM(D29,D32,D35,D38,D41)+F25)/SUM(B24,B28,B31,B34,B37,B40)</f>
        <v>0.66666666666666663</v>
      </c>
      <c r="D50" s="38">
        <f>(SUM(D30,D33,D36,D39,D42)+F26)/SUM(B24,B28,B31,B34,B37,B40)</f>
        <v>0.55555555555555558</v>
      </c>
      <c r="E50" s="34">
        <f>(D44+F44)/B44</f>
        <v>0.62962962962962965</v>
      </c>
    </row>
    <row r="51" spans="1:6" x14ac:dyDescent="0.2">
      <c r="A51" s="34" t="s">
        <v>29</v>
      </c>
      <c r="B51" s="32">
        <f>F24/(F24+SUM(E24,E28,E31,E34,E37,E40))</f>
        <v>0.6</v>
      </c>
      <c r="C51" s="6">
        <f>F25/(F25+SUM(E25,E29,E32,E35,E38,E41))</f>
        <v>0.6</v>
      </c>
      <c r="D51" s="38">
        <f>F26/(F26+SUM(E26,E30,E33,E36,E39,E42))</f>
        <v>0.33333333333333331</v>
      </c>
      <c r="E51" s="34">
        <f>F44/(E44+F44)</f>
        <v>0.47368421052631576</v>
      </c>
    </row>
    <row r="52" spans="1:6" ht="16" thickBot="1" x14ac:dyDescent="0.25">
      <c r="A52" s="35" t="s">
        <v>30</v>
      </c>
      <c r="B52" s="30">
        <f>2*(B48*B49)/(B48+B49)</f>
        <v>0.75000000000000011</v>
      </c>
      <c r="C52" s="30">
        <f>2*(C48*C49)/(C48+C49)</f>
        <v>0.75000000000000011</v>
      </c>
      <c r="D52" s="30">
        <f>2*(D48*D49)/(D48+D49)</f>
        <v>0.63636363636363635</v>
      </c>
      <c r="E52" s="35">
        <f>2*(E48*E49)/(E48+E49)</f>
        <v>0.7142857142857143</v>
      </c>
    </row>
    <row r="53" spans="1:6" x14ac:dyDescent="0.2">
      <c r="A53" s="39"/>
    </row>
    <row r="56" spans="1:6" x14ac:dyDescent="0.2">
      <c r="F56" t="s">
        <v>35</v>
      </c>
    </row>
  </sheetData>
  <mergeCells count="18">
    <mergeCell ref="A28:A30"/>
    <mergeCell ref="B28:B30"/>
    <mergeCell ref="A46:A47"/>
    <mergeCell ref="B46:D46"/>
    <mergeCell ref="E46:E47"/>
    <mergeCell ref="A40:A42"/>
    <mergeCell ref="B40:B42"/>
    <mergeCell ref="A31:A33"/>
    <mergeCell ref="B31:B33"/>
    <mergeCell ref="A34:A36"/>
    <mergeCell ref="B34:B36"/>
    <mergeCell ref="A37:A39"/>
    <mergeCell ref="B37:B39"/>
    <mergeCell ref="C1:E1"/>
    <mergeCell ref="A1:A2"/>
    <mergeCell ref="B1:B2"/>
    <mergeCell ref="A24:A26"/>
    <mergeCell ref="B24:B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aokim</dc:creator>
  <cp:lastModifiedBy>Microsoft Office User</cp:lastModifiedBy>
  <dcterms:created xsi:type="dcterms:W3CDTF">2021-08-26T02:03:02Z</dcterms:created>
  <dcterms:modified xsi:type="dcterms:W3CDTF">2021-10-06T17:13:02Z</dcterms:modified>
</cp:coreProperties>
</file>