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3.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4.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5.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6.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7.xml" ContentType="application/vnd.openxmlformats-officedocument.drawing+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8.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9.xml" ContentType="application/vnd.openxmlformats-officedocument.drawing+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10.xml" ContentType="application/vnd.openxmlformats-officedocument.drawing+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11.xml" ContentType="application/vnd.openxmlformats-officedocument.drawing+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drawings/drawing12.xml" ContentType="application/vnd.openxmlformats-officedocument.drawing+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drawings/drawing13.xml" ContentType="application/vnd.openxmlformats-officedocument.drawing+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C:\Users\Marina Frei\Documents\Studium\Bachelorarbeit\"/>
    </mc:Choice>
  </mc:AlternateContent>
  <xr:revisionPtr revIDLastSave="0" documentId="13_ncr:1_{FCE64F2A-A090-4F20-B738-BBB0DC6CAAD8}" xr6:coauthVersionLast="47" xr6:coauthVersionMax="47" xr10:uidLastSave="{00000000-0000-0000-0000-000000000000}"/>
  <workbookProtection lockStructure="1"/>
  <bookViews>
    <workbookView xWindow="-110" yWindow="-110" windowWidth="19420" windowHeight="10300" xr2:uid="{00000000-000D-0000-FFFF-FFFF00000000}"/>
  </bookViews>
  <sheets>
    <sheet name="2023" sheetId="19" r:id="rId1"/>
    <sheet name="2022" sheetId="5" r:id="rId2"/>
    <sheet name="2021" sheetId="7" r:id="rId3"/>
    <sheet name="2020" sheetId="8" r:id="rId4"/>
    <sheet name="2019" sheetId="9" r:id="rId5"/>
    <sheet name="2018" sheetId="10" r:id="rId6"/>
    <sheet name="2017" sheetId="11" r:id="rId7"/>
    <sheet name="2016" sheetId="12" r:id="rId8"/>
    <sheet name="2015" sheetId="13" r:id="rId9"/>
    <sheet name="2014" sheetId="14" r:id="rId10"/>
    <sheet name="2013" sheetId="15" r:id="rId11"/>
    <sheet name="2012" sheetId="16" r:id="rId12"/>
    <sheet name="2011" sheetId="17" r:id="rId13"/>
    <sheet name="2010" sheetId="18" r:id="rId14"/>
    <sheet name="Uebersetzungen" sheetId="6" state="hidden"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4" i="19" l="1"/>
  <c r="AC5" i="19"/>
  <c r="AC6" i="19"/>
  <c r="AC7" i="19"/>
  <c r="AC8" i="19"/>
  <c r="AC9" i="19"/>
  <c r="AC10" i="19"/>
  <c r="AC11" i="19"/>
  <c r="AC12" i="19"/>
  <c r="AC13" i="19"/>
  <c r="AC14" i="19"/>
  <c r="AC15" i="19"/>
  <c r="AC16" i="19"/>
  <c r="AC17" i="19"/>
  <c r="AC18" i="19"/>
  <c r="AC19" i="19"/>
  <c r="AC20" i="19"/>
  <c r="AC21" i="19"/>
  <c r="AC22" i="19"/>
  <c r="AC23" i="19"/>
  <c r="AC24" i="19"/>
  <c r="AC25" i="19"/>
  <c r="AC26" i="19"/>
  <c r="AC27" i="19"/>
  <c r="AC28" i="19"/>
  <c r="AC29" i="19"/>
  <c r="AC30" i="19"/>
  <c r="AC31" i="19"/>
  <c r="AC32" i="19"/>
  <c r="AC33" i="19"/>
  <c r="AC34" i="19"/>
  <c r="AC35" i="19"/>
  <c r="AC36" i="19"/>
  <c r="AC37" i="19"/>
  <c r="AC38" i="19"/>
  <c r="AC39" i="19"/>
  <c r="AC40" i="19"/>
  <c r="AC41" i="19"/>
  <c r="AC42" i="19"/>
  <c r="AC43" i="19"/>
  <c r="AC44" i="19"/>
  <c r="AC45" i="19"/>
  <c r="AC46" i="19"/>
  <c r="AC47" i="19"/>
  <c r="AC48" i="19"/>
  <c r="AC49" i="19"/>
  <c r="AC50" i="19"/>
  <c r="AC51" i="19"/>
  <c r="AC52" i="19"/>
  <c r="AC53" i="19"/>
  <c r="AC54" i="19"/>
  <c r="AC55" i="19"/>
  <c r="AC56" i="19"/>
  <c r="AC57" i="19"/>
  <c r="AC58" i="19"/>
  <c r="AC59" i="19"/>
  <c r="AC60" i="19"/>
  <c r="AC61" i="19"/>
  <c r="AC62" i="19"/>
  <c r="AC63" i="19"/>
  <c r="AC64" i="19"/>
  <c r="AC65" i="19"/>
  <c r="AC66" i="19"/>
  <c r="AC67" i="19"/>
  <c r="AC68" i="19"/>
  <c r="AC69" i="19"/>
  <c r="AC70" i="19"/>
  <c r="AC71" i="19"/>
  <c r="AC72" i="19"/>
  <c r="AC73" i="19"/>
  <c r="AC74" i="19"/>
  <c r="AC75" i="19"/>
  <c r="AC76" i="19"/>
  <c r="AC77" i="19"/>
  <c r="AC78" i="19"/>
  <c r="AC79" i="19"/>
  <c r="AC80" i="19"/>
  <c r="AC81" i="19"/>
  <c r="AC82" i="19"/>
  <c r="AC83" i="19"/>
  <c r="AC84" i="19"/>
  <c r="AC85" i="19"/>
  <c r="AC86" i="19"/>
  <c r="AC87" i="19"/>
  <c r="AC88" i="19"/>
  <c r="AC89" i="19"/>
  <c r="AC90" i="19"/>
  <c r="AC91" i="19"/>
  <c r="AC92" i="19"/>
  <c r="AC93" i="19"/>
  <c r="AC94" i="19"/>
  <c r="AC95" i="19"/>
  <c r="AC96" i="19"/>
  <c r="AC97" i="19"/>
  <c r="AC98" i="19"/>
  <c r="AC99" i="19"/>
  <c r="AC100" i="19"/>
  <c r="AC101" i="19"/>
  <c r="AC102" i="19"/>
  <c r="AC103" i="19"/>
  <c r="AC104" i="19"/>
  <c r="AC3" i="19"/>
  <c r="AB4" i="19"/>
  <c r="AB5" i="19"/>
  <c r="AB6" i="19"/>
  <c r="AB7" i="19"/>
  <c r="AB8" i="19"/>
  <c r="AB9" i="19"/>
  <c r="AB10" i="19"/>
  <c r="AB11" i="19"/>
  <c r="AB12" i="19"/>
  <c r="AB13" i="19"/>
  <c r="AB14" i="19"/>
  <c r="AB15" i="19"/>
  <c r="AB16" i="19"/>
  <c r="AB17" i="19"/>
  <c r="AB18" i="19"/>
  <c r="AB19" i="19"/>
  <c r="AB20" i="19"/>
  <c r="AB21" i="19"/>
  <c r="AB22" i="19"/>
  <c r="AB23" i="19"/>
  <c r="AB24" i="19"/>
  <c r="AB25" i="19"/>
  <c r="AB26" i="19"/>
  <c r="AB27" i="19"/>
  <c r="AB28" i="19"/>
  <c r="AB29" i="19"/>
  <c r="AB30" i="19"/>
  <c r="AB31" i="19"/>
  <c r="AB32" i="19"/>
  <c r="AB33" i="19"/>
  <c r="AB34" i="19"/>
  <c r="AB35" i="19"/>
  <c r="AB36" i="19"/>
  <c r="AB37" i="19"/>
  <c r="AB38" i="19"/>
  <c r="AB39" i="19"/>
  <c r="AB40" i="19"/>
  <c r="AB41" i="19"/>
  <c r="AB42" i="19"/>
  <c r="AB43" i="19"/>
  <c r="AB44" i="19"/>
  <c r="AB45" i="19"/>
  <c r="AB46" i="19"/>
  <c r="AB47" i="19"/>
  <c r="AB48" i="19"/>
  <c r="AB49" i="19"/>
  <c r="AB50" i="19"/>
  <c r="AB51" i="19"/>
  <c r="AB52" i="19"/>
  <c r="AB53" i="19"/>
  <c r="AB54" i="19"/>
  <c r="AB55" i="19"/>
  <c r="AB56" i="19"/>
  <c r="AB57" i="19"/>
  <c r="AB58" i="19"/>
  <c r="AB59" i="19"/>
  <c r="AB60" i="19"/>
  <c r="AB61" i="19"/>
  <c r="AB62" i="19"/>
  <c r="AB63" i="19"/>
  <c r="AB64" i="19"/>
  <c r="AB65" i="19"/>
  <c r="AB66" i="19"/>
  <c r="AB67" i="19"/>
  <c r="AB68" i="19"/>
  <c r="AB69" i="19"/>
  <c r="AB70" i="19"/>
  <c r="AB71" i="19"/>
  <c r="AB72" i="19"/>
  <c r="AB73" i="19"/>
  <c r="AB74" i="19"/>
  <c r="AB75" i="19"/>
  <c r="AB76" i="19"/>
  <c r="AB77" i="19"/>
  <c r="AB78" i="19"/>
  <c r="AB79" i="19"/>
  <c r="AB80" i="19"/>
  <c r="AB81" i="19"/>
  <c r="AB82" i="19"/>
  <c r="AB83" i="19"/>
  <c r="AB84" i="19"/>
  <c r="AB85" i="19"/>
  <c r="AB86" i="19"/>
  <c r="AB87" i="19"/>
  <c r="AB88" i="19"/>
  <c r="AB89" i="19"/>
  <c r="AB90" i="19"/>
  <c r="AB91" i="19"/>
  <c r="AB92" i="19"/>
  <c r="AB93" i="19"/>
  <c r="AB94" i="19"/>
  <c r="AB95" i="19"/>
  <c r="AB96" i="19"/>
  <c r="AB97" i="19"/>
  <c r="AB98" i="19"/>
  <c r="AB99" i="19"/>
  <c r="AB100" i="19"/>
  <c r="AB101" i="19"/>
  <c r="AB102" i="19"/>
  <c r="AB103" i="19"/>
  <c r="AB104" i="19"/>
  <c r="AB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E4"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F3" i="19"/>
  <c r="E3" i="19"/>
  <c r="AA97" i="19"/>
  <c r="AA4" i="19"/>
  <c r="AA5" i="19"/>
  <c r="AA6" i="19"/>
  <c r="AA7" i="19"/>
  <c r="AA8" i="19"/>
  <c r="AA9" i="19"/>
  <c r="AA10" i="19"/>
  <c r="AA11" i="19"/>
  <c r="AA12" i="19"/>
  <c r="AA13" i="19"/>
  <c r="AA14" i="19"/>
  <c r="AA15" i="19"/>
  <c r="AA16" i="19"/>
  <c r="AA17" i="19"/>
  <c r="AA18" i="19"/>
  <c r="AA19" i="19"/>
  <c r="AA20" i="19"/>
  <c r="AA21" i="19"/>
  <c r="AA22" i="19"/>
  <c r="AA23" i="19"/>
  <c r="AA24" i="19"/>
  <c r="AA25" i="19"/>
  <c r="AA26" i="19"/>
  <c r="AA27" i="19"/>
  <c r="AA28" i="19"/>
  <c r="AA29" i="19"/>
  <c r="AA30" i="19"/>
  <c r="AA31" i="19"/>
  <c r="AA32" i="19"/>
  <c r="AA33" i="19"/>
  <c r="AA34" i="19"/>
  <c r="AA35" i="19"/>
  <c r="AA36" i="19"/>
  <c r="AA37" i="19"/>
  <c r="AA38" i="19"/>
  <c r="AA39" i="19"/>
  <c r="AA40" i="19"/>
  <c r="AA41" i="19"/>
  <c r="AA42" i="19"/>
  <c r="AA43" i="19"/>
  <c r="AA44" i="19"/>
  <c r="AA45" i="19"/>
  <c r="AA46" i="19"/>
  <c r="AA47" i="19"/>
  <c r="AA48" i="19"/>
  <c r="AA49" i="19"/>
  <c r="AA50" i="19"/>
  <c r="AA51" i="19"/>
  <c r="AA52" i="19"/>
  <c r="AA53" i="19"/>
  <c r="AA54" i="19"/>
  <c r="AA55" i="19"/>
  <c r="AA56" i="19"/>
  <c r="AA57" i="19"/>
  <c r="AA58" i="19"/>
  <c r="AA59" i="19"/>
  <c r="AA60" i="19"/>
  <c r="AA61" i="19"/>
  <c r="AA62" i="19"/>
  <c r="AA63" i="19"/>
  <c r="AA64" i="19"/>
  <c r="AA65" i="19"/>
  <c r="AA66" i="19"/>
  <c r="AA67" i="19"/>
  <c r="AA68" i="19"/>
  <c r="AA69" i="19"/>
  <c r="AA70" i="19"/>
  <c r="AA71" i="19"/>
  <c r="AA72" i="19"/>
  <c r="AA73" i="19"/>
  <c r="AA74" i="19"/>
  <c r="AA75" i="19"/>
  <c r="AA76" i="19"/>
  <c r="AA77" i="19"/>
  <c r="AA78" i="19"/>
  <c r="AA79" i="19"/>
  <c r="AA80" i="19"/>
  <c r="AA81" i="19"/>
  <c r="AA82" i="19"/>
  <c r="AA83" i="19"/>
  <c r="AA84" i="19"/>
  <c r="AA85" i="19"/>
  <c r="AA86" i="19"/>
  <c r="AA87" i="19"/>
  <c r="AA88" i="19"/>
  <c r="AA89" i="19"/>
  <c r="AA90" i="19"/>
  <c r="AA91" i="19"/>
  <c r="AA92" i="19"/>
  <c r="AA93" i="19"/>
  <c r="AA94" i="19"/>
  <c r="AA95" i="19"/>
  <c r="AA96" i="19"/>
  <c r="AA98" i="19"/>
  <c r="AA99" i="19"/>
  <c r="AA100" i="19"/>
  <c r="AA101" i="19"/>
  <c r="AA102" i="19"/>
  <c r="AA103" i="19"/>
  <c r="AA104" i="19"/>
  <c r="AA3" i="19"/>
  <c r="A3" i="19"/>
  <c r="Z2" i="19"/>
  <c r="Y2" i="19"/>
  <c r="X2" i="19"/>
  <c r="W2" i="19"/>
  <c r="V2" i="19"/>
  <c r="U2" i="19"/>
  <c r="T2" i="19"/>
  <c r="S2" i="19"/>
  <c r="R2" i="19"/>
  <c r="Q2" i="19"/>
  <c r="P2" i="19"/>
  <c r="O2" i="19"/>
  <c r="N2" i="19"/>
  <c r="M2" i="19"/>
  <c r="L2" i="19"/>
  <c r="K2" i="19"/>
  <c r="J2" i="19"/>
  <c r="I2" i="19"/>
  <c r="G2" i="19"/>
  <c r="D2" i="19"/>
  <c r="C2" i="19"/>
  <c r="B2" i="19"/>
  <c r="G1" i="19"/>
  <c r="B1" i="19"/>
  <c r="A147" i="18" l="1"/>
  <c r="A146" i="18"/>
  <c r="A144" i="18"/>
  <c r="A143" i="18"/>
  <c r="A142" i="18"/>
  <c r="A141" i="18"/>
  <c r="A140" i="18"/>
  <c r="A139" i="18"/>
  <c r="A138" i="18"/>
  <c r="A137" i="18"/>
  <c r="A136" i="18"/>
  <c r="A135" i="18"/>
  <c r="A134" i="18"/>
  <c r="A133" i="18"/>
  <c r="A109" i="18"/>
  <c r="A93" i="18"/>
  <c r="A81" i="18"/>
  <c r="A75" i="18"/>
  <c r="A62" i="18"/>
  <c r="A49" i="18"/>
  <c r="A40" i="18"/>
  <c r="A32" i="18"/>
  <c r="A26" i="18"/>
  <c r="A23" i="18"/>
  <c r="A16" i="18"/>
  <c r="A15" i="18"/>
  <c r="AC13" i="18"/>
  <c r="AB13" i="18"/>
  <c r="AA13" i="18"/>
  <c r="Z13" i="18"/>
  <c r="Y13" i="18"/>
  <c r="X13" i="18"/>
  <c r="W13" i="18"/>
  <c r="V13" i="18"/>
  <c r="U13" i="18"/>
  <c r="T13" i="18"/>
  <c r="S13" i="18"/>
  <c r="R13" i="18"/>
  <c r="Q13" i="18"/>
  <c r="P13" i="18"/>
  <c r="O13" i="18"/>
  <c r="N13" i="18"/>
  <c r="M13" i="18"/>
  <c r="L13" i="18"/>
  <c r="K13" i="18"/>
  <c r="J13" i="18"/>
  <c r="I13" i="18"/>
  <c r="H13" i="18"/>
  <c r="G13" i="18"/>
  <c r="F13" i="18"/>
  <c r="E13" i="18"/>
  <c r="D13" i="18"/>
  <c r="C13" i="18"/>
  <c r="B13" i="18"/>
  <c r="K12" i="18"/>
  <c r="H12" i="18"/>
  <c r="E12" i="18"/>
  <c r="B12" i="18"/>
  <c r="A10" i="18"/>
  <c r="A9" i="18"/>
  <c r="A7" i="18"/>
  <c r="A147" i="17"/>
  <c r="A146" i="17"/>
  <c r="A144" i="17"/>
  <c r="A143" i="17"/>
  <c r="A142" i="17"/>
  <c r="A141" i="17"/>
  <c r="A140" i="17"/>
  <c r="A139" i="17"/>
  <c r="A138" i="17"/>
  <c r="A137" i="17"/>
  <c r="A136" i="17"/>
  <c r="A135" i="17"/>
  <c r="A134" i="17"/>
  <c r="A133" i="17"/>
  <c r="A109" i="17"/>
  <c r="A93" i="17"/>
  <c r="A81" i="17"/>
  <c r="A75" i="17"/>
  <c r="A62" i="17"/>
  <c r="A49" i="17"/>
  <c r="A40" i="17"/>
  <c r="A32" i="17"/>
  <c r="A26" i="17"/>
  <c r="A23" i="17"/>
  <c r="A16" i="17"/>
  <c r="A15" i="17"/>
  <c r="AC13" i="17"/>
  <c r="AB13" i="17"/>
  <c r="AA13" i="17"/>
  <c r="Z13" i="17"/>
  <c r="Y13" i="17"/>
  <c r="X13" i="17"/>
  <c r="W13" i="17"/>
  <c r="V13" i="17"/>
  <c r="U13" i="17"/>
  <c r="T13" i="17"/>
  <c r="S13" i="17"/>
  <c r="R13" i="17"/>
  <c r="Q13" i="17"/>
  <c r="P13" i="17"/>
  <c r="O13" i="17"/>
  <c r="N13" i="17"/>
  <c r="M13" i="17"/>
  <c r="L13" i="17"/>
  <c r="K13" i="17"/>
  <c r="J13" i="17"/>
  <c r="I13" i="17"/>
  <c r="H13" i="17"/>
  <c r="G13" i="17"/>
  <c r="F13" i="17"/>
  <c r="E13" i="17"/>
  <c r="D13" i="17"/>
  <c r="C13" i="17"/>
  <c r="B13" i="17"/>
  <c r="K12" i="17"/>
  <c r="H12" i="17"/>
  <c r="E12" i="17"/>
  <c r="B12" i="17"/>
  <c r="A10" i="17"/>
  <c r="A9" i="17"/>
  <c r="A7" i="17"/>
  <c r="A147" i="16"/>
  <c r="A146" i="16"/>
  <c r="A144" i="16"/>
  <c r="A143" i="16"/>
  <c r="A142" i="16"/>
  <c r="A141" i="16"/>
  <c r="A140" i="16"/>
  <c r="A139" i="16"/>
  <c r="A138" i="16"/>
  <c r="A137" i="16"/>
  <c r="A136" i="16"/>
  <c r="A135" i="16"/>
  <c r="A134" i="16"/>
  <c r="A133" i="16"/>
  <c r="A109" i="16"/>
  <c r="A93" i="16"/>
  <c r="A81" i="16"/>
  <c r="A75" i="16"/>
  <c r="A62" i="16"/>
  <c r="A49" i="16"/>
  <c r="A40" i="16"/>
  <c r="A32" i="16"/>
  <c r="A26" i="16"/>
  <c r="A23" i="16"/>
  <c r="A16" i="16"/>
  <c r="A15"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K12" i="16"/>
  <c r="H12" i="16"/>
  <c r="E12" i="16"/>
  <c r="B12" i="16"/>
  <c r="A10" i="16"/>
  <c r="A9" i="16"/>
  <c r="A7" i="16"/>
  <c r="A147" i="15"/>
  <c r="A146" i="15"/>
  <c r="A144" i="15"/>
  <c r="A143" i="15"/>
  <c r="A142" i="15"/>
  <c r="A141" i="15"/>
  <c r="A140" i="15"/>
  <c r="A139" i="15"/>
  <c r="A138" i="15"/>
  <c r="A137" i="15"/>
  <c r="A136" i="15"/>
  <c r="A135" i="15"/>
  <c r="A134" i="15"/>
  <c r="A133" i="15"/>
  <c r="A109" i="15"/>
  <c r="A93" i="15"/>
  <c r="A81" i="15"/>
  <c r="A75" i="15"/>
  <c r="A62" i="15"/>
  <c r="A49" i="15"/>
  <c r="A40" i="15"/>
  <c r="A32" i="15"/>
  <c r="A26" i="15"/>
  <c r="A23" i="15"/>
  <c r="A16" i="15"/>
  <c r="A15" i="15"/>
  <c r="AC13" i="15"/>
  <c r="AB13" i="15"/>
  <c r="AA13" i="15"/>
  <c r="Z13" i="15"/>
  <c r="Y13" i="15"/>
  <c r="X13" i="15"/>
  <c r="W13" i="15"/>
  <c r="V13" i="15"/>
  <c r="U13" i="15"/>
  <c r="T13" i="15"/>
  <c r="S13" i="15"/>
  <c r="R13" i="15"/>
  <c r="Q13" i="15"/>
  <c r="P13" i="15"/>
  <c r="O13" i="15"/>
  <c r="N13" i="15"/>
  <c r="M13" i="15"/>
  <c r="L13" i="15"/>
  <c r="K13" i="15"/>
  <c r="J13" i="15"/>
  <c r="I13" i="15"/>
  <c r="H13" i="15"/>
  <c r="G13" i="15"/>
  <c r="F13" i="15"/>
  <c r="E13" i="15"/>
  <c r="D13" i="15"/>
  <c r="C13" i="15"/>
  <c r="B13" i="15"/>
  <c r="K12" i="15"/>
  <c r="H12" i="15"/>
  <c r="E12" i="15"/>
  <c r="B12" i="15"/>
  <c r="A10" i="15"/>
  <c r="A9" i="15"/>
  <c r="A7" i="15"/>
  <c r="A147" i="14"/>
  <c r="A146" i="14"/>
  <c r="A144" i="14"/>
  <c r="A143" i="14"/>
  <c r="A142" i="14"/>
  <c r="A141" i="14"/>
  <c r="A140" i="14"/>
  <c r="A139" i="14"/>
  <c r="A138" i="14"/>
  <c r="A137" i="14"/>
  <c r="A136" i="14"/>
  <c r="A135" i="14"/>
  <c r="A134" i="14"/>
  <c r="A133" i="14"/>
  <c r="A109" i="14"/>
  <c r="A93" i="14"/>
  <c r="A81" i="14"/>
  <c r="A75" i="14"/>
  <c r="A62" i="14"/>
  <c r="A49" i="14"/>
  <c r="A40" i="14"/>
  <c r="A32" i="14"/>
  <c r="A26" i="14"/>
  <c r="A23" i="14"/>
  <c r="A16" i="14"/>
  <c r="A15"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K12" i="14"/>
  <c r="H12" i="14"/>
  <c r="E12" i="14"/>
  <c r="B12" i="14"/>
  <c r="A10" i="14"/>
  <c r="A9" i="14"/>
  <c r="A7" i="14"/>
  <c r="A147" i="13"/>
  <c r="A146" i="13"/>
  <c r="A144" i="13"/>
  <c r="A143" i="13"/>
  <c r="A142" i="13"/>
  <c r="A141" i="13"/>
  <c r="A140" i="13"/>
  <c r="A139" i="13"/>
  <c r="A138" i="13"/>
  <c r="A137" i="13"/>
  <c r="A136" i="13"/>
  <c r="A135" i="13"/>
  <c r="A134" i="13"/>
  <c r="A133" i="13"/>
  <c r="A109" i="13"/>
  <c r="A93" i="13"/>
  <c r="A81" i="13"/>
  <c r="A75" i="13"/>
  <c r="A62" i="13"/>
  <c r="A49" i="13"/>
  <c r="A40" i="13"/>
  <c r="A32" i="13"/>
  <c r="A26" i="13"/>
  <c r="A23" i="13"/>
  <c r="A16" i="13"/>
  <c r="A15" i="13"/>
  <c r="AC13" i="13"/>
  <c r="AB13" i="13"/>
  <c r="AA13" i="13"/>
  <c r="Z13" i="13"/>
  <c r="Y13" i="13"/>
  <c r="X13" i="13"/>
  <c r="W13" i="13"/>
  <c r="V13" i="13"/>
  <c r="U13" i="13"/>
  <c r="T13" i="13"/>
  <c r="S13" i="13"/>
  <c r="R13" i="13"/>
  <c r="Q13" i="13"/>
  <c r="P13" i="13"/>
  <c r="O13" i="13"/>
  <c r="N13" i="13"/>
  <c r="M13" i="13"/>
  <c r="L13" i="13"/>
  <c r="K13" i="13"/>
  <c r="J13" i="13"/>
  <c r="I13" i="13"/>
  <c r="H13" i="13"/>
  <c r="G13" i="13"/>
  <c r="F13" i="13"/>
  <c r="E13" i="13"/>
  <c r="D13" i="13"/>
  <c r="C13" i="13"/>
  <c r="B13" i="13"/>
  <c r="K12" i="13"/>
  <c r="H12" i="13"/>
  <c r="E12" i="13"/>
  <c r="B12" i="13"/>
  <c r="A10" i="13"/>
  <c r="A9" i="13"/>
  <c r="A7" i="13"/>
  <c r="A147" i="12"/>
  <c r="A146" i="12"/>
  <c r="A144" i="12"/>
  <c r="A143" i="12"/>
  <c r="A142" i="12"/>
  <c r="A141" i="12"/>
  <c r="A140" i="12"/>
  <c r="A139" i="12"/>
  <c r="A138" i="12"/>
  <c r="A137" i="12"/>
  <c r="A136" i="12"/>
  <c r="A135" i="12"/>
  <c r="A134" i="12"/>
  <c r="A133" i="12"/>
  <c r="A109" i="12"/>
  <c r="A93" i="12"/>
  <c r="A81" i="12"/>
  <c r="A75" i="12"/>
  <c r="A62" i="12"/>
  <c r="A49" i="12"/>
  <c r="A40" i="12"/>
  <c r="A32" i="12"/>
  <c r="A26" i="12"/>
  <c r="A23" i="12"/>
  <c r="A16" i="12"/>
  <c r="A15" i="12"/>
  <c r="AC13" i="12"/>
  <c r="AB13" i="12"/>
  <c r="AA13" i="12"/>
  <c r="Z13" i="12"/>
  <c r="Y13" i="12"/>
  <c r="X13" i="12"/>
  <c r="W13" i="12"/>
  <c r="V13" i="12"/>
  <c r="U13" i="12"/>
  <c r="T13" i="12"/>
  <c r="S13" i="12"/>
  <c r="R13" i="12"/>
  <c r="Q13" i="12"/>
  <c r="P13" i="12"/>
  <c r="O13" i="12"/>
  <c r="N13" i="12"/>
  <c r="M13" i="12"/>
  <c r="L13" i="12"/>
  <c r="K13" i="12"/>
  <c r="J13" i="12"/>
  <c r="I13" i="12"/>
  <c r="H13" i="12"/>
  <c r="G13" i="12"/>
  <c r="F13" i="12"/>
  <c r="E13" i="12"/>
  <c r="D13" i="12"/>
  <c r="C13" i="12"/>
  <c r="B13" i="12"/>
  <c r="K12" i="12"/>
  <c r="H12" i="12"/>
  <c r="E12" i="12"/>
  <c r="B12" i="12"/>
  <c r="A10" i="12"/>
  <c r="A9" i="12"/>
  <c r="A7" i="12"/>
  <c r="A147" i="11"/>
  <c r="A146" i="11"/>
  <c r="A144" i="11"/>
  <c r="A143" i="11"/>
  <c r="A142" i="11"/>
  <c r="A141" i="11"/>
  <c r="A140" i="11"/>
  <c r="A139" i="11"/>
  <c r="A138" i="11"/>
  <c r="A137" i="11"/>
  <c r="A136" i="11"/>
  <c r="A135" i="11"/>
  <c r="A134" i="11"/>
  <c r="A133" i="11"/>
  <c r="A109" i="11"/>
  <c r="A93" i="11"/>
  <c r="A81" i="11"/>
  <c r="A75" i="11"/>
  <c r="A62" i="11"/>
  <c r="A49" i="11"/>
  <c r="A40" i="11"/>
  <c r="A32" i="11"/>
  <c r="A26" i="11"/>
  <c r="A23" i="11"/>
  <c r="A16" i="11"/>
  <c r="A15" i="11"/>
  <c r="AC13" i="11"/>
  <c r="AB13" i="11"/>
  <c r="AA13" i="11"/>
  <c r="Z13" i="11"/>
  <c r="Y13" i="11"/>
  <c r="X13" i="11"/>
  <c r="W13" i="11"/>
  <c r="V13" i="11"/>
  <c r="U13" i="11"/>
  <c r="T13" i="11"/>
  <c r="S13" i="11"/>
  <c r="R13" i="11"/>
  <c r="Q13" i="11"/>
  <c r="P13" i="11"/>
  <c r="O13" i="11"/>
  <c r="N13" i="11"/>
  <c r="M13" i="11"/>
  <c r="L13" i="11"/>
  <c r="K13" i="11"/>
  <c r="J13" i="11"/>
  <c r="I13" i="11"/>
  <c r="H13" i="11"/>
  <c r="G13" i="11"/>
  <c r="F13" i="11"/>
  <c r="E13" i="11"/>
  <c r="D13" i="11"/>
  <c r="C13" i="11"/>
  <c r="B13" i="11"/>
  <c r="K12" i="11"/>
  <c r="H12" i="11"/>
  <c r="E12" i="11"/>
  <c r="B12" i="11"/>
  <c r="A10" i="11"/>
  <c r="A9" i="11"/>
  <c r="A7" i="11"/>
  <c r="A147" i="10"/>
  <c r="A146" i="10"/>
  <c r="A144" i="10"/>
  <c r="A143" i="10"/>
  <c r="A142" i="10"/>
  <c r="A141" i="10"/>
  <c r="A140" i="10"/>
  <c r="A139" i="10"/>
  <c r="A138" i="10"/>
  <c r="A137" i="10"/>
  <c r="A136" i="10"/>
  <c r="A135" i="10"/>
  <c r="A134" i="10"/>
  <c r="A133" i="10"/>
  <c r="A109" i="10"/>
  <c r="A93" i="10"/>
  <c r="A81" i="10"/>
  <c r="A75" i="10"/>
  <c r="A62" i="10"/>
  <c r="A49" i="10"/>
  <c r="A40" i="10"/>
  <c r="A32" i="10"/>
  <c r="A26" i="10"/>
  <c r="A23" i="10"/>
  <c r="A16" i="10"/>
  <c r="A15" i="10"/>
  <c r="AC13" i="10"/>
  <c r="AB13" i="10"/>
  <c r="AA13" i="10"/>
  <c r="Z13" i="10"/>
  <c r="Y13" i="10"/>
  <c r="X13" i="10"/>
  <c r="W13" i="10"/>
  <c r="V13" i="10"/>
  <c r="U13" i="10"/>
  <c r="T13" i="10"/>
  <c r="S13" i="10"/>
  <c r="R13" i="10"/>
  <c r="Q13" i="10"/>
  <c r="P13" i="10"/>
  <c r="O13" i="10"/>
  <c r="N13" i="10"/>
  <c r="M13" i="10"/>
  <c r="L13" i="10"/>
  <c r="K13" i="10"/>
  <c r="J13" i="10"/>
  <c r="I13" i="10"/>
  <c r="H13" i="10"/>
  <c r="G13" i="10"/>
  <c r="F13" i="10"/>
  <c r="E13" i="10"/>
  <c r="D13" i="10"/>
  <c r="C13" i="10"/>
  <c r="B13" i="10"/>
  <c r="K12" i="10"/>
  <c r="H12" i="10"/>
  <c r="E12" i="10"/>
  <c r="B12" i="10"/>
  <c r="A10" i="10"/>
  <c r="A9" i="10"/>
  <c r="A7" i="10"/>
  <c r="A10" i="9"/>
  <c r="A10" i="8"/>
  <c r="A147" i="9"/>
  <c r="A146" i="9"/>
  <c r="A144" i="9"/>
  <c r="A143" i="9"/>
  <c r="A142" i="9"/>
  <c r="A141" i="9"/>
  <c r="A140" i="9"/>
  <c r="A139" i="9"/>
  <c r="A138" i="9"/>
  <c r="A137" i="9"/>
  <c r="A136" i="9"/>
  <c r="A135" i="9"/>
  <c r="A134" i="9"/>
  <c r="A133" i="9"/>
  <c r="A109" i="9"/>
  <c r="A93" i="9"/>
  <c r="A81" i="9"/>
  <c r="A75" i="9"/>
  <c r="A62" i="9"/>
  <c r="A49" i="9"/>
  <c r="A40" i="9"/>
  <c r="A32" i="9"/>
  <c r="A26" i="9"/>
  <c r="A23" i="9"/>
  <c r="A16" i="9"/>
  <c r="A15" i="9"/>
  <c r="AC13" i="9"/>
  <c r="AB13" i="9"/>
  <c r="AA13" i="9"/>
  <c r="Z13" i="9"/>
  <c r="Y13" i="9"/>
  <c r="X13" i="9"/>
  <c r="W13" i="9"/>
  <c r="V13" i="9"/>
  <c r="U13" i="9"/>
  <c r="T13" i="9"/>
  <c r="S13" i="9"/>
  <c r="R13" i="9"/>
  <c r="Q13" i="9"/>
  <c r="P13" i="9"/>
  <c r="O13" i="9"/>
  <c r="N13" i="9"/>
  <c r="M13" i="9"/>
  <c r="L13" i="9"/>
  <c r="K13" i="9"/>
  <c r="J13" i="9"/>
  <c r="I13" i="9"/>
  <c r="H13" i="9"/>
  <c r="G13" i="9"/>
  <c r="F13" i="9"/>
  <c r="E13" i="9"/>
  <c r="D13" i="9"/>
  <c r="C13" i="9"/>
  <c r="B13" i="9"/>
  <c r="K12" i="9"/>
  <c r="H12" i="9"/>
  <c r="E12" i="9"/>
  <c r="B12" i="9"/>
  <c r="A9" i="9"/>
  <c r="A7" i="9"/>
  <c r="A147" i="8"/>
  <c r="A146" i="8"/>
  <c r="A144" i="8"/>
  <c r="A143" i="8"/>
  <c r="A142" i="8"/>
  <c r="A141" i="8"/>
  <c r="A140" i="8"/>
  <c r="A139" i="8"/>
  <c r="A138" i="8"/>
  <c r="A137" i="8"/>
  <c r="A136" i="8"/>
  <c r="A135" i="8"/>
  <c r="A134" i="8"/>
  <c r="A133" i="8"/>
  <c r="A109" i="8"/>
  <c r="A93" i="8"/>
  <c r="A81" i="8"/>
  <c r="A75" i="8"/>
  <c r="A62" i="8"/>
  <c r="A49" i="8"/>
  <c r="A40" i="8"/>
  <c r="A32" i="8"/>
  <c r="A26" i="8"/>
  <c r="A23" i="8"/>
  <c r="A16" i="8"/>
  <c r="A15" i="8"/>
  <c r="AC13" i="8"/>
  <c r="AB13" i="8"/>
  <c r="AA13" i="8"/>
  <c r="Z13" i="8"/>
  <c r="Y13" i="8"/>
  <c r="X13" i="8"/>
  <c r="W13" i="8"/>
  <c r="V13" i="8"/>
  <c r="U13" i="8"/>
  <c r="T13" i="8"/>
  <c r="S13" i="8"/>
  <c r="R13" i="8"/>
  <c r="Q13" i="8"/>
  <c r="P13" i="8"/>
  <c r="O13" i="8"/>
  <c r="N13" i="8"/>
  <c r="M13" i="8"/>
  <c r="L13" i="8"/>
  <c r="K13" i="8"/>
  <c r="J13" i="8"/>
  <c r="I13" i="8"/>
  <c r="H13" i="8"/>
  <c r="G13" i="8"/>
  <c r="F13" i="8"/>
  <c r="E13" i="8"/>
  <c r="D13" i="8"/>
  <c r="C13" i="8"/>
  <c r="B13" i="8"/>
  <c r="K12" i="8"/>
  <c r="H12" i="8"/>
  <c r="E12" i="8"/>
  <c r="B12" i="8"/>
  <c r="A9" i="8"/>
  <c r="A7" i="8"/>
  <c r="A143" i="7"/>
  <c r="A142" i="7"/>
  <c r="A140" i="7"/>
  <c r="A139" i="7"/>
  <c r="A138" i="7"/>
  <c r="A137" i="7"/>
  <c r="A136" i="7"/>
  <c r="A135" i="7"/>
  <c r="A134" i="7"/>
  <c r="A133" i="7"/>
  <c r="A132" i="7"/>
  <c r="A131" i="7"/>
  <c r="A130" i="7"/>
  <c r="A129" i="7"/>
  <c r="A108" i="7"/>
  <c r="A92" i="7"/>
  <c r="A80" i="7"/>
  <c r="A75" i="7"/>
  <c r="A62" i="7"/>
  <c r="A49" i="7"/>
  <c r="A40" i="7"/>
  <c r="A32" i="7"/>
  <c r="A26" i="7"/>
  <c r="A23" i="7"/>
  <c r="A16" i="7"/>
  <c r="A15" i="7"/>
  <c r="AC13" i="7"/>
  <c r="AB13" i="7"/>
  <c r="AA13" i="7"/>
  <c r="Z13" i="7"/>
  <c r="Y13" i="7"/>
  <c r="X13" i="7"/>
  <c r="W13" i="7"/>
  <c r="V13" i="7"/>
  <c r="U13" i="7"/>
  <c r="T13" i="7"/>
  <c r="S13" i="7"/>
  <c r="R13" i="7"/>
  <c r="Q13" i="7"/>
  <c r="P13" i="7"/>
  <c r="O13" i="7"/>
  <c r="N13" i="7"/>
  <c r="M13" i="7"/>
  <c r="L13" i="7"/>
  <c r="K13" i="7"/>
  <c r="J13" i="7"/>
  <c r="I13" i="7"/>
  <c r="H13" i="7"/>
  <c r="G13" i="7"/>
  <c r="F13" i="7"/>
  <c r="E13" i="7"/>
  <c r="D13" i="7"/>
  <c r="C13" i="7"/>
  <c r="B13" i="7"/>
  <c r="K12" i="7"/>
  <c r="H12" i="7"/>
  <c r="E12" i="7"/>
  <c r="B12" i="7"/>
  <c r="A10" i="7"/>
  <c r="A9" i="7"/>
  <c r="A7" i="7"/>
  <c r="K12" i="5"/>
  <c r="H12" i="5"/>
  <c r="E12"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B13" i="5"/>
  <c r="B12" i="5"/>
  <c r="A108" i="5" l="1"/>
  <c r="A92" i="5"/>
  <c r="A80" i="5"/>
  <c r="A75" i="5"/>
  <c r="A62" i="5"/>
  <c r="A49" i="5"/>
  <c r="A40" i="5"/>
  <c r="A32" i="5"/>
  <c r="A26" i="5"/>
  <c r="A23" i="5"/>
  <c r="A16" i="5"/>
  <c r="A15" i="5"/>
  <c r="A143" i="5"/>
  <c r="A142" i="5"/>
  <c r="A140" i="5"/>
  <c r="A139" i="5"/>
  <c r="A138" i="5"/>
  <c r="A137" i="5"/>
  <c r="A136" i="5"/>
  <c r="A135" i="5"/>
  <c r="A134" i="5"/>
  <c r="A133" i="5"/>
  <c r="A132" i="5"/>
  <c r="A131" i="5"/>
  <c r="A130" i="5"/>
  <c r="A129" i="5"/>
  <c r="A9" i="5"/>
  <c r="A10" i="5"/>
  <c r="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tc={7F238447-3FA8-40D9-87BA-D4172870B822}</author>
    <author>tc={6F75F88C-46CA-4306-BD8D-97A094DEC769}</author>
    <author>tc={619C70ED-9DB6-446C-8E17-E7E0309A0782}</author>
  </authors>
  <commentList>
    <comment ref="AA2" authorId="0" shapeId="0" xr:uid="{7F238447-3FA8-40D9-87BA-D4172870B8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Potenziell mögliche
betroffene Personen (alle zwischen 15 und 69 Jahren)</t>
      </text>
    </comment>
    <comment ref="AB2" authorId="1" shapeId="0" xr:uid="{6F75F88C-46CA-4306-BD8D-97A094DEC7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Potenziell mögliche akut betroffene Personen (geschätzte Frauen zwischen 15 und 54)
50% aller Personen zwischen 15 und 54 (gemäss Verteilung Mann/Frau in der Bevölkerung)</t>
      </text>
    </comment>
    <comment ref="AC2" authorId="2" shapeId="0" xr:uid="{619C70ED-9DB6-446C-8E17-E7E0309A07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Mit einer Wahrscheinlichkeit von ? Betroffene Personen (geschätzte Frauen von 25-44)
Nochmals prüfen, was ich in dieser Geuppe genau einschliessen oder wie ich sie bennen will. Schlussendlich hätte ich einfach gerne eine Gruppe von Personen bei denen es am wahrscheinlichsten it, dass sie eine Geburtsabteilung in Anspruch nehmen.</t>
      </text>
    </comment>
  </commentList>
</comments>
</file>

<file path=xl/sharedStrings.xml><?xml version="1.0" encoding="utf-8"?>
<sst xmlns="http://schemas.openxmlformats.org/spreadsheetml/2006/main" count="1647" uniqueCount="259">
  <si>
    <t>Total</t>
  </si>
  <si>
    <t>Vaz/Obervaz</t>
  </si>
  <si>
    <t>Lantsch/Lenz</t>
  </si>
  <si>
    <t>Albula/Alvra</t>
  </si>
  <si>
    <t>Brusio</t>
  </si>
  <si>
    <t>Poschiavo</t>
  </si>
  <si>
    <t>Falera</t>
  </si>
  <si>
    <t>Laax</t>
  </si>
  <si>
    <t>Sagogn</t>
  </si>
  <si>
    <t>Schluein</t>
  </si>
  <si>
    <t>Vals</t>
  </si>
  <si>
    <t>Lumnezia</t>
  </si>
  <si>
    <t>Ilanz/Glion</t>
  </si>
  <si>
    <t>Fürstenau</t>
  </si>
  <si>
    <t>Rothenbrunnen</t>
  </si>
  <si>
    <t>Scharans</t>
  </si>
  <si>
    <t>Sils im Domleschg</t>
  </si>
  <si>
    <t>Cazis</t>
  </si>
  <si>
    <t>Flerden</t>
  </si>
  <si>
    <t>Masein</t>
  </si>
  <si>
    <t>Thusis</t>
  </si>
  <si>
    <t>Tschappina</t>
  </si>
  <si>
    <t>Urmein</t>
  </si>
  <si>
    <t>Safiental</t>
  </si>
  <si>
    <t>Domleschg</t>
  </si>
  <si>
    <t>Avers</t>
  </si>
  <si>
    <t>Sufers</t>
  </si>
  <si>
    <t>Andeer</t>
  </si>
  <si>
    <t>Rongellen</t>
  </si>
  <si>
    <t>Zillis-Reischen</t>
  </si>
  <si>
    <t>Ferrera</t>
  </si>
  <si>
    <t>Bonaduz</t>
  </si>
  <si>
    <t>Domat/Ems</t>
  </si>
  <si>
    <t>Rhäzüns</t>
  </si>
  <si>
    <t>Felsberg</t>
  </si>
  <si>
    <t>Flims</t>
  </si>
  <si>
    <t>Tamins</t>
  </si>
  <si>
    <t>Trin</t>
  </si>
  <si>
    <t>Zernez</t>
  </si>
  <si>
    <t>Samnaun</t>
  </si>
  <si>
    <t>Scuol</t>
  </si>
  <si>
    <t>Valsot</t>
  </si>
  <si>
    <t>Bever</t>
  </si>
  <si>
    <t>Celerina/Schlarigna</t>
  </si>
  <si>
    <t>Madulain</t>
  </si>
  <si>
    <t>Pontresina</t>
  </si>
  <si>
    <t>Samedan</t>
  </si>
  <si>
    <t>S-chanf</t>
  </si>
  <si>
    <t>Silvaplana</t>
  </si>
  <si>
    <t>Zuoz</t>
  </si>
  <si>
    <t>Buseno</t>
  </si>
  <si>
    <t>Castaneda</t>
  </si>
  <si>
    <t>Rossa</t>
  </si>
  <si>
    <t>Santa Maria in Calanca</t>
  </si>
  <si>
    <t>Lostallo</t>
  </si>
  <si>
    <t>Mesocco</t>
  </si>
  <si>
    <t>Soazza</t>
  </si>
  <si>
    <t>Cama</t>
  </si>
  <si>
    <t>Grono</t>
  </si>
  <si>
    <t>San Vittore</t>
  </si>
  <si>
    <t>Val Müstair</t>
  </si>
  <si>
    <t>Davos</t>
  </si>
  <si>
    <t>Fideris</t>
  </si>
  <si>
    <t>Furna</t>
  </si>
  <si>
    <t>Jenaz</t>
  </si>
  <si>
    <t>Küblis</t>
  </si>
  <si>
    <t>Luzein</t>
  </si>
  <si>
    <t>Chur</t>
  </si>
  <si>
    <t>Churwalden</t>
  </si>
  <si>
    <t>Arosa</t>
  </si>
  <si>
    <t>Tschiertschen-Praden</t>
  </si>
  <si>
    <t>Trimmis</t>
  </si>
  <si>
    <t>Untervaz</t>
  </si>
  <si>
    <t>Zizers</t>
  </si>
  <si>
    <t>Fläsch</t>
  </si>
  <si>
    <t>Jenins</t>
  </si>
  <si>
    <t>Maienfeld</t>
  </si>
  <si>
    <t>Malans</t>
  </si>
  <si>
    <t>Landquart</t>
  </si>
  <si>
    <t>Grüsch</t>
  </si>
  <si>
    <t>Schiers</t>
  </si>
  <si>
    <t>Seewis im Prättigau</t>
  </si>
  <si>
    <t>Breil/Brigels</t>
  </si>
  <si>
    <t>Disentis/Mustér</t>
  </si>
  <si>
    <t>Medel (Lucmagn)</t>
  </si>
  <si>
    <t>Sumvitg</t>
  </si>
  <si>
    <t>Tujetsch</t>
  </si>
  <si>
    <t>Trun</t>
  </si>
  <si>
    <t>GRAUBÜNDEN</t>
  </si>
  <si>
    <t>Quelle: BFS (STATPOP)</t>
  </si>
  <si>
    <t>Surses</t>
  </si>
  <si>
    <t>Conters im Prättigau</t>
  </si>
  <si>
    <t>Obersaxen Mundaun</t>
  </si>
  <si>
    <t>Bergün Filisur</t>
  </si>
  <si>
    <t>Rheinwald</t>
  </si>
  <si>
    <t>La Punt Chamues-ch</t>
  </si>
  <si>
    <t>Schmitten (GR)</t>
  </si>
  <si>
    <t>St. Moritz</t>
  </si>
  <si>
    <t>Sils im Engadin/Segl</t>
  </si>
  <si>
    <t>Bregaglia</t>
  </si>
  <si>
    <t>Roveredo (GR)</t>
  </si>
  <si>
    <t>Calanca</t>
  </si>
  <si>
    <t>Klosters</t>
  </si>
  <si>
    <t>Muntogna da Schons</t>
  </si>
  <si>
    <t>Tabelle</t>
  </si>
  <si>
    <t>Code</t>
  </si>
  <si>
    <t>DE</t>
  </si>
  <si>
    <t>RM</t>
  </si>
  <si>
    <t>IT</t>
  </si>
  <si>
    <t>Sprache</t>
  </si>
  <si>
    <t>&lt;Fachbereich&gt;</t>
  </si>
  <si>
    <t>Daten &amp; Statistik</t>
  </si>
  <si>
    <t>Datas &amp; Statistica</t>
  </si>
  <si>
    <t>Dati &amp; Statistica</t>
  </si>
  <si>
    <t>T1</t>
  </si>
  <si>
    <t>&lt;Titel&gt;</t>
  </si>
  <si>
    <t>&lt;UTitel&gt;</t>
  </si>
  <si>
    <t>T1-2</t>
  </si>
  <si>
    <t>&lt;SpaltenTitel_1&gt;</t>
  </si>
  <si>
    <t>&lt;SpaltenTitel_2&gt;</t>
  </si>
  <si>
    <t>&lt;SpaltenTitel_3&gt;</t>
  </si>
  <si>
    <t>&lt;SpaltenTitel_4&gt;</t>
  </si>
  <si>
    <t>&lt;Zeilentitel_1&gt;</t>
  </si>
  <si>
    <t>GRISCHUN</t>
  </si>
  <si>
    <t>GRIGIONI</t>
  </si>
  <si>
    <t>&lt;Zeilentitel_2&gt;</t>
  </si>
  <si>
    <t>Region Albula</t>
  </si>
  <si>
    <t>Regiun Alvra</t>
  </si>
  <si>
    <t>Regione Albula</t>
  </si>
  <si>
    <t>&lt;Zeilentitel_3&gt;</t>
  </si>
  <si>
    <t>Region Bernina</t>
  </si>
  <si>
    <t>Regiun Bernina</t>
  </si>
  <si>
    <t>Regione Bernina</t>
  </si>
  <si>
    <t>&lt;Zeilentitel_4&gt;</t>
  </si>
  <si>
    <t>Region Engiadina Bassa/Val Müstair</t>
  </si>
  <si>
    <t>Regiun Engiadina Bassa/Val Müstair</t>
  </si>
  <si>
    <t>Regione Engiadina Bassa/Val Müstair</t>
  </si>
  <si>
    <t>&lt;Zeilentitel_5&gt;</t>
  </si>
  <si>
    <t>Region Imboden</t>
  </si>
  <si>
    <t>Regiun Plaun</t>
  </si>
  <si>
    <t>Regione Imboden</t>
  </si>
  <si>
    <t>&lt;Zeilentitel_6&gt;</t>
  </si>
  <si>
    <t>Region Landquart</t>
  </si>
  <si>
    <t>Regiun Landquart</t>
  </si>
  <si>
    <t>Regione Landquart</t>
  </si>
  <si>
    <t>&lt;Zeilentitel_7&gt;</t>
  </si>
  <si>
    <t>Region Maloja</t>
  </si>
  <si>
    <t>Regiun Malögia</t>
  </si>
  <si>
    <t>Regione Maloja</t>
  </si>
  <si>
    <t>&lt;Zeilentitel_8&gt;</t>
  </si>
  <si>
    <t>Region Moesa</t>
  </si>
  <si>
    <t>Regiun Moesa</t>
  </si>
  <si>
    <t>Regione Moesa</t>
  </si>
  <si>
    <t>&lt;Zeilentitel_9&gt;</t>
  </si>
  <si>
    <t>Region Plessur</t>
  </si>
  <si>
    <t>Regiun Plessur</t>
  </si>
  <si>
    <t>Regione Plessur</t>
  </si>
  <si>
    <t>&lt;Zeilentitel_10&gt;</t>
  </si>
  <si>
    <t>Region Prättigau/Davos</t>
  </si>
  <si>
    <t>Regiun Partenz/Tavau</t>
  </si>
  <si>
    <t>Regione Prättigau/Davos</t>
  </si>
  <si>
    <t>&lt;Zeilentitel_11&gt;</t>
  </si>
  <si>
    <t>Region Surselva</t>
  </si>
  <si>
    <t>Regiun Surselva</t>
  </si>
  <si>
    <t>Regione Surselva</t>
  </si>
  <si>
    <t>&lt;Zeilentitel_12&gt;</t>
  </si>
  <si>
    <t>Region Viamala</t>
  </si>
  <si>
    <t>Regiun Viamala</t>
  </si>
  <si>
    <t>Regione Viamala</t>
  </si>
  <si>
    <t>&lt;Quelle_1&gt;</t>
  </si>
  <si>
    <t>&lt;Aktualisierung&gt;</t>
  </si>
  <si>
    <t>Funtauna: UST (STATPOP)</t>
  </si>
  <si>
    <t>Fonte: UST (STATPOP)</t>
  </si>
  <si>
    <t>Totale</t>
  </si>
  <si>
    <t>Svizzeri</t>
  </si>
  <si>
    <t>Schweizer/innen</t>
  </si>
  <si>
    <t>Ausländer/innen</t>
  </si>
  <si>
    <t>Alterskategorien</t>
  </si>
  <si>
    <t>Mann</t>
  </si>
  <si>
    <t>Frau</t>
  </si>
  <si>
    <t>0-4</t>
  </si>
  <si>
    <t>5-9</t>
  </si>
  <si>
    <t>10-14</t>
  </si>
  <si>
    <t>15-19</t>
  </si>
  <si>
    <t>20-24</t>
  </si>
  <si>
    <t>25-29</t>
  </si>
  <si>
    <t>30-34</t>
  </si>
  <si>
    <t>35-39</t>
  </si>
  <si>
    <t>40-44</t>
  </si>
  <si>
    <t>45-49</t>
  </si>
  <si>
    <t>50-54</t>
  </si>
  <si>
    <t>55-59</t>
  </si>
  <si>
    <t>60-64</t>
  </si>
  <si>
    <t>65-69</t>
  </si>
  <si>
    <t>70-74</t>
  </si>
  <si>
    <t>75-79</t>
  </si>
  <si>
    <t>80-84</t>
  </si>
  <si>
    <t>85-89</t>
  </si>
  <si>
    <t>90 und älter</t>
  </si>
  <si>
    <t>&lt;SpaltenTitel_1.1&gt;</t>
  </si>
  <si>
    <t>&lt;SpaltenTitel_1.2&gt;</t>
  </si>
  <si>
    <t>&lt;altUTitel&gt;</t>
  </si>
  <si>
    <t>(Gemeindestand 2020: 105 Gemeinden)</t>
  </si>
  <si>
    <t>(stadi communal 2020: 105 vischnancas)</t>
  </si>
  <si>
    <t>(stato dei comuni 2020: 105 comuni)</t>
  </si>
  <si>
    <t>&lt;SpaltenTitel_4.1&gt;</t>
  </si>
  <si>
    <t>&lt;SpaltenTitel_4.2&gt;</t>
  </si>
  <si>
    <t>&lt;SpaltenTitel_4.3&gt;</t>
  </si>
  <si>
    <t>&lt;SpaltenTitel_4.4&gt;</t>
  </si>
  <si>
    <t>&lt;SpaltenTitel_4.5&gt;</t>
  </si>
  <si>
    <t>&lt;SpaltenTitel_4.6&gt;</t>
  </si>
  <si>
    <t>&lt;SpaltenTitel_4.7&gt;</t>
  </si>
  <si>
    <t>&lt;SpaltenTitel_4.8&gt;</t>
  </si>
  <si>
    <t>&lt;SpaltenTitel_4.9&gt;</t>
  </si>
  <si>
    <t>&lt;SpaltenTitel_4.10&gt;</t>
  </si>
  <si>
    <t>&lt;SpaltenTitel_4.11&gt;</t>
  </si>
  <si>
    <t>&lt;SpaltenTitel_4.12&gt;</t>
  </si>
  <si>
    <t>&lt;SpaltenTitel_4.13&gt;</t>
  </si>
  <si>
    <t>&lt;SpaltenTitel_4.14&gt;</t>
  </si>
  <si>
    <t>&lt;SpaltenTitel_4.15&gt;</t>
  </si>
  <si>
    <t>&lt;SpaltenTitel_4.16&gt;</t>
  </si>
  <si>
    <t>&lt;SpaltenTitel_4.17&gt;</t>
  </si>
  <si>
    <t>&lt;SpaltenTitel_4.18&gt;</t>
  </si>
  <si>
    <t>&lt;SpaltenTitel_4.19&gt;</t>
  </si>
  <si>
    <t>Ständige Wohnbevölkerung per 31.12.: Eckwerte</t>
  </si>
  <si>
    <t>Populaziun residenta permanenta per ils 31: valurs da basa</t>
  </si>
  <si>
    <t>Popolazione residente permanente al 31.12.: parametri di base</t>
  </si>
  <si>
    <t>&lt;SpaltenTitel_1.3&gt;</t>
  </si>
  <si>
    <t>Svizzer/a</t>
  </si>
  <si>
    <t>Ester/a</t>
  </si>
  <si>
    <t>Categorias da vegliadetgna</t>
  </si>
  <si>
    <t>Stranieri</t>
  </si>
  <si>
    <t>Categorie di età</t>
  </si>
  <si>
    <t>Uomo</t>
  </si>
  <si>
    <t>Donna</t>
  </si>
  <si>
    <t>90 e oltre</t>
  </si>
  <si>
    <t>um</t>
  </si>
  <si>
    <t>duonna</t>
  </si>
  <si>
    <t>35–39</t>
  </si>
  <si>
    <t>55 fin 59</t>
  </si>
  <si>
    <t>80 - 84</t>
  </si>
  <si>
    <t>90 e dapli</t>
  </si>
  <si>
    <t>Haldenstein</t>
  </si>
  <si>
    <t>Casti-Wergenstein</t>
  </si>
  <si>
    <t>Donat</t>
  </si>
  <si>
    <t xml:space="preserve">Lohn </t>
  </si>
  <si>
    <t>Mathon</t>
  </si>
  <si>
    <t>(Gemeindestand 2024: 101 Gemeinden)</t>
  </si>
  <si>
    <t>(stadi communal 2024: 101 vischnancas)</t>
  </si>
  <si>
    <t>(stato dei comuni 2024: 101 comuni)</t>
  </si>
  <si>
    <t>Letztmals aktualisiert am: 22.08.2024</t>
  </si>
  <si>
    <t>Ultima actualisaziun: 22.08.2024</t>
  </si>
  <si>
    <t>Ulimo aggiornamento: 22.08.2024</t>
  </si>
  <si>
    <t>% Mann</t>
  </si>
  <si>
    <t>% Frau</t>
  </si>
  <si>
    <t>Alle betroffenen Personen</t>
  </si>
  <si>
    <t>Alle betroffenen Frauen</t>
  </si>
  <si>
    <t>Alle am wahrscheinlichsten betroffenen Frauen</t>
  </si>
  <si>
    <t>GDENAME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</si>
</sst>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7" x14ac:knownFonts="1">
    <font>
      <sz val="10"/>
      <color theme="1"/>
      <name val="Arial"/>
      <family val="2"/>
    </font>
    <font>
      <sz val="10"/>
      <name val="Arial"/>
      <family val="2"/>
    </font>
    <font>
      <b/>
      <sz val="12"/>
      <name val="Arial"/>
      <family val="2"/>
    </font>
    <font>
      <sz val="12"/>
      <name val="Arial"/>
      <family val="2"/>
    </font>
    <font>
      <sz val="11"/>
      <color theme="1"/>
      <name val="Arial"/>
      <family val="2"/>
    </font>
    <font>
      <sz val="14"/>
      <color rgb="FFFF0000"/>
      <name val="Arial"/>
      <family val="2"/>
    </font>
    <font>
      <sz val="10"/>
      <color theme="1"/>
      <name val="Arial"/>
      <family val="2"/>
    </font>
    <font>
      <b/>
      <sz val="10"/>
      <name val="Arial"/>
      <family val="2"/>
    </font>
    <font>
      <sz val="11"/>
      <name val="Calibri"/>
      <family val="2"/>
    </font>
    <font>
      <b/>
      <sz val="10"/>
      <color theme="0"/>
      <name val="Arial"/>
      <family val="2"/>
    </font>
    <font>
      <b/>
      <sz val="10"/>
      <color theme="1"/>
      <name val="Arial"/>
      <family val="2"/>
    </font>
    <font>
      <sz val="10"/>
      <color rgb="FFFF0000"/>
      <name val="Arial"/>
      <family val="2"/>
    </font>
    <font>
      <sz val="8"/>
      <color rgb="FF000000"/>
      <name val="Segoe UI"/>
      <family val="2"/>
    </font>
    <font>
      <sz val="10"/>
      <color indexed="8"/>
      <name val="Arial"/>
      <family val="2"/>
    </font>
    <font>
      <b/>
      <sz val="10"/>
      <color indexed="8"/>
      <name val="Arial Narrow"/>
      <family val="2"/>
    </font>
    <font>
      <sz val="10"/>
      <color rgb="FF000000"/>
      <name val="Arial"/>
      <family val="2"/>
    </font>
    <font>
      <sz val="9"/>
      <color indexed="81"/>
      <name val="Segoe UI"/>
      <family val="2"/>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FFFF00"/>
        <bgColor indexed="64"/>
      </patternFill>
    </fill>
  </fills>
  <borders count="25">
    <border>
      <left/>
      <right/>
      <top/>
      <bottom/>
      <diagonal/>
    </border>
    <border>
      <left/>
      <right/>
      <top/>
      <bottom style="medium">
        <color indexed="64"/>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right/>
      <top style="thin">
        <color auto="1"/>
      </top>
      <bottom/>
      <diagonal/>
    </border>
    <border>
      <left/>
      <right style="medium">
        <color indexed="64"/>
      </right>
      <top style="thin">
        <color auto="1"/>
      </top>
      <bottom/>
      <diagonal/>
    </border>
    <border>
      <left style="medium">
        <color auto="1"/>
      </left>
      <right/>
      <top/>
      <bottom/>
      <diagonal/>
    </border>
    <border>
      <left style="medium">
        <color auto="1"/>
      </left>
      <right/>
      <top/>
      <bottom style="medium">
        <color auto="1"/>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style="thin">
        <color auto="1"/>
      </left>
      <right/>
      <top style="thin">
        <color auto="1"/>
      </top>
      <bottom/>
      <diagonal/>
    </border>
    <border>
      <left/>
      <right style="thin">
        <color auto="1"/>
      </right>
      <top style="thin">
        <color auto="1"/>
      </top>
      <bottom/>
      <diagonal/>
    </border>
    <border>
      <left/>
      <right style="thin">
        <color indexed="64"/>
      </right>
      <top/>
      <bottom style="medium">
        <color indexed="64"/>
      </bottom>
      <diagonal/>
    </border>
    <border>
      <left style="thin">
        <color indexed="64"/>
      </left>
      <right/>
      <top style="medium">
        <color auto="1"/>
      </top>
      <bottom/>
      <diagonal/>
    </border>
    <border>
      <left style="thin">
        <color indexed="64"/>
      </left>
      <right/>
      <top/>
      <bottom style="thin">
        <color indexed="64"/>
      </bottom>
      <diagonal/>
    </border>
    <border>
      <left style="thin">
        <color indexed="64"/>
      </left>
      <right/>
      <top/>
      <bottom style="medium">
        <color indexed="64"/>
      </bottom>
      <diagonal/>
    </border>
  </borders>
  <cellStyleXfs count="4">
    <xf numFmtId="0" fontId="0" fillId="0" borderId="0"/>
    <xf numFmtId="0" fontId="4" fillId="0" borderId="0"/>
    <xf numFmtId="43" fontId="6" fillId="0" borderId="0" applyFont="0" applyFill="0" applyBorder="0" applyAlignment="0" applyProtection="0"/>
    <xf numFmtId="0" fontId="8" fillId="0" borderId="0"/>
  </cellStyleXfs>
  <cellXfs count="97">
    <xf numFmtId="0" fontId="0" fillId="0" borderId="0" xfId="0"/>
    <xf numFmtId="0" fontId="1" fillId="2" borderId="0" xfId="0" applyFont="1" applyFill="1"/>
    <xf numFmtId="0" fontId="1" fillId="2" borderId="0" xfId="0" applyFont="1" applyFill="1" applyBorder="1"/>
    <xf numFmtId="0" fontId="3" fillId="2" borderId="0" xfId="0" applyFont="1" applyFill="1" applyBorder="1"/>
    <xf numFmtId="0" fontId="0" fillId="2" borderId="0" xfId="0" applyFont="1" applyFill="1"/>
    <xf numFmtId="0" fontId="6" fillId="2" borderId="0" xfId="0" applyFont="1" applyFill="1"/>
    <xf numFmtId="0" fontId="7" fillId="2" borderId="2" xfId="0" applyFont="1" applyFill="1" applyBorder="1"/>
    <xf numFmtId="0" fontId="1" fillId="2" borderId="2" xfId="0" applyFont="1" applyFill="1" applyBorder="1"/>
    <xf numFmtId="3" fontId="7" fillId="3" borderId="0" xfId="0" applyNumberFormat="1" applyFont="1" applyFill="1" applyBorder="1" applyAlignment="1">
      <alignment horizontal="right"/>
    </xf>
    <xf numFmtId="3" fontId="7" fillId="2" borderId="0" xfId="0" applyNumberFormat="1" applyFont="1" applyFill="1" applyBorder="1" applyAlignment="1">
      <alignment horizontal="right"/>
    </xf>
    <xf numFmtId="3" fontId="1" fillId="2" borderId="0" xfId="0" applyNumberFormat="1" applyFont="1" applyFill="1" applyBorder="1" applyAlignment="1">
      <alignment horizontal="right"/>
    </xf>
    <xf numFmtId="0" fontId="0" fillId="2" borderId="0" xfId="0" applyFill="1"/>
    <xf numFmtId="3" fontId="7" fillId="3" borderId="3" xfId="0" applyNumberFormat="1" applyFont="1" applyFill="1" applyBorder="1" applyAlignment="1">
      <alignment horizontal="right"/>
    </xf>
    <xf numFmtId="3" fontId="7" fillId="2" borderId="3" xfId="0" applyNumberFormat="1" applyFont="1" applyFill="1" applyBorder="1" applyAlignment="1">
      <alignment horizontal="right"/>
    </xf>
    <xf numFmtId="3" fontId="1" fillId="2" borderId="3" xfId="0" applyNumberFormat="1" applyFont="1" applyFill="1" applyBorder="1" applyAlignment="1">
      <alignment horizontal="right"/>
    </xf>
    <xf numFmtId="0" fontId="2" fillId="2" borderId="0" xfId="0" applyFont="1" applyFill="1" applyAlignment="1"/>
    <xf numFmtId="0" fontId="0" fillId="2" borderId="0" xfId="0" applyFill="1" applyAlignment="1"/>
    <xf numFmtId="0" fontId="0" fillId="2" borderId="8" xfId="0" applyFill="1" applyBorder="1"/>
    <xf numFmtId="0" fontId="0" fillId="2" borderId="11" xfId="0" applyFill="1" applyBorder="1"/>
    <xf numFmtId="0" fontId="0" fillId="2" borderId="12" xfId="0" applyFill="1" applyBorder="1"/>
    <xf numFmtId="0" fontId="7" fillId="3" borderId="8" xfId="0" applyFont="1" applyFill="1" applyBorder="1"/>
    <xf numFmtId="3" fontId="6" fillId="2" borderId="0" xfId="0" applyNumberFormat="1" applyFont="1" applyFill="1" applyBorder="1"/>
    <xf numFmtId="3" fontId="6" fillId="2" borderId="3" xfId="0" applyNumberFormat="1" applyFont="1" applyFill="1" applyBorder="1"/>
    <xf numFmtId="0" fontId="2" fillId="2" borderId="0" xfId="0" applyFont="1" applyFill="1" applyBorder="1" applyAlignment="1">
      <alignment horizontal="left" vertical="top" wrapText="1"/>
    </xf>
    <xf numFmtId="0" fontId="0" fillId="2" borderId="0" xfId="0" applyFill="1" applyBorder="1" applyAlignment="1"/>
    <xf numFmtId="0" fontId="0" fillId="2" borderId="0" xfId="0" applyFont="1" applyFill="1" applyBorder="1"/>
    <xf numFmtId="0" fontId="0" fillId="2" borderId="0" xfId="0" applyFill="1" applyBorder="1"/>
    <xf numFmtId="0" fontId="9" fillId="4" borderId="0" xfId="0" applyFont="1" applyFill="1" applyBorder="1" applyAlignment="1">
      <alignment horizontal="left" vertical="top" wrapText="1"/>
    </xf>
    <xf numFmtId="0" fontId="6" fillId="5" borderId="0" xfId="0" applyFont="1" applyFill="1" applyBorder="1" applyAlignment="1">
      <alignment horizontal="left" vertical="top" wrapText="1"/>
    </xf>
    <xf numFmtId="0" fontId="10" fillId="5" borderId="0" xfId="0" applyFont="1" applyFill="1" applyBorder="1" applyAlignment="1">
      <alignment horizontal="left" vertical="top" wrapText="1"/>
    </xf>
    <xf numFmtId="0" fontId="6" fillId="5" borderId="0" xfId="0" applyFont="1" applyFill="1" applyBorder="1" applyAlignment="1" applyProtection="1">
      <alignment horizontal="left" vertical="top" wrapText="1"/>
      <protection locked="0"/>
    </xf>
    <xf numFmtId="0" fontId="6" fillId="0" borderId="0" xfId="0" applyFont="1" applyBorder="1" applyAlignment="1">
      <alignment horizontal="left" vertical="top" wrapText="1"/>
    </xf>
    <xf numFmtId="0" fontId="1" fillId="0" borderId="0" xfId="0" applyFont="1" applyBorder="1" applyAlignment="1">
      <alignment horizontal="left" vertical="top" wrapText="1"/>
    </xf>
    <xf numFmtId="0" fontId="6"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7" fillId="5" borderId="0"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6" borderId="0" xfId="0" applyFont="1" applyFill="1" applyBorder="1" applyAlignment="1">
      <alignment horizontal="left" vertical="center" wrapText="1"/>
    </xf>
    <xf numFmtId="0" fontId="6" fillId="7" borderId="0" xfId="0" applyFont="1" applyFill="1" applyBorder="1" applyAlignment="1">
      <alignment horizontal="left" vertical="top" wrapText="1"/>
    </xf>
    <xf numFmtId="0" fontId="11" fillId="7" borderId="0" xfId="0" applyFont="1" applyFill="1" applyBorder="1" applyAlignment="1">
      <alignment wrapText="1"/>
    </xf>
    <xf numFmtId="0" fontId="11" fillId="5" borderId="0" xfId="0" applyFont="1" applyFill="1" applyBorder="1" applyAlignment="1">
      <alignment horizontal="left" vertical="top" wrapText="1"/>
    </xf>
    <xf numFmtId="0" fontId="2" fillId="2" borderId="0" xfId="0" applyFont="1" applyFill="1" applyBorder="1" applyAlignment="1">
      <alignment horizontal="left" vertical="top" wrapText="1"/>
    </xf>
    <xf numFmtId="0" fontId="13" fillId="6" borderId="0" xfId="0" applyFont="1" applyFill="1" applyAlignment="1">
      <alignment horizontal="left" vertical="center"/>
    </xf>
    <xf numFmtId="0" fontId="14" fillId="6" borderId="0" xfId="0" applyFont="1" applyFill="1" applyAlignment="1">
      <alignment horizontal="left" vertical="top"/>
    </xf>
    <xf numFmtId="164" fontId="14" fillId="6" borderId="0" xfId="2" applyNumberFormat="1" applyFont="1" applyFill="1" applyBorder="1" applyAlignment="1" applyProtection="1">
      <alignment horizontal="left" vertical="top"/>
    </xf>
    <xf numFmtId="164" fontId="14" fillId="2" borderId="0" xfId="2" applyNumberFormat="1" applyFont="1" applyFill="1" applyBorder="1" applyAlignment="1" applyProtection="1">
      <alignment horizontal="left" vertical="top"/>
    </xf>
    <xf numFmtId="0" fontId="0" fillId="0" borderId="0" xfId="0" applyFont="1" applyBorder="1" applyAlignment="1">
      <alignment horizontal="left" vertical="top" wrapText="1"/>
    </xf>
    <xf numFmtId="0" fontId="0" fillId="2" borderId="5" xfId="0" applyFill="1" applyBorder="1" applyAlignment="1">
      <alignment vertical="center" wrapText="1"/>
    </xf>
    <xf numFmtId="0" fontId="0" fillId="2" borderId="0" xfId="0" applyFill="1" applyAlignment="1">
      <alignment vertical="center" wrapText="1"/>
    </xf>
    <xf numFmtId="0" fontId="0" fillId="2" borderId="11" xfId="0" applyFill="1" applyBorder="1" applyAlignment="1">
      <alignment vertical="center" wrapText="1"/>
    </xf>
    <xf numFmtId="0" fontId="6" fillId="2" borderId="6" xfId="0" applyFont="1" applyFill="1" applyBorder="1" applyAlignment="1">
      <alignment horizontal="left"/>
    </xf>
    <xf numFmtId="0" fontId="6" fillId="2" borderId="6" xfId="0" applyFont="1" applyFill="1" applyBorder="1" applyAlignment="1">
      <alignment horizontal="right"/>
    </xf>
    <xf numFmtId="0" fontId="6" fillId="2" borderId="13" xfId="0" applyFont="1" applyFill="1" applyBorder="1" applyAlignment="1">
      <alignment horizontal="right"/>
    </xf>
    <xf numFmtId="0" fontId="6" fillId="2" borderId="6" xfId="0" quotePrefix="1" applyFont="1" applyFill="1" applyBorder="1" applyAlignment="1">
      <alignment horizontal="right"/>
    </xf>
    <xf numFmtId="17" fontId="6" fillId="2" borderId="6" xfId="0" quotePrefix="1" applyNumberFormat="1" applyFont="1" applyFill="1" applyBorder="1" applyAlignment="1">
      <alignment horizontal="right"/>
    </xf>
    <xf numFmtId="0" fontId="6" fillId="2" borderId="7" xfId="0" applyFont="1" applyFill="1" applyBorder="1" applyAlignment="1">
      <alignment horizontal="right"/>
    </xf>
    <xf numFmtId="0" fontId="6" fillId="2" borderId="14" xfId="0" applyFont="1" applyFill="1" applyBorder="1" applyAlignment="1">
      <alignment horizontal="right"/>
    </xf>
    <xf numFmtId="0" fontId="15" fillId="2" borderId="15" xfId="0" applyFont="1" applyFill="1" applyBorder="1" applyAlignment="1">
      <alignment horizontal="right"/>
    </xf>
    <xf numFmtId="0" fontId="6" fillId="2" borderId="16" xfId="0" applyFont="1" applyFill="1" applyBorder="1" applyAlignment="1">
      <alignment horizontal="right"/>
    </xf>
    <xf numFmtId="0" fontId="6" fillId="2" borderId="0" xfId="0" applyFont="1" applyFill="1" applyBorder="1"/>
    <xf numFmtId="3" fontId="6" fillId="2" borderId="17" xfId="0" applyNumberFormat="1" applyFont="1" applyFill="1" applyBorder="1"/>
    <xf numFmtId="0" fontId="6" fillId="2" borderId="17" xfId="0" applyFont="1" applyFill="1" applyBorder="1"/>
    <xf numFmtId="0" fontId="6" fillId="2" borderId="3" xfId="0" applyFont="1" applyFill="1" applyBorder="1"/>
    <xf numFmtId="3" fontId="7" fillId="3" borderId="17" xfId="0" applyNumberFormat="1" applyFont="1" applyFill="1" applyBorder="1" applyAlignment="1">
      <alignment horizontal="right"/>
    </xf>
    <xf numFmtId="3" fontId="7" fillId="3" borderId="18" xfId="0" applyNumberFormat="1" applyFont="1" applyFill="1" applyBorder="1" applyAlignment="1">
      <alignment horizontal="right"/>
    </xf>
    <xf numFmtId="3" fontId="7" fillId="2" borderId="17" xfId="0" applyNumberFormat="1" applyFont="1" applyFill="1" applyBorder="1" applyAlignment="1">
      <alignment horizontal="right"/>
    </xf>
    <xf numFmtId="3" fontId="7" fillId="2" borderId="18" xfId="0" applyNumberFormat="1" applyFont="1" applyFill="1" applyBorder="1" applyAlignment="1">
      <alignment horizontal="right"/>
    </xf>
    <xf numFmtId="3" fontId="10" fillId="2" borderId="0" xfId="0" applyNumberFormat="1" applyFont="1" applyFill="1" applyBorder="1"/>
    <xf numFmtId="3" fontId="10" fillId="2" borderId="3" xfId="0" applyNumberFormat="1" applyFont="1" applyFill="1" applyBorder="1"/>
    <xf numFmtId="3" fontId="1" fillId="2" borderId="18" xfId="0" applyNumberFormat="1" applyFont="1" applyFill="1" applyBorder="1" applyAlignment="1">
      <alignment horizontal="right"/>
    </xf>
    <xf numFmtId="3" fontId="0" fillId="2" borderId="3" xfId="0" applyNumberFormat="1" applyFont="1" applyFill="1" applyBorder="1"/>
    <xf numFmtId="3" fontId="0" fillId="2" borderId="14" xfId="0" applyNumberFormat="1" applyFill="1" applyBorder="1"/>
    <xf numFmtId="3" fontId="0" fillId="2" borderId="15" xfId="0" applyNumberFormat="1" applyFill="1" applyBorder="1"/>
    <xf numFmtId="3" fontId="0" fillId="2" borderId="3" xfId="0" applyNumberFormat="1" applyFill="1" applyBorder="1"/>
    <xf numFmtId="3" fontId="7" fillId="3" borderId="19" xfId="0" applyNumberFormat="1" applyFont="1" applyFill="1" applyBorder="1" applyAlignment="1">
      <alignment horizontal="right"/>
    </xf>
    <xf numFmtId="3" fontId="7" fillId="3" borderId="9" xfId="0" applyNumberFormat="1" applyFont="1" applyFill="1" applyBorder="1" applyAlignment="1">
      <alignment horizontal="right"/>
    </xf>
    <xf numFmtId="3" fontId="7" fillId="3" borderId="20" xfId="0" applyNumberFormat="1" applyFont="1" applyFill="1" applyBorder="1" applyAlignment="1">
      <alignment horizontal="right"/>
    </xf>
    <xf numFmtId="3" fontId="7" fillId="3" borderId="10" xfId="0" applyNumberFormat="1" applyFont="1" applyFill="1" applyBorder="1" applyAlignment="1">
      <alignment horizontal="right"/>
    </xf>
    <xf numFmtId="3" fontId="0" fillId="2" borderId="0" xfId="0" applyNumberFormat="1" applyFill="1" applyBorder="1"/>
    <xf numFmtId="3" fontId="6" fillId="2" borderId="18" xfId="0" applyNumberFormat="1" applyFont="1" applyFill="1" applyBorder="1"/>
    <xf numFmtId="3" fontId="6" fillId="2" borderId="1" xfId="0" applyNumberFormat="1" applyFont="1" applyFill="1" applyBorder="1"/>
    <xf numFmtId="3" fontId="6" fillId="2" borderId="21" xfId="0" applyNumberFormat="1" applyFont="1" applyFill="1" applyBorder="1"/>
    <xf numFmtId="3" fontId="0" fillId="2" borderId="4" xfId="0" applyNumberFormat="1" applyFont="1" applyFill="1" applyBorder="1"/>
    <xf numFmtId="0" fontId="7" fillId="3" borderId="11" xfId="0" applyFont="1" applyFill="1" applyBorder="1"/>
    <xf numFmtId="0" fontId="6" fillId="2" borderId="22" xfId="0" applyFont="1" applyFill="1" applyBorder="1" applyAlignment="1">
      <alignment horizontal="left"/>
    </xf>
    <xf numFmtId="0" fontId="6" fillId="2" borderId="23" xfId="0" applyFont="1" applyFill="1" applyBorder="1" applyAlignment="1">
      <alignment horizontal="right"/>
    </xf>
    <xf numFmtId="0" fontId="6" fillId="2" borderId="18" xfId="0" applyFont="1" applyFill="1" applyBorder="1"/>
    <xf numFmtId="3" fontId="6" fillId="2" borderId="24" xfId="0" applyNumberFormat="1" applyFont="1" applyFill="1" applyBorder="1"/>
    <xf numFmtId="0" fontId="11" fillId="0" borderId="0" xfId="0" applyFont="1" applyBorder="1" applyAlignment="1">
      <alignment horizontal="left" vertical="top" wrapText="1"/>
    </xf>
    <xf numFmtId="16" fontId="11" fillId="0" borderId="0" xfId="0" applyNumberFormat="1" applyFont="1" applyBorder="1" applyAlignment="1">
      <alignment horizontal="left" vertical="top" wrapText="1"/>
    </xf>
    <xf numFmtId="17" fontId="11" fillId="0" borderId="0" xfId="0" applyNumberFormat="1" applyFont="1" applyBorder="1" applyAlignment="1">
      <alignment horizontal="left" vertical="top" wrapText="1"/>
    </xf>
    <xf numFmtId="3" fontId="0" fillId="2" borderId="0" xfId="0" applyNumberFormat="1" applyFill="1"/>
    <xf numFmtId="0" fontId="2" fillId="2" borderId="0" xfId="0" applyFont="1" applyFill="1" applyBorder="1" applyAlignment="1">
      <alignment horizontal="left" vertical="top" wrapText="1"/>
    </xf>
    <xf numFmtId="0" fontId="5" fillId="2" borderId="0" xfId="0" applyFont="1" applyFill="1" applyAlignment="1"/>
    <xf numFmtId="0" fontId="0" fillId="0" borderId="0" xfId="0" applyAlignment="1"/>
    <xf numFmtId="0" fontId="15" fillId="2" borderId="14" xfId="0" applyFont="1" applyFill="1" applyBorder="1" applyAlignment="1">
      <alignment horizontal="right"/>
    </xf>
    <xf numFmtId="0" fontId="0" fillId="2" borderId="0" xfId="0" applyFill="1" applyBorder="1" applyAlignment="1">
      <alignment vertical="center" wrapText="1"/>
    </xf>
  </cellXfs>
  <cellStyles count="4">
    <cellStyle name="Komma" xfId="2" builtinId="3"/>
    <cellStyle name="Standard" xfId="0" builtinId="0"/>
    <cellStyle name="Standard 2" xfId="3" xr:uid="{00000000-0005-0000-0000-000002000000}"/>
    <cellStyle name="Standard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trlProps/ctrlProp1.xml><?xml version="1.0" encoding="utf-8"?>
<formControlPr xmlns="http://schemas.microsoft.com/office/spreadsheetml/2009/9/main" objectType="Radio" checked="Checked" firstButton="1" fmlaLink="Uebersetzungen!$B$2" lockText="1" noThreeD="1"/>
</file>

<file path=xl/ctrlProps/ctrlProp10.xml><?xml version="1.0" encoding="utf-8"?>
<formControlPr xmlns="http://schemas.microsoft.com/office/spreadsheetml/2009/9/main" objectType="Radio" checked="Checked" firstButton="1" fmlaLink="Uebersetzungen!$B$2"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checked="Checked" firstButton="1" fmlaLink="Uebersetzungen!$B$2"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checked="Checked" firstButton="1" fmlaLink="Uebersetzungen!$B$2"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checked="Checked" firstButton="1" fmlaLink="Uebersetzungen!$B$2" lockText="1" noThreeD="1"/>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checked="Checked" firstButton="1" fmlaLink="Uebersetzungen!$B$2"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checked="Checked" firstButton="1" fmlaLink="Uebersetzungen!$B$2"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checked="Checked" firstButton="1" fmlaLink="Uebersetzungen!$B$2"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checked="Checked" firstButton="1" fmlaLink="Uebersetzungen!$B$2"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checked="Checked" firstButton="1" fmlaLink="Uebersetzungen!$B$2"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checked="Checked" firstButton="1" fmlaLink="Uebersetzungen!$B$2"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firstButton="1" fmlaLink="Uebersetzungen!$B$2"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checked="Checked" firstButton="1" fmlaLink="Uebersetzungen!$B$2"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4" name="Gruppieren 3">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5" name="Rechteck 4">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11265" name="Option Button 1" hidden="1">
                <a:extLst>
                  <a:ext uri="{63B3BB69-23CF-44E3-9099-C40C66FF867C}">
                    <a14:compatExt spid="_x0000_s11265"/>
                  </a:ext>
                  <a:ext uri="{FF2B5EF4-FFF2-40B4-BE49-F238E27FC236}">
                    <a16:creationId xmlns:a16="http://schemas.microsoft.com/office/drawing/2014/main" id="{00000000-0008-0000-0A00-0000012C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11266" name="Option Button 2" hidden="1">
                <a:extLst>
                  <a:ext uri="{63B3BB69-23CF-44E3-9099-C40C66FF867C}">
                    <a14:compatExt spid="_x0000_s11266"/>
                  </a:ext>
                  <a:ext uri="{FF2B5EF4-FFF2-40B4-BE49-F238E27FC236}">
                    <a16:creationId xmlns:a16="http://schemas.microsoft.com/office/drawing/2014/main" id="{00000000-0008-0000-0A00-0000022C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11267" name="Option Button 3" hidden="1">
                <a:extLst>
                  <a:ext uri="{63B3BB69-23CF-44E3-9099-C40C66FF867C}">
                    <a14:compatExt spid="_x0000_s11267"/>
                  </a:ext>
                  <a:ext uri="{FF2B5EF4-FFF2-40B4-BE49-F238E27FC236}">
                    <a16:creationId xmlns:a16="http://schemas.microsoft.com/office/drawing/2014/main" id="{00000000-0008-0000-0A00-0000032C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12289" name="Option Button 1" hidden="1">
                <a:extLst>
                  <a:ext uri="{63B3BB69-23CF-44E3-9099-C40C66FF867C}">
                    <a14:compatExt spid="_x0000_s12289"/>
                  </a:ext>
                  <a:ext uri="{FF2B5EF4-FFF2-40B4-BE49-F238E27FC236}">
                    <a16:creationId xmlns:a16="http://schemas.microsoft.com/office/drawing/2014/main" id="{00000000-0008-0000-0B00-00000130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12290" name="Option Button 2" hidden="1">
                <a:extLst>
                  <a:ext uri="{63B3BB69-23CF-44E3-9099-C40C66FF867C}">
                    <a14:compatExt spid="_x0000_s12290"/>
                  </a:ext>
                  <a:ext uri="{FF2B5EF4-FFF2-40B4-BE49-F238E27FC236}">
                    <a16:creationId xmlns:a16="http://schemas.microsoft.com/office/drawing/2014/main" id="{00000000-0008-0000-0B00-00000230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12291" name="Option Button 3" hidden="1">
                <a:extLst>
                  <a:ext uri="{63B3BB69-23CF-44E3-9099-C40C66FF867C}">
                    <a14:compatExt spid="_x0000_s12291"/>
                  </a:ext>
                  <a:ext uri="{FF2B5EF4-FFF2-40B4-BE49-F238E27FC236}">
                    <a16:creationId xmlns:a16="http://schemas.microsoft.com/office/drawing/2014/main" id="{00000000-0008-0000-0B00-00000330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13313" name="Option Button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13314" name="Option Button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13315" name="Option Button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14337" name="Option Button 1" hidden="1">
                <a:extLst>
                  <a:ext uri="{63B3BB69-23CF-44E3-9099-C40C66FF867C}">
                    <a14:compatExt spid="_x0000_s14337"/>
                  </a:ext>
                  <a:ext uri="{FF2B5EF4-FFF2-40B4-BE49-F238E27FC236}">
                    <a16:creationId xmlns:a16="http://schemas.microsoft.com/office/drawing/2014/main" id="{00000000-0008-0000-0D00-00000138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14338" name="Option Button 2" hidden="1">
                <a:extLst>
                  <a:ext uri="{63B3BB69-23CF-44E3-9099-C40C66FF867C}">
                    <a14:compatExt spid="_x0000_s14338"/>
                  </a:ext>
                  <a:ext uri="{FF2B5EF4-FFF2-40B4-BE49-F238E27FC236}">
                    <a16:creationId xmlns:a16="http://schemas.microsoft.com/office/drawing/2014/main" id="{00000000-0008-0000-0D00-00000238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14339" name="Option Button 3" hidden="1">
                <a:extLst>
                  <a:ext uri="{63B3BB69-23CF-44E3-9099-C40C66FF867C}">
                    <a14:compatExt spid="_x0000_s14339"/>
                  </a:ext>
                  <a:ext uri="{FF2B5EF4-FFF2-40B4-BE49-F238E27FC236}">
                    <a16:creationId xmlns:a16="http://schemas.microsoft.com/office/drawing/2014/main" id="{00000000-0008-0000-0D00-00000338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3073" name="Option Butto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3074" name="Option Button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3075" name="Option Button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4097" name="Option 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4098" name="Option 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4099" name="Option Butto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5121" name="Option Button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6145" name="Option Button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6146" name="Option Button 2" hidden="1">
                <a:extLst>
                  <a:ext uri="{63B3BB69-23CF-44E3-9099-C40C66FF867C}">
                    <a14:compatExt spid="_x0000_s6146"/>
                  </a:ext>
                  <a:ext uri="{FF2B5EF4-FFF2-40B4-BE49-F238E27FC236}">
                    <a16:creationId xmlns:a16="http://schemas.microsoft.com/office/drawing/2014/main" id="{00000000-0008-0000-0500-00000218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6147" name="Option Button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7169" name="Option Button 1" hidden="1">
                <a:extLst>
                  <a:ext uri="{63B3BB69-23CF-44E3-9099-C40C66FF867C}">
                    <a14:compatExt spid="_x0000_s7169"/>
                  </a:ext>
                  <a:ext uri="{FF2B5EF4-FFF2-40B4-BE49-F238E27FC236}">
                    <a16:creationId xmlns:a16="http://schemas.microsoft.com/office/drawing/2014/main" id="{00000000-0008-0000-0600-0000011C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7170" name="Option Button 2" hidden="1">
                <a:extLst>
                  <a:ext uri="{63B3BB69-23CF-44E3-9099-C40C66FF867C}">
                    <a14:compatExt spid="_x0000_s7170"/>
                  </a:ext>
                  <a:ext uri="{FF2B5EF4-FFF2-40B4-BE49-F238E27FC236}">
                    <a16:creationId xmlns:a16="http://schemas.microsoft.com/office/drawing/2014/main" id="{00000000-0008-0000-0600-0000021C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7171" name="Option Button 3" hidden="1">
                <a:extLst>
                  <a:ext uri="{63B3BB69-23CF-44E3-9099-C40C66FF867C}">
                    <a14:compatExt spid="_x0000_s7171"/>
                  </a:ext>
                  <a:ext uri="{FF2B5EF4-FFF2-40B4-BE49-F238E27FC236}">
                    <a16:creationId xmlns:a16="http://schemas.microsoft.com/office/drawing/2014/main" id="{00000000-0008-0000-0600-0000031C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8193" name="Option Button 1" hidden="1">
                <a:extLst>
                  <a:ext uri="{63B3BB69-23CF-44E3-9099-C40C66FF867C}">
                    <a14:compatExt spid="_x0000_s8193"/>
                  </a:ext>
                  <a:ext uri="{FF2B5EF4-FFF2-40B4-BE49-F238E27FC236}">
                    <a16:creationId xmlns:a16="http://schemas.microsoft.com/office/drawing/2014/main" id="{00000000-0008-0000-0700-00000120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8194" name="Option Button 2" hidden="1">
                <a:extLst>
                  <a:ext uri="{63B3BB69-23CF-44E3-9099-C40C66FF867C}">
                    <a14:compatExt spid="_x0000_s8194"/>
                  </a:ext>
                  <a:ext uri="{FF2B5EF4-FFF2-40B4-BE49-F238E27FC236}">
                    <a16:creationId xmlns:a16="http://schemas.microsoft.com/office/drawing/2014/main" id="{00000000-0008-0000-0700-00000220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8195" name="Option Button 3" hidden="1">
                <a:extLst>
                  <a:ext uri="{63B3BB69-23CF-44E3-9099-C40C66FF867C}">
                    <a14:compatExt spid="_x0000_s8195"/>
                  </a:ext>
                  <a:ext uri="{FF2B5EF4-FFF2-40B4-BE49-F238E27FC236}">
                    <a16:creationId xmlns:a16="http://schemas.microsoft.com/office/drawing/2014/main" id="{00000000-0008-0000-0700-00000320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9217" name="Option Button 1" hidden="1">
                <a:extLst>
                  <a:ext uri="{63B3BB69-23CF-44E3-9099-C40C66FF867C}">
                    <a14:compatExt spid="_x0000_s9217"/>
                  </a:ext>
                  <a:ext uri="{FF2B5EF4-FFF2-40B4-BE49-F238E27FC236}">
                    <a16:creationId xmlns:a16="http://schemas.microsoft.com/office/drawing/2014/main" id="{00000000-0008-0000-0800-00000124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9218" name="Option Button 2" hidden="1">
                <a:extLst>
                  <a:ext uri="{63B3BB69-23CF-44E3-9099-C40C66FF867C}">
                    <a14:compatExt spid="_x0000_s9218"/>
                  </a:ext>
                  <a:ext uri="{FF2B5EF4-FFF2-40B4-BE49-F238E27FC236}">
                    <a16:creationId xmlns:a16="http://schemas.microsoft.com/office/drawing/2014/main" id="{00000000-0008-0000-0800-00000224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9219" name="Option Button 3" hidden="1">
                <a:extLst>
                  <a:ext uri="{63B3BB69-23CF-44E3-9099-C40C66FF867C}">
                    <a14:compatExt spid="_x0000_s9219"/>
                  </a:ext>
                  <a:ext uri="{FF2B5EF4-FFF2-40B4-BE49-F238E27FC236}">
                    <a16:creationId xmlns:a16="http://schemas.microsoft.com/office/drawing/2014/main" id="{00000000-0008-0000-0800-00000324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330200</xdr:colOff>
      <xdr:row>5</xdr:row>
      <xdr:rowOff>32777</xdr:rowOff>
    </xdr:to>
    <xdr:pic>
      <xdr:nvPicPr>
        <xdr:cNvPr id="2" name="Grafik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4968875" cy="956702"/>
        </a:xfrm>
        <a:prstGeom prst="rect">
          <a:avLst/>
        </a:prstGeom>
      </xdr:spPr>
    </xdr:pic>
    <xdr:clientData/>
  </xdr:twoCellAnchor>
  <xdr:twoCellAnchor>
    <xdr:from>
      <xdr:col>3</xdr:col>
      <xdr:colOff>371475</xdr:colOff>
      <xdr:row>0</xdr:row>
      <xdr:rowOff>19050</xdr:rowOff>
    </xdr:from>
    <xdr:to>
      <xdr:col>5</xdr:col>
      <xdr:colOff>495300</xdr:colOff>
      <xdr:row>4</xdr:row>
      <xdr:rowOff>145523</xdr:rowOff>
    </xdr:to>
    <xdr:grpSp>
      <xdr:nvGrpSpPr>
        <xdr:cNvPr id="3" name="Gruppieren 2">
          <a:extLst>
            <a:ext uri="{FF2B5EF4-FFF2-40B4-BE49-F238E27FC236}">
              <a16:creationId xmlns:a16="http://schemas.microsoft.com/office/drawing/2014/main" id="{00000000-0008-0000-0000-000002000000}"/>
            </a:ext>
          </a:extLst>
        </xdr:cNvPr>
        <xdr:cNvGrpSpPr/>
      </xdr:nvGrpSpPr>
      <xdr:grpSpPr>
        <a:xfrm>
          <a:off x="5229225" y="19050"/>
          <a:ext cx="2638425" cy="875773"/>
          <a:chOff x="4991100" y="38100"/>
          <a:chExt cx="2400914" cy="888473"/>
        </a:xfrm>
        <a:solidFill>
          <a:srgbClr val="00B0F0"/>
        </a:solidFill>
      </xdr:grpSpPr>
      <xdr:sp macro="" textlink="">
        <xdr:nvSpPr>
          <xdr:cNvPr id="4" name="Rechteck 3">
            <a:extLst>
              <a:ext uri="{FF2B5EF4-FFF2-40B4-BE49-F238E27FC236}">
                <a16:creationId xmlns:a16="http://schemas.microsoft.com/office/drawing/2014/main" id="{00000000-0008-0000-0000-000005000000}"/>
              </a:ext>
            </a:extLst>
          </xdr:cNvPr>
          <xdr:cNvSpPr/>
        </xdr:nvSpPr>
        <xdr:spPr>
          <a:xfrm>
            <a:off x="4991100" y="38100"/>
            <a:ext cx="2400914" cy="888473"/>
          </a:xfrm>
          <a:prstGeom prst="rect">
            <a:avLst/>
          </a:prstGeom>
          <a:grpFill/>
          <a:ln>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de-CH" sz="1400" b="1">
                <a:solidFill>
                  <a:sysClr val="windowText" lastClr="000000"/>
                </a:solidFill>
              </a:rPr>
              <a:t>Sprache/Lingua</a:t>
            </a:r>
          </a:p>
        </xdr:txBody>
      </xdr:sp>
      <mc:AlternateContent xmlns:mc="http://schemas.openxmlformats.org/markup-compatibility/2006">
        <mc:Choice xmlns:a14="http://schemas.microsoft.com/office/drawing/2010/main" Requires="a14">
          <xdr:sp macro="" textlink="">
            <xdr:nvSpPr>
              <xdr:cNvPr id="10241" name="Option Button 1" hidden="1">
                <a:extLst>
                  <a:ext uri="{63B3BB69-23CF-44E3-9099-C40C66FF867C}">
                    <a14:compatExt spid="_x0000_s10241"/>
                  </a:ext>
                  <a:ext uri="{FF2B5EF4-FFF2-40B4-BE49-F238E27FC236}">
                    <a16:creationId xmlns:a16="http://schemas.microsoft.com/office/drawing/2014/main" id="{00000000-0008-0000-0900-000001280000}"/>
                  </a:ext>
                </a:extLst>
              </xdr:cNvPr>
              <xdr:cNvSpPr/>
            </xdr:nvSpPr>
            <xdr:spPr bwMode="auto">
              <a:xfrm>
                <a:off x="5627621" y="299412"/>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Deutsch</a:t>
                </a:r>
              </a:p>
            </xdr:txBody>
          </xdr:sp>
        </mc:Choice>
        <mc:Fallback/>
      </mc:AlternateContent>
      <mc:AlternateContent xmlns:mc="http://schemas.openxmlformats.org/markup-compatibility/2006">
        <mc:Choice xmlns:a14="http://schemas.microsoft.com/office/drawing/2010/main" Requires="a14">
          <xdr:sp macro="" textlink="">
            <xdr:nvSpPr>
              <xdr:cNvPr id="10242" name="Option Button 2" hidden="1">
                <a:extLst>
                  <a:ext uri="{63B3BB69-23CF-44E3-9099-C40C66FF867C}">
                    <a14:compatExt spid="_x0000_s10242"/>
                  </a:ext>
                  <a:ext uri="{FF2B5EF4-FFF2-40B4-BE49-F238E27FC236}">
                    <a16:creationId xmlns:a16="http://schemas.microsoft.com/office/drawing/2014/main" id="{00000000-0008-0000-0900-000002280000}"/>
                  </a:ext>
                </a:extLst>
              </xdr:cNvPr>
              <xdr:cNvSpPr/>
            </xdr:nvSpPr>
            <xdr:spPr bwMode="auto">
              <a:xfrm>
                <a:off x="5627621" y="485376"/>
                <a:ext cx="1407047" cy="20662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Rumantsch Grischun</a:t>
                </a:r>
              </a:p>
            </xdr:txBody>
          </xdr:sp>
        </mc:Choice>
        <mc:Fallback/>
      </mc:AlternateContent>
      <mc:AlternateContent xmlns:mc="http://schemas.openxmlformats.org/markup-compatibility/2006">
        <mc:Choice xmlns:a14="http://schemas.microsoft.com/office/drawing/2010/main" Requires="a14">
          <xdr:sp macro="" textlink="">
            <xdr:nvSpPr>
              <xdr:cNvPr id="10243" name="Option Button 3" hidden="1">
                <a:extLst>
                  <a:ext uri="{63B3BB69-23CF-44E3-9099-C40C66FF867C}">
                    <a14:compatExt spid="_x0000_s10243"/>
                  </a:ext>
                  <a:ext uri="{FF2B5EF4-FFF2-40B4-BE49-F238E27FC236}">
                    <a16:creationId xmlns:a16="http://schemas.microsoft.com/office/drawing/2014/main" id="{00000000-0008-0000-0900-000003280000}"/>
                  </a:ext>
                </a:extLst>
              </xdr:cNvPr>
              <xdr:cNvSpPr/>
            </xdr:nvSpPr>
            <xdr:spPr bwMode="auto">
              <a:xfrm>
                <a:off x="5627621" y="650673"/>
                <a:ext cx="1049702" cy="2272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CH" sz="800" b="0" i="0" u="none" strike="noStrike" baseline="0">
                    <a:solidFill>
                      <a:srgbClr val="000000"/>
                    </a:solidFill>
                    <a:latin typeface="Segoe UI"/>
                    <a:cs typeface="Segoe UI"/>
                  </a:rPr>
                  <a:t>Italiano</a:t>
                </a:r>
              </a:p>
            </xdr:txBody>
          </xdr:sp>
        </mc:Choice>
        <mc:Fallback/>
      </mc:AlternateContent>
    </xdr:grpSp>
    <xdr:clientData/>
  </xdr:twoCellAnchor>
</xdr:wsDr>
</file>

<file path=xl/persons/person.xml><?xml version="1.0" encoding="utf-8"?>
<personList xmlns="http://schemas.microsoft.com/office/spreadsheetml/2018/threadedcomments" xmlns:x="http://schemas.openxmlformats.org/spreadsheetml/2006/main">
  <person displayName="Marina Frei" id="{736BFB6F-7ADC-4187-98C9-55A60A242745}" userId="d010695da9bd14c7"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A2" dT="2025-06-17T15:44:34.38" personId="{736BFB6F-7ADC-4187-98C9-55A60A242745}" id="{7F238447-3FA8-40D9-87BA-D4172870B822}">
    <text>Potenziell mögliche
betroffene Personen (alle zwischen 15 und 69 Jahren)</text>
  </threadedComment>
  <threadedComment ref="AB2" dT="2025-06-17T15:46:08.07" personId="{736BFB6F-7ADC-4187-98C9-55A60A242745}" id="{6F75F88C-46CA-4306-BD8D-97A094DEC769}">
    <text>Potenziell mögliche akut betroffene Personen (geschätzte Frauen zwischen 15 und 54)
50% aller Personen zwischen 15 und 54 (gemäss Verteilung Mann/Frau in der Bevölkerung)</text>
  </threadedComment>
  <threadedComment ref="AC2" dT="2025-06-17T15:47:16.43" personId="{736BFB6F-7ADC-4187-98C9-55A60A242745}" id="{619C70ED-9DB6-446C-8E17-E7E0309A0782}">
    <text>Mit einer Wahrscheinlichkeit von ? Betroffene Personen (geschätzte Frauen von 25-44)
Nochmals prüfen, was ich in dieser Geuppe genau einschliessen oder wie ich sie bennen will. Schlussendlich hätte ich einfach gerne eine Gruppe von Personen bei denen es am wahrscheinlichsten it, dass sie eine Geburtsabteilung in Anspruch nehmen.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ctrlProp" Target="../ctrlProps/ctrlProp27.xml"/><Relationship Id="rId5" Type="http://schemas.openxmlformats.org/officeDocument/2006/relationships/ctrlProp" Target="../ctrlProps/ctrlProp26.xml"/><Relationship Id="rId4" Type="http://schemas.openxmlformats.org/officeDocument/2006/relationships/ctrlProp" Target="../ctrlProps/ctrlProp2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trlProp" Target="../ctrlProps/ctrlProp30.xml"/><Relationship Id="rId5" Type="http://schemas.openxmlformats.org/officeDocument/2006/relationships/ctrlProp" Target="../ctrlProps/ctrlProp29.xml"/><Relationship Id="rId4" Type="http://schemas.openxmlformats.org/officeDocument/2006/relationships/ctrlProp" Target="../ctrlProps/ctrlProp2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1.xml"/><Relationship Id="rId1" Type="http://schemas.openxmlformats.org/officeDocument/2006/relationships/printerSettings" Target="../printerSettings/printerSettings12.bin"/><Relationship Id="rId6" Type="http://schemas.openxmlformats.org/officeDocument/2006/relationships/ctrlProp" Target="../ctrlProps/ctrlProp33.xml"/><Relationship Id="rId5" Type="http://schemas.openxmlformats.org/officeDocument/2006/relationships/ctrlProp" Target="../ctrlProps/ctrlProp32.xml"/><Relationship Id="rId4" Type="http://schemas.openxmlformats.org/officeDocument/2006/relationships/ctrlProp" Target="../ctrlProps/ctrlProp3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2.xml"/><Relationship Id="rId1" Type="http://schemas.openxmlformats.org/officeDocument/2006/relationships/printerSettings" Target="../printerSettings/printerSettings13.bin"/><Relationship Id="rId6" Type="http://schemas.openxmlformats.org/officeDocument/2006/relationships/ctrlProp" Target="../ctrlProps/ctrlProp36.xml"/><Relationship Id="rId5" Type="http://schemas.openxmlformats.org/officeDocument/2006/relationships/ctrlProp" Target="../ctrlProps/ctrlProp35.xml"/><Relationship Id="rId4" Type="http://schemas.openxmlformats.org/officeDocument/2006/relationships/ctrlProp" Target="../ctrlProps/ctrlProp3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3.xml"/><Relationship Id="rId1" Type="http://schemas.openxmlformats.org/officeDocument/2006/relationships/printerSettings" Target="../printerSettings/printerSettings14.bin"/><Relationship Id="rId6" Type="http://schemas.openxmlformats.org/officeDocument/2006/relationships/ctrlProp" Target="../ctrlProps/ctrlProp39.xml"/><Relationship Id="rId5" Type="http://schemas.openxmlformats.org/officeDocument/2006/relationships/ctrlProp" Target="../ctrlProps/ctrlProp38.xml"/><Relationship Id="rId4" Type="http://schemas.openxmlformats.org/officeDocument/2006/relationships/ctrlProp" Target="../ctrlProps/ctrlProp3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18.xml"/><Relationship Id="rId5" Type="http://schemas.openxmlformats.org/officeDocument/2006/relationships/ctrlProp" Target="../ctrlProps/ctrlProp17.xml"/><Relationship Id="rId4" Type="http://schemas.openxmlformats.org/officeDocument/2006/relationships/ctrlProp" Target="../ctrlProps/ctrlProp1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trlProp" Target="../ctrlProps/ctrlProp21.xml"/><Relationship Id="rId5" Type="http://schemas.openxmlformats.org/officeDocument/2006/relationships/ctrlProp" Target="../ctrlProps/ctrlProp20.xml"/><Relationship Id="rId4" Type="http://schemas.openxmlformats.org/officeDocument/2006/relationships/ctrlProp" Target="../ctrlProps/ctrlProp19.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trlProp" Target="../ctrlProps/ctrlProp24.xml"/><Relationship Id="rId5" Type="http://schemas.openxmlformats.org/officeDocument/2006/relationships/ctrlProp" Target="../ctrlProps/ctrlProp23.xml"/><Relationship Id="rId4" Type="http://schemas.openxmlformats.org/officeDocument/2006/relationships/ctrlProp" Target="../ctrlProps/ctrlProp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7"/>
  <sheetViews>
    <sheetView tabSelected="1" workbookViewId="0">
      <pane xSplit="1" topLeftCell="W1" activePane="topRight" state="frozen"/>
      <selection pane="topRight" activeCell="A4" sqref="A4"/>
    </sheetView>
  </sheetViews>
  <sheetFormatPr baseColWidth="10" defaultColWidth="11.453125" defaultRowHeight="12.5" x14ac:dyDescent="0.25"/>
  <cols>
    <col min="1" max="1" width="33.54296875" style="11" customWidth="1"/>
    <col min="2" max="6" width="18" style="11" customWidth="1"/>
    <col min="7" max="26" width="11.453125" style="11"/>
    <col min="27" max="28" width="30.6328125" style="11" customWidth="1"/>
    <col min="29" max="29" width="29.453125" style="11" customWidth="1"/>
    <col min="30" max="16384" width="11.453125" style="11"/>
  </cols>
  <sheetData>
    <row r="1" spans="1:30" s="48" customFormat="1" ht="17.25" customHeight="1" x14ac:dyDescent="0.25">
      <c r="A1" s="47"/>
      <c r="B1" s="84" t="str">
        <f>VLOOKUP("&lt;SpaltenTitel_1&gt;",Uebersetzungen!$B$3:$E$51,Uebersetzungen!$B$2+1,FALSE)</f>
        <v>Total</v>
      </c>
      <c r="C1" s="51"/>
      <c r="D1" s="52"/>
      <c r="E1" s="51"/>
      <c r="F1" s="51"/>
      <c r="G1" s="50" t="str">
        <f>VLOOKUP("&lt;SpaltenTitel_4&gt;",Uebersetzungen!$B$3:$E$51,Uebersetzungen!$B$2+1,FALSE)</f>
        <v>Alterskategorien</v>
      </c>
      <c r="H1" s="50"/>
      <c r="I1" s="53"/>
      <c r="J1" s="54"/>
      <c r="K1" s="51"/>
      <c r="L1" s="51"/>
      <c r="M1" s="51"/>
      <c r="N1" s="51"/>
      <c r="O1" s="51"/>
      <c r="P1" s="51"/>
      <c r="Q1" s="51"/>
      <c r="R1" s="51"/>
      <c r="S1" s="51"/>
      <c r="T1" s="51"/>
      <c r="U1" s="51"/>
      <c r="V1" s="51"/>
      <c r="W1" s="51"/>
      <c r="X1" s="51"/>
      <c r="Y1" s="51"/>
      <c r="Z1" s="55"/>
      <c r="AA1" s="49"/>
      <c r="AB1" s="96"/>
    </row>
    <row r="2" spans="1:30" s="48" customFormat="1" ht="17.25" customHeight="1" x14ac:dyDescent="0.25">
      <c r="A2" s="49" t="s">
        <v>258</v>
      </c>
      <c r="B2" s="85" t="str">
        <f>VLOOKUP("&lt;SpaltenTitel_1.1&gt;",Uebersetzungen!$B$3:$E$51,Uebersetzungen!$B$2+1,FALSE)</f>
        <v>Total</v>
      </c>
      <c r="C2" s="56" t="str">
        <f>VLOOKUP("&lt;SpaltenTitel_1.2&gt;",Uebersetzungen!$B$3:$E$51,Uebersetzungen!$B$2+1,FALSE)</f>
        <v>Mann</v>
      </c>
      <c r="D2" s="57" t="str">
        <f>VLOOKUP("&lt;SpaltenTitel_1.3&gt;",Uebersetzungen!$B$3:$E$90,Uebersetzungen!$B$2+1,FALSE)</f>
        <v>Frau</v>
      </c>
      <c r="E2" s="95" t="s">
        <v>253</v>
      </c>
      <c r="F2" s="95" t="s">
        <v>254</v>
      </c>
      <c r="G2" s="85" t="str">
        <f>VLOOKUP("&lt;SpaltenTitel_4.1&gt;",Uebersetzungen!$B$3:$E$51,Uebersetzungen!$B$2+1,FALSE)</f>
        <v>0-4</v>
      </c>
      <c r="H2" s="56"/>
      <c r="I2" s="56" t="str">
        <f>VLOOKUP("&lt;SpaltenTitel_4.2&gt;",Uebersetzungen!$B$3:$E$51,Uebersetzungen!$B$2+1,FALSE)</f>
        <v>5-9</v>
      </c>
      <c r="J2" s="56" t="str">
        <f>VLOOKUP("&lt;SpaltenTitel_4.3&gt;",Uebersetzungen!$B$3:$E$51,Uebersetzungen!$B$2+1,FALSE)</f>
        <v>10-14</v>
      </c>
      <c r="K2" s="56" t="str">
        <f>VLOOKUP("&lt;SpaltenTitel_4.4&gt;",Uebersetzungen!$B$3:$E$51,Uebersetzungen!$B$2+1,FALSE)</f>
        <v>15-19</v>
      </c>
      <c r="L2" s="56" t="str">
        <f>VLOOKUP("&lt;SpaltenTitel_4.5&gt;",Uebersetzungen!$B$3:$E$51,Uebersetzungen!$B$2+1,FALSE)</f>
        <v>20-24</v>
      </c>
      <c r="M2" s="56" t="str">
        <f>VLOOKUP("&lt;SpaltenTitel_4.6&gt;",Uebersetzungen!$B$3:$E$51,Uebersetzungen!$B$2+1,FALSE)</f>
        <v>25-29</v>
      </c>
      <c r="N2" s="56" t="str">
        <f>VLOOKUP("&lt;SpaltenTitel_4.7&gt;",Uebersetzungen!$B$3:$E$51,Uebersetzungen!$B$2+1,FALSE)</f>
        <v>30-34</v>
      </c>
      <c r="O2" s="56" t="str">
        <f>VLOOKUP("&lt;SpaltenTitel_4.8&gt;",Uebersetzungen!$B$3:$E$51,Uebersetzungen!$B$2+1,FALSE)</f>
        <v>35-39</v>
      </c>
      <c r="P2" s="56" t="str">
        <f>VLOOKUP("&lt;SpaltenTitel_4.9&gt;",Uebersetzungen!$B$3:$E$51,Uebersetzungen!$B$2+1,FALSE)</f>
        <v>40-44</v>
      </c>
      <c r="Q2" s="56" t="str">
        <f>VLOOKUP("&lt;SpaltenTitel_4.10&gt;",Uebersetzungen!$B$3:$E$51,Uebersetzungen!$B$2+1,FALSE)</f>
        <v>45-49</v>
      </c>
      <c r="R2" s="56" t="str">
        <f>VLOOKUP("&lt;SpaltenTitel_4.11&gt;",Uebersetzungen!$B$3:$E$51,Uebersetzungen!$B$2+1,FALSE)</f>
        <v>50-54</v>
      </c>
      <c r="S2" s="56" t="str">
        <f>VLOOKUP("&lt;SpaltenTitel_4.12&gt;",Uebersetzungen!$B$3:$E$51,Uebersetzungen!$B$2+1,FALSE)</f>
        <v>55-59</v>
      </c>
      <c r="T2" s="56" t="str">
        <f>VLOOKUP("&lt;SpaltenTitel_4.13&gt;",Uebersetzungen!$B$3:$E$51,Uebersetzungen!$B$2+1,FALSE)</f>
        <v>60-64</v>
      </c>
      <c r="U2" s="56" t="str">
        <f>VLOOKUP("&lt;SpaltenTitel_4.14&gt;",Uebersetzungen!$B$3:$E$51,Uebersetzungen!$B$2+1,FALSE)</f>
        <v>65-69</v>
      </c>
      <c r="V2" s="56" t="str">
        <f>VLOOKUP("&lt;SpaltenTitel_4.15&gt;",Uebersetzungen!$B$3:$E$51,Uebersetzungen!$B$2+1,FALSE)</f>
        <v>70-74</v>
      </c>
      <c r="W2" s="56" t="str">
        <f>VLOOKUP("&lt;SpaltenTitel_4.16&gt;",Uebersetzungen!$B$3:$E$51,Uebersetzungen!$B$2+1,FALSE)</f>
        <v>75-79</v>
      </c>
      <c r="X2" s="56" t="str">
        <f>VLOOKUP("&lt;SpaltenTitel_4.17&gt;",Uebersetzungen!$B$3:$E$51,Uebersetzungen!$B$2+1,FALSE)</f>
        <v>80-84</v>
      </c>
      <c r="Y2" s="56" t="str">
        <f>VLOOKUP("&lt;SpaltenTitel_4.18&gt;",Uebersetzungen!$B$3:$E$51,Uebersetzungen!$B$2+1,FALSE)</f>
        <v>85-89</v>
      </c>
      <c r="Z2" s="58" t="str">
        <f>VLOOKUP("&lt;SpaltenTitel_4.19&gt;",Uebersetzungen!$B$3:$E$51,Uebersetzungen!$B$2+1,FALSE)</f>
        <v>90 und älter</v>
      </c>
      <c r="AA2" s="49" t="s">
        <v>255</v>
      </c>
      <c r="AB2" s="96" t="s">
        <v>256</v>
      </c>
      <c r="AC2" s="48" t="s">
        <v>257</v>
      </c>
    </row>
    <row r="3" spans="1:30" ht="13" x14ac:dyDescent="0.3">
      <c r="A3" s="83" t="str">
        <f>VLOOKUP("&lt;Zeilentitel_1&gt;",Uebersetzungen!$B$3:$E$121,Uebersetzungen!$B$2+1,FALSE)</f>
        <v>GRAUBÜNDEN</v>
      </c>
      <c r="B3" s="64">
        <v>204888</v>
      </c>
      <c r="C3" s="8">
        <v>102927</v>
      </c>
      <c r="D3" s="63">
        <v>101961</v>
      </c>
      <c r="E3" s="8">
        <f>C3*100/B3</f>
        <v>50.235738549841862</v>
      </c>
      <c r="F3" s="8">
        <f>D3*100/B3</f>
        <v>49.764261450158138</v>
      </c>
      <c r="G3" s="64">
        <v>8377</v>
      </c>
      <c r="H3" s="8"/>
      <c r="I3" s="8">
        <v>9272</v>
      </c>
      <c r="J3" s="8">
        <v>9029</v>
      </c>
      <c r="K3" s="8">
        <v>9119</v>
      </c>
      <c r="L3" s="8">
        <v>10197</v>
      </c>
      <c r="M3" s="8">
        <v>11696</v>
      </c>
      <c r="N3" s="8">
        <v>13031</v>
      </c>
      <c r="O3" s="8">
        <v>13686</v>
      </c>
      <c r="P3" s="8">
        <v>13585</v>
      </c>
      <c r="Q3" s="8">
        <v>13156</v>
      </c>
      <c r="R3" s="8">
        <v>14899</v>
      </c>
      <c r="S3" s="8">
        <v>16229</v>
      </c>
      <c r="T3" s="8">
        <v>15363</v>
      </c>
      <c r="U3" s="8">
        <v>12994</v>
      </c>
      <c r="V3" s="8">
        <v>11441</v>
      </c>
      <c r="W3" s="8">
        <v>9712</v>
      </c>
      <c r="X3" s="8">
        <v>6879</v>
      </c>
      <c r="Y3" s="8">
        <v>4045</v>
      </c>
      <c r="Z3" s="12">
        <v>2178</v>
      </c>
      <c r="AA3" s="91">
        <f>SUM(K3:U3)</f>
        <v>143955</v>
      </c>
      <c r="AB3" s="91">
        <f>SUM(K3:R3)/2</f>
        <v>49684.5</v>
      </c>
      <c r="AC3" s="91">
        <f>SUM(M3:P3)/2</f>
        <v>25999</v>
      </c>
      <c r="AD3" s="91"/>
    </row>
    <row r="4" spans="1:30" ht="13" x14ac:dyDescent="0.3">
      <c r="A4" s="7" t="s">
        <v>1</v>
      </c>
      <c r="B4" s="21">
        <v>2742</v>
      </c>
      <c r="C4" s="21">
        <v>1408</v>
      </c>
      <c r="D4" s="60">
        <v>1334</v>
      </c>
      <c r="E4" s="8">
        <f t="shared" ref="E4:E59" si="0">C4*100/B4</f>
        <v>51.349380014587894</v>
      </c>
      <c r="F4" s="8">
        <f t="shared" ref="F4:F59" si="1">D4*100/B4</f>
        <v>48.650619985412106</v>
      </c>
      <c r="G4" s="21">
        <v>93</v>
      </c>
      <c r="H4" s="21"/>
      <c r="I4" s="21">
        <v>128</v>
      </c>
      <c r="J4" s="21">
        <v>122</v>
      </c>
      <c r="K4" s="21">
        <v>107</v>
      </c>
      <c r="L4" s="21">
        <v>123</v>
      </c>
      <c r="M4" s="21">
        <v>168</v>
      </c>
      <c r="N4" s="21">
        <v>170</v>
      </c>
      <c r="O4" s="21">
        <v>178</v>
      </c>
      <c r="P4" s="21">
        <v>207</v>
      </c>
      <c r="Q4" s="21">
        <v>169</v>
      </c>
      <c r="R4" s="21">
        <v>190</v>
      </c>
      <c r="S4" s="21">
        <v>214</v>
      </c>
      <c r="T4" s="21">
        <v>189</v>
      </c>
      <c r="U4" s="21">
        <v>175</v>
      </c>
      <c r="V4" s="21">
        <v>192</v>
      </c>
      <c r="W4" s="21">
        <v>151</v>
      </c>
      <c r="X4" s="21">
        <v>85</v>
      </c>
      <c r="Y4" s="21">
        <v>53</v>
      </c>
      <c r="Z4" s="22">
        <v>28</v>
      </c>
      <c r="AA4" s="91">
        <f t="shared" ref="AA4:AA59" si="2">SUM(K4:U4)</f>
        <v>1890</v>
      </c>
      <c r="AB4" s="91">
        <f t="shared" ref="AB4:AB59" si="3">SUM(K4:R4)/2</f>
        <v>656</v>
      </c>
      <c r="AC4" s="91">
        <f t="shared" ref="AC4:AC59" si="4">SUM(M4:P4)/2</f>
        <v>361.5</v>
      </c>
      <c r="AD4" s="91"/>
    </row>
    <row r="5" spans="1:30" ht="13" x14ac:dyDescent="0.3">
      <c r="A5" s="7" t="s">
        <v>2</v>
      </c>
      <c r="B5" s="21">
        <v>528</v>
      </c>
      <c r="C5" s="21">
        <v>267</v>
      </c>
      <c r="D5" s="60">
        <v>261</v>
      </c>
      <c r="E5" s="8">
        <f t="shared" si="0"/>
        <v>50.56818181818182</v>
      </c>
      <c r="F5" s="8">
        <f t="shared" si="1"/>
        <v>49.43181818181818</v>
      </c>
      <c r="G5" s="21">
        <v>21</v>
      </c>
      <c r="H5" s="21"/>
      <c r="I5" s="21">
        <v>28</v>
      </c>
      <c r="J5" s="21">
        <v>22</v>
      </c>
      <c r="K5" s="21">
        <v>16</v>
      </c>
      <c r="L5" s="21">
        <v>18</v>
      </c>
      <c r="M5" s="21">
        <v>23</v>
      </c>
      <c r="N5" s="21">
        <v>30</v>
      </c>
      <c r="O5" s="21">
        <v>34</v>
      </c>
      <c r="P5" s="21">
        <v>42</v>
      </c>
      <c r="Q5" s="21">
        <v>28</v>
      </c>
      <c r="R5" s="21">
        <v>34</v>
      </c>
      <c r="S5" s="21">
        <v>38</v>
      </c>
      <c r="T5" s="21">
        <v>55</v>
      </c>
      <c r="U5" s="21">
        <v>47</v>
      </c>
      <c r="V5" s="21">
        <v>29</v>
      </c>
      <c r="W5" s="21">
        <v>28</v>
      </c>
      <c r="X5" s="21">
        <v>13</v>
      </c>
      <c r="Y5" s="21">
        <v>11</v>
      </c>
      <c r="Z5" s="22">
        <v>11</v>
      </c>
      <c r="AA5" s="91">
        <f t="shared" si="2"/>
        <v>365</v>
      </c>
      <c r="AB5" s="91">
        <f t="shared" si="3"/>
        <v>112.5</v>
      </c>
      <c r="AC5" s="91">
        <f t="shared" si="4"/>
        <v>64.5</v>
      </c>
      <c r="AD5" s="91"/>
    </row>
    <row r="6" spans="1:30" ht="13" x14ac:dyDescent="0.3">
      <c r="A6" s="7" t="s">
        <v>96</v>
      </c>
      <c r="B6" s="21">
        <v>209</v>
      </c>
      <c r="C6" s="21">
        <v>116</v>
      </c>
      <c r="D6" s="60">
        <v>93</v>
      </c>
      <c r="E6" s="8">
        <f t="shared" si="0"/>
        <v>55.502392344497608</v>
      </c>
      <c r="F6" s="8">
        <f t="shared" si="1"/>
        <v>44.497607655502392</v>
      </c>
      <c r="G6" s="21">
        <v>7</v>
      </c>
      <c r="H6" s="21"/>
      <c r="I6" s="21">
        <v>9</v>
      </c>
      <c r="J6" s="21">
        <v>4</v>
      </c>
      <c r="K6" s="21">
        <v>5</v>
      </c>
      <c r="L6" s="21">
        <v>8</v>
      </c>
      <c r="M6" s="21">
        <v>8</v>
      </c>
      <c r="N6" s="21">
        <v>9</v>
      </c>
      <c r="O6" s="21">
        <v>12</v>
      </c>
      <c r="P6" s="21">
        <v>4</v>
      </c>
      <c r="Q6" s="21">
        <v>14</v>
      </c>
      <c r="R6" s="21">
        <v>16</v>
      </c>
      <c r="S6" s="21">
        <v>20</v>
      </c>
      <c r="T6" s="21">
        <v>22</v>
      </c>
      <c r="U6" s="21">
        <v>13</v>
      </c>
      <c r="V6" s="21">
        <v>22</v>
      </c>
      <c r="W6" s="21">
        <v>21</v>
      </c>
      <c r="X6" s="21">
        <v>9</v>
      </c>
      <c r="Y6" s="21">
        <v>2</v>
      </c>
      <c r="Z6" s="22">
        <v>4</v>
      </c>
      <c r="AA6" s="91">
        <f t="shared" si="2"/>
        <v>131</v>
      </c>
      <c r="AB6" s="91">
        <f t="shared" si="3"/>
        <v>38</v>
      </c>
      <c r="AC6" s="91">
        <f t="shared" si="4"/>
        <v>16.5</v>
      </c>
      <c r="AD6" s="91"/>
    </row>
    <row r="7" spans="1:30" ht="13" x14ac:dyDescent="0.3">
      <c r="A7" s="7" t="s">
        <v>3</v>
      </c>
      <c r="B7" s="21">
        <v>1313</v>
      </c>
      <c r="C7" s="21">
        <v>668</v>
      </c>
      <c r="D7" s="60">
        <v>645</v>
      </c>
      <c r="E7" s="8">
        <f t="shared" si="0"/>
        <v>50.875856816450877</v>
      </c>
      <c r="F7" s="8">
        <f t="shared" si="1"/>
        <v>49.124143183549123</v>
      </c>
      <c r="G7" s="21">
        <v>40</v>
      </c>
      <c r="H7" s="21"/>
      <c r="I7" s="21">
        <v>51</v>
      </c>
      <c r="J7" s="21">
        <v>56</v>
      </c>
      <c r="K7" s="21">
        <v>60</v>
      </c>
      <c r="L7" s="21">
        <v>56</v>
      </c>
      <c r="M7" s="21">
        <v>60</v>
      </c>
      <c r="N7" s="21">
        <v>76</v>
      </c>
      <c r="O7" s="21">
        <v>65</v>
      </c>
      <c r="P7" s="21">
        <v>101</v>
      </c>
      <c r="Q7" s="21">
        <v>80</v>
      </c>
      <c r="R7" s="21">
        <v>96</v>
      </c>
      <c r="S7" s="21">
        <v>128</v>
      </c>
      <c r="T7" s="21">
        <v>118</v>
      </c>
      <c r="U7" s="21">
        <v>93</v>
      </c>
      <c r="V7" s="21">
        <v>73</v>
      </c>
      <c r="W7" s="21">
        <v>58</v>
      </c>
      <c r="X7" s="21">
        <v>52</v>
      </c>
      <c r="Y7" s="21">
        <v>30</v>
      </c>
      <c r="Z7" s="22">
        <v>20</v>
      </c>
      <c r="AA7" s="91">
        <f t="shared" si="2"/>
        <v>933</v>
      </c>
      <c r="AB7" s="91">
        <f t="shared" si="3"/>
        <v>297</v>
      </c>
      <c r="AC7" s="91">
        <f t="shared" si="4"/>
        <v>151</v>
      </c>
      <c r="AD7" s="91"/>
    </row>
    <row r="8" spans="1:30" ht="13" x14ac:dyDescent="0.3">
      <c r="A8" s="7" t="s">
        <v>90</v>
      </c>
      <c r="B8" s="21">
        <v>2424</v>
      </c>
      <c r="C8" s="21">
        <v>1251</v>
      </c>
      <c r="D8" s="60">
        <v>1173</v>
      </c>
      <c r="E8" s="8">
        <f t="shared" si="0"/>
        <v>51.60891089108911</v>
      </c>
      <c r="F8" s="8">
        <f t="shared" si="1"/>
        <v>48.39108910891089</v>
      </c>
      <c r="G8" s="21">
        <v>93</v>
      </c>
      <c r="H8" s="21"/>
      <c r="I8" s="21">
        <v>96</v>
      </c>
      <c r="J8" s="21">
        <v>84</v>
      </c>
      <c r="K8" s="21">
        <v>77</v>
      </c>
      <c r="L8" s="21">
        <v>98</v>
      </c>
      <c r="M8" s="21">
        <v>113</v>
      </c>
      <c r="N8" s="21">
        <v>115</v>
      </c>
      <c r="O8" s="21">
        <v>163</v>
      </c>
      <c r="P8" s="21">
        <v>164</v>
      </c>
      <c r="Q8" s="21">
        <v>143</v>
      </c>
      <c r="R8" s="21">
        <v>143</v>
      </c>
      <c r="S8" s="21">
        <v>184</v>
      </c>
      <c r="T8" s="21">
        <v>207</v>
      </c>
      <c r="U8" s="21">
        <v>182</v>
      </c>
      <c r="V8" s="21">
        <v>215</v>
      </c>
      <c r="W8" s="21">
        <v>138</v>
      </c>
      <c r="X8" s="21">
        <v>125</v>
      </c>
      <c r="Y8" s="21">
        <v>59</v>
      </c>
      <c r="Z8" s="22">
        <v>25</v>
      </c>
      <c r="AA8" s="91">
        <f t="shared" si="2"/>
        <v>1589</v>
      </c>
      <c r="AB8" s="91">
        <f t="shared" si="3"/>
        <v>508</v>
      </c>
      <c r="AC8" s="91">
        <f t="shared" si="4"/>
        <v>277.5</v>
      </c>
      <c r="AD8" s="91"/>
    </row>
    <row r="9" spans="1:30" ht="13" x14ac:dyDescent="0.3">
      <c r="A9" s="7" t="s">
        <v>93</v>
      </c>
      <c r="B9" s="21">
        <v>901</v>
      </c>
      <c r="C9" s="21">
        <v>445</v>
      </c>
      <c r="D9" s="60">
        <v>456</v>
      </c>
      <c r="E9" s="8">
        <f t="shared" si="0"/>
        <v>49.389567147613761</v>
      </c>
      <c r="F9" s="8">
        <f t="shared" si="1"/>
        <v>50.610432852386239</v>
      </c>
      <c r="G9" s="21">
        <v>28</v>
      </c>
      <c r="H9" s="21"/>
      <c r="I9" s="21">
        <v>37</v>
      </c>
      <c r="J9" s="21">
        <v>32</v>
      </c>
      <c r="K9" s="21">
        <v>38</v>
      </c>
      <c r="L9" s="21">
        <v>32</v>
      </c>
      <c r="M9" s="21">
        <v>49</v>
      </c>
      <c r="N9" s="21">
        <v>54</v>
      </c>
      <c r="O9" s="21">
        <v>61</v>
      </c>
      <c r="P9" s="21">
        <v>59</v>
      </c>
      <c r="Q9" s="21">
        <v>57</v>
      </c>
      <c r="R9" s="21">
        <v>57</v>
      </c>
      <c r="S9" s="21">
        <v>71</v>
      </c>
      <c r="T9" s="21">
        <v>82</v>
      </c>
      <c r="U9" s="21">
        <v>69</v>
      </c>
      <c r="V9" s="21">
        <v>60</v>
      </c>
      <c r="W9" s="21">
        <v>53</v>
      </c>
      <c r="X9" s="21">
        <v>31</v>
      </c>
      <c r="Y9" s="21">
        <v>26</v>
      </c>
      <c r="Z9" s="22">
        <v>5</v>
      </c>
      <c r="AA9" s="91">
        <f t="shared" si="2"/>
        <v>629</v>
      </c>
      <c r="AB9" s="91">
        <f t="shared" si="3"/>
        <v>203.5</v>
      </c>
      <c r="AC9" s="91">
        <f t="shared" si="4"/>
        <v>111.5</v>
      </c>
      <c r="AD9" s="91"/>
    </row>
    <row r="10" spans="1:30" ht="13" x14ac:dyDescent="0.3">
      <c r="A10" s="7" t="s">
        <v>4</v>
      </c>
      <c r="B10" s="21">
        <v>1105</v>
      </c>
      <c r="C10" s="21">
        <v>578</v>
      </c>
      <c r="D10" s="60">
        <v>527</v>
      </c>
      <c r="E10" s="8">
        <f t="shared" si="0"/>
        <v>52.307692307692307</v>
      </c>
      <c r="F10" s="8">
        <f t="shared" si="1"/>
        <v>47.692307692307693</v>
      </c>
      <c r="G10" s="21">
        <v>26</v>
      </c>
      <c r="H10" s="21"/>
      <c r="I10" s="21">
        <v>47</v>
      </c>
      <c r="J10" s="21">
        <v>48</v>
      </c>
      <c r="K10" s="21">
        <v>48</v>
      </c>
      <c r="L10" s="21">
        <v>38</v>
      </c>
      <c r="M10" s="21">
        <v>49</v>
      </c>
      <c r="N10" s="21">
        <v>53</v>
      </c>
      <c r="O10" s="21">
        <v>55</v>
      </c>
      <c r="P10" s="21">
        <v>57</v>
      </c>
      <c r="Q10" s="21">
        <v>75</v>
      </c>
      <c r="R10" s="21">
        <v>89</v>
      </c>
      <c r="S10" s="21">
        <v>99</v>
      </c>
      <c r="T10" s="21">
        <v>98</v>
      </c>
      <c r="U10" s="21">
        <v>72</v>
      </c>
      <c r="V10" s="21">
        <v>80</v>
      </c>
      <c r="W10" s="21">
        <v>72</v>
      </c>
      <c r="X10" s="21">
        <v>45</v>
      </c>
      <c r="Y10" s="21">
        <v>37</v>
      </c>
      <c r="Z10" s="22">
        <v>17</v>
      </c>
      <c r="AA10" s="91">
        <f t="shared" si="2"/>
        <v>733</v>
      </c>
      <c r="AB10" s="91">
        <f t="shared" si="3"/>
        <v>232</v>
      </c>
      <c r="AC10" s="91">
        <f t="shared" si="4"/>
        <v>107</v>
      </c>
      <c r="AD10" s="91"/>
    </row>
    <row r="11" spans="1:30" ht="13" x14ac:dyDescent="0.3">
      <c r="A11" s="7" t="s">
        <v>5</v>
      </c>
      <c r="B11" s="21">
        <v>3525</v>
      </c>
      <c r="C11" s="21">
        <v>1728</v>
      </c>
      <c r="D11" s="60">
        <v>1797</v>
      </c>
      <c r="E11" s="8">
        <f t="shared" si="0"/>
        <v>49.021276595744681</v>
      </c>
      <c r="F11" s="8">
        <f t="shared" si="1"/>
        <v>50.978723404255319</v>
      </c>
      <c r="G11" s="21">
        <v>133</v>
      </c>
      <c r="H11" s="21"/>
      <c r="I11" s="21">
        <v>187</v>
      </c>
      <c r="J11" s="21">
        <v>186</v>
      </c>
      <c r="K11" s="21">
        <v>164</v>
      </c>
      <c r="L11" s="21">
        <v>161</v>
      </c>
      <c r="M11" s="21">
        <v>167</v>
      </c>
      <c r="N11" s="21">
        <v>163</v>
      </c>
      <c r="O11" s="21">
        <v>185</v>
      </c>
      <c r="P11" s="21">
        <v>219</v>
      </c>
      <c r="Q11" s="21">
        <v>232</v>
      </c>
      <c r="R11" s="21">
        <v>248</v>
      </c>
      <c r="S11" s="21">
        <v>267</v>
      </c>
      <c r="T11" s="21">
        <v>242</v>
      </c>
      <c r="U11" s="21">
        <v>241</v>
      </c>
      <c r="V11" s="21">
        <v>252</v>
      </c>
      <c r="W11" s="21">
        <v>191</v>
      </c>
      <c r="X11" s="21">
        <v>142</v>
      </c>
      <c r="Y11" s="21">
        <v>91</v>
      </c>
      <c r="Z11" s="22">
        <v>54</v>
      </c>
      <c r="AA11" s="91">
        <f t="shared" si="2"/>
        <v>2289</v>
      </c>
      <c r="AB11" s="91">
        <f t="shared" si="3"/>
        <v>769.5</v>
      </c>
      <c r="AC11" s="91">
        <f t="shared" si="4"/>
        <v>367</v>
      </c>
      <c r="AD11" s="91"/>
    </row>
    <row r="12" spans="1:30" ht="13" x14ac:dyDescent="0.3">
      <c r="A12" s="7" t="s">
        <v>38</v>
      </c>
      <c r="B12" s="21">
        <v>1579</v>
      </c>
      <c r="C12" s="21">
        <v>789</v>
      </c>
      <c r="D12" s="60">
        <v>790</v>
      </c>
      <c r="E12" s="8">
        <f t="shared" si="0"/>
        <v>49.968334388853705</v>
      </c>
      <c r="F12" s="8">
        <f t="shared" si="1"/>
        <v>50.031665611146295</v>
      </c>
      <c r="G12" s="21">
        <v>48</v>
      </c>
      <c r="H12" s="21"/>
      <c r="I12" s="21">
        <v>79</v>
      </c>
      <c r="J12" s="21">
        <v>79</v>
      </c>
      <c r="K12" s="21">
        <v>72</v>
      </c>
      <c r="L12" s="21">
        <v>54</v>
      </c>
      <c r="M12" s="21">
        <v>89</v>
      </c>
      <c r="N12" s="21">
        <v>102</v>
      </c>
      <c r="O12" s="21">
        <v>87</v>
      </c>
      <c r="P12" s="21">
        <v>100</v>
      </c>
      <c r="Q12" s="21">
        <v>125</v>
      </c>
      <c r="R12" s="21">
        <v>116</v>
      </c>
      <c r="S12" s="21">
        <v>118</v>
      </c>
      <c r="T12" s="21">
        <v>121</v>
      </c>
      <c r="U12" s="21">
        <v>102</v>
      </c>
      <c r="V12" s="21">
        <v>87</v>
      </c>
      <c r="W12" s="21">
        <v>80</v>
      </c>
      <c r="X12" s="21">
        <v>64</v>
      </c>
      <c r="Y12" s="21">
        <v>38</v>
      </c>
      <c r="Z12" s="22">
        <v>18</v>
      </c>
      <c r="AA12" s="91">
        <f t="shared" si="2"/>
        <v>1086</v>
      </c>
      <c r="AB12" s="91">
        <f t="shared" si="3"/>
        <v>372.5</v>
      </c>
      <c r="AC12" s="91">
        <f t="shared" si="4"/>
        <v>189</v>
      </c>
      <c r="AD12" s="91"/>
    </row>
    <row r="13" spans="1:30" ht="13" x14ac:dyDescent="0.3">
      <c r="A13" s="7" t="s">
        <v>39</v>
      </c>
      <c r="B13" s="21">
        <v>755</v>
      </c>
      <c r="C13" s="21">
        <v>406</v>
      </c>
      <c r="D13" s="60">
        <v>349</v>
      </c>
      <c r="E13" s="8">
        <f t="shared" si="0"/>
        <v>53.774834437086092</v>
      </c>
      <c r="F13" s="8">
        <f t="shared" si="1"/>
        <v>46.225165562913908</v>
      </c>
      <c r="G13" s="21">
        <v>14</v>
      </c>
      <c r="H13" s="21"/>
      <c r="I13" s="21">
        <v>36</v>
      </c>
      <c r="J13" s="21">
        <v>28</v>
      </c>
      <c r="K13" s="21">
        <v>27</v>
      </c>
      <c r="L13" s="21">
        <v>29</v>
      </c>
      <c r="M13" s="21">
        <v>46</v>
      </c>
      <c r="N13" s="21">
        <v>52</v>
      </c>
      <c r="O13" s="21">
        <v>52</v>
      </c>
      <c r="P13" s="21">
        <v>54</v>
      </c>
      <c r="Q13" s="21">
        <v>38</v>
      </c>
      <c r="R13" s="21">
        <v>67</v>
      </c>
      <c r="S13" s="21">
        <v>73</v>
      </c>
      <c r="T13" s="21">
        <v>85</v>
      </c>
      <c r="U13" s="21">
        <v>61</v>
      </c>
      <c r="V13" s="21">
        <v>35</v>
      </c>
      <c r="W13" s="21">
        <v>24</v>
      </c>
      <c r="X13" s="21">
        <v>10</v>
      </c>
      <c r="Y13" s="21">
        <v>13</v>
      </c>
      <c r="Z13" s="22">
        <v>11</v>
      </c>
      <c r="AA13" s="91">
        <f t="shared" si="2"/>
        <v>584</v>
      </c>
      <c r="AB13" s="91">
        <f t="shared" si="3"/>
        <v>182.5</v>
      </c>
      <c r="AC13" s="91">
        <f t="shared" si="4"/>
        <v>102</v>
      </c>
      <c r="AD13" s="91"/>
    </row>
    <row r="14" spans="1:30" ht="13" x14ac:dyDescent="0.3">
      <c r="A14" s="7" t="s">
        <v>40</v>
      </c>
      <c r="B14" s="21">
        <v>4572</v>
      </c>
      <c r="C14" s="21">
        <v>2277</v>
      </c>
      <c r="D14" s="60">
        <v>2295</v>
      </c>
      <c r="E14" s="8">
        <f t="shared" si="0"/>
        <v>49.803149606299215</v>
      </c>
      <c r="F14" s="8">
        <f t="shared" si="1"/>
        <v>50.196850393700785</v>
      </c>
      <c r="G14" s="21">
        <v>159</v>
      </c>
      <c r="H14" s="21"/>
      <c r="I14" s="21">
        <v>200</v>
      </c>
      <c r="J14" s="21">
        <v>221</v>
      </c>
      <c r="K14" s="21">
        <v>212</v>
      </c>
      <c r="L14" s="21">
        <v>214</v>
      </c>
      <c r="M14" s="21">
        <v>182</v>
      </c>
      <c r="N14" s="21">
        <v>259</v>
      </c>
      <c r="O14" s="21">
        <v>281</v>
      </c>
      <c r="P14" s="21">
        <v>290</v>
      </c>
      <c r="Q14" s="21">
        <v>301</v>
      </c>
      <c r="R14" s="21">
        <v>327</v>
      </c>
      <c r="S14" s="21">
        <v>359</v>
      </c>
      <c r="T14" s="21">
        <v>373</v>
      </c>
      <c r="U14" s="21">
        <v>321</v>
      </c>
      <c r="V14" s="21">
        <v>285</v>
      </c>
      <c r="W14" s="21">
        <v>259</v>
      </c>
      <c r="X14" s="21">
        <v>185</v>
      </c>
      <c r="Y14" s="21">
        <v>95</v>
      </c>
      <c r="Z14" s="22">
        <v>49</v>
      </c>
      <c r="AA14" s="91">
        <f t="shared" si="2"/>
        <v>3119</v>
      </c>
      <c r="AB14" s="91">
        <f t="shared" si="3"/>
        <v>1033</v>
      </c>
      <c r="AC14" s="91">
        <f t="shared" si="4"/>
        <v>506</v>
      </c>
      <c r="AD14" s="91"/>
    </row>
    <row r="15" spans="1:30" ht="13" x14ac:dyDescent="0.3">
      <c r="A15" s="7" t="s">
        <v>41</v>
      </c>
      <c r="B15" s="21">
        <v>811</v>
      </c>
      <c r="C15" s="21">
        <v>404</v>
      </c>
      <c r="D15" s="60">
        <v>407</v>
      </c>
      <c r="E15" s="8">
        <f t="shared" si="0"/>
        <v>49.815043156596793</v>
      </c>
      <c r="F15" s="8">
        <f t="shared" si="1"/>
        <v>50.184956843403207</v>
      </c>
      <c r="G15" s="21">
        <v>22</v>
      </c>
      <c r="H15" s="21"/>
      <c r="I15" s="21">
        <v>36</v>
      </c>
      <c r="J15" s="21">
        <v>26</v>
      </c>
      <c r="K15" s="21">
        <v>51</v>
      </c>
      <c r="L15" s="21">
        <v>41</v>
      </c>
      <c r="M15" s="21">
        <v>31</v>
      </c>
      <c r="N15" s="21">
        <v>33</v>
      </c>
      <c r="O15" s="21">
        <v>51</v>
      </c>
      <c r="P15" s="21">
        <v>40</v>
      </c>
      <c r="Q15" s="21">
        <v>62</v>
      </c>
      <c r="R15" s="21">
        <v>60</v>
      </c>
      <c r="S15" s="21">
        <v>58</v>
      </c>
      <c r="T15" s="21">
        <v>82</v>
      </c>
      <c r="U15" s="21">
        <v>65</v>
      </c>
      <c r="V15" s="21">
        <v>55</v>
      </c>
      <c r="W15" s="21">
        <v>40</v>
      </c>
      <c r="X15" s="21">
        <v>35</v>
      </c>
      <c r="Y15" s="21">
        <v>16</v>
      </c>
      <c r="Z15" s="22">
        <v>7</v>
      </c>
      <c r="AA15" s="91">
        <f t="shared" si="2"/>
        <v>574</v>
      </c>
      <c r="AB15" s="91">
        <f t="shared" si="3"/>
        <v>184.5</v>
      </c>
      <c r="AC15" s="91">
        <f t="shared" si="4"/>
        <v>77.5</v>
      </c>
      <c r="AD15" s="91"/>
    </row>
    <row r="16" spans="1:30" ht="13" x14ac:dyDescent="0.3">
      <c r="A16" s="7" t="s">
        <v>60</v>
      </c>
      <c r="B16" s="21">
        <v>1422</v>
      </c>
      <c r="C16" s="21">
        <v>689</v>
      </c>
      <c r="D16" s="60">
        <v>733</v>
      </c>
      <c r="E16" s="8">
        <f t="shared" si="0"/>
        <v>48.452883263009845</v>
      </c>
      <c r="F16" s="8">
        <f t="shared" si="1"/>
        <v>51.547116736990155</v>
      </c>
      <c r="G16" s="21">
        <v>37</v>
      </c>
      <c r="H16" s="21"/>
      <c r="I16" s="21">
        <v>42</v>
      </c>
      <c r="J16" s="21">
        <v>46</v>
      </c>
      <c r="K16" s="21">
        <v>51</v>
      </c>
      <c r="L16" s="21">
        <v>56</v>
      </c>
      <c r="M16" s="21">
        <v>62</v>
      </c>
      <c r="N16" s="21">
        <v>71</v>
      </c>
      <c r="O16" s="21">
        <v>72</v>
      </c>
      <c r="P16" s="21">
        <v>55</v>
      </c>
      <c r="Q16" s="21">
        <v>84</v>
      </c>
      <c r="R16" s="21">
        <v>101</v>
      </c>
      <c r="S16" s="21">
        <v>116</v>
      </c>
      <c r="T16" s="21">
        <v>138</v>
      </c>
      <c r="U16" s="21">
        <v>127</v>
      </c>
      <c r="V16" s="21">
        <v>120</v>
      </c>
      <c r="W16" s="21">
        <v>100</v>
      </c>
      <c r="X16" s="21">
        <v>65</v>
      </c>
      <c r="Y16" s="21">
        <v>54</v>
      </c>
      <c r="Z16" s="22">
        <v>25</v>
      </c>
      <c r="AA16" s="91">
        <f t="shared" si="2"/>
        <v>933</v>
      </c>
      <c r="AB16" s="91">
        <f t="shared" si="3"/>
        <v>276</v>
      </c>
      <c r="AC16" s="91">
        <f t="shared" si="4"/>
        <v>130</v>
      </c>
      <c r="AD16" s="91"/>
    </row>
    <row r="17" spans="1:30" ht="13" x14ac:dyDescent="0.3">
      <c r="A17" s="7" t="s">
        <v>31</v>
      </c>
      <c r="B17" s="21">
        <v>3533</v>
      </c>
      <c r="C17" s="21">
        <v>1766</v>
      </c>
      <c r="D17" s="60">
        <v>1767</v>
      </c>
      <c r="E17" s="8">
        <f t="shared" si="0"/>
        <v>49.985847721483161</v>
      </c>
      <c r="F17" s="8">
        <f t="shared" si="1"/>
        <v>50.014152278516839</v>
      </c>
      <c r="G17" s="21">
        <v>168</v>
      </c>
      <c r="H17" s="21"/>
      <c r="I17" s="21">
        <v>226</v>
      </c>
      <c r="J17" s="21">
        <v>205</v>
      </c>
      <c r="K17" s="21">
        <v>166</v>
      </c>
      <c r="L17" s="21">
        <v>187</v>
      </c>
      <c r="M17" s="21">
        <v>194</v>
      </c>
      <c r="N17" s="21">
        <v>247</v>
      </c>
      <c r="O17" s="21">
        <v>230</v>
      </c>
      <c r="P17" s="21">
        <v>267</v>
      </c>
      <c r="Q17" s="21">
        <v>242</v>
      </c>
      <c r="R17" s="21">
        <v>252</v>
      </c>
      <c r="S17" s="21">
        <v>260</v>
      </c>
      <c r="T17" s="21">
        <v>258</v>
      </c>
      <c r="U17" s="21">
        <v>193</v>
      </c>
      <c r="V17" s="21">
        <v>176</v>
      </c>
      <c r="W17" s="21">
        <v>115</v>
      </c>
      <c r="X17" s="21">
        <v>86</v>
      </c>
      <c r="Y17" s="21">
        <v>38</v>
      </c>
      <c r="Z17" s="22">
        <v>23</v>
      </c>
      <c r="AA17" s="91">
        <f t="shared" si="2"/>
        <v>2496</v>
      </c>
      <c r="AB17" s="91">
        <f t="shared" si="3"/>
        <v>892.5</v>
      </c>
      <c r="AC17" s="91">
        <f t="shared" si="4"/>
        <v>469</v>
      </c>
      <c r="AD17" s="91"/>
    </row>
    <row r="18" spans="1:30" ht="13" x14ac:dyDescent="0.3">
      <c r="A18" s="7" t="s">
        <v>32</v>
      </c>
      <c r="B18" s="21">
        <v>8286</v>
      </c>
      <c r="C18" s="21">
        <v>4200</v>
      </c>
      <c r="D18" s="60">
        <v>4086</v>
      </c>
      <c r="E18" s="8">
        <f t="shared" si="0"/>
        <v>50.687907313540912</v>
      </c>
      <c r="F18" s="8">
        <f t="shared" si="1"/>
        <v>49.312092686459088</v>
      </c>
      <c r="G18" s="21">
        <v>381</v>
      </c>
      <c r="H18" s="21"/>
      <c r="I18" s="21">
        <v>412</v>
      </c>
      <c r="J18" s="21">
        <v>406</v>
      </c>
      <c r="K18" s="21">
        <v>451</v>
      </c>
      <c r="L18" s="21">
        <v>504</v>
      </c>
      <c r="M18" s="21">
        <v>509</v>
      </c>
      <c r="N18" s="21">
        <v>542</v>
      </c>
      <c r="O18" s="21">
        <v>606</v>
      </c>
      <c r="P18" s="21">
        <v>565</v>
      </c>
      <c r="Q18" s="21">
        <v>566</v>
      </c>
      <c r="R18" s="21">
        <v>626</v>
      </c>
      <c r="S18" s="21">
        <v>571</v>
      </c>
      <c r="T18" s="21">
        <v>505</v>
      </c>
      <c r="U18" s="21">
        <v>411</v>
      </c>
      <c r="V18" s="21">
        <v>423</v>
      </c>
      <c r="W18" s="21">
        <v>344</v>
      </c>
      <c r="X18" s="21">
        <v>241</v>
      </c>
      <c r="Y18" s="21">
        <v>161</v>
      </c>
      <c r="Z18" s="22">
        <v>62</v>
      </c>
      <c r="AA18" s="91">
        <f t="shared" si="2"/>
        <v>5856</v>
      </c>
      <c r="AB18" s="91">
        <f t="shared" si="3"/>
        <v>2184.5</v>
      </c>
      <c r="AC18" s="91">
        <f t="shared" si="4"/>
        <v>1111</v>
      </c>
      <c r="AD18" s="91"/>
    </row>
    <row r="19" spans="1:30" ht="13" x14ac:dyDescent="0.3">
      <c r="A19" s="7" t="s">
        <v>33</v>
      </c>
      <c r="B19" s="21">
        <v>1633</v>
      </c>
      <c r="C19" s="21">
        <v>849</v>
      </c>
      <c r="D19" s="60">
        <v>784</v>
      </c>
      <c r="E19" s="8">
        <f t="shared" si="0"/>
        <v>51.990202082057564</v>
      </c>
      <c r="F19" s="8">
        <f t="shared" si="1"/>
        <v>48.009797917942436</v>
      </c>
      <c r="G19" s="21">
        <v>78</v>
      </c>
      <c r="H19" s="21"/>
      <c r="I19" s="21">
        <v>87</v>
      </c>
      <c r="J19" s="21">
        <v>104</v>
      </c>
      <c r="K19" s="21">
        <v>100</v>
      </c>
      <c r="L19" s="21">
        <v>96</v>
      </c>
      <c r="M19" s="21">
        <v>98</v>
      </c>
      <c r="N19" s="21">
        <v>94</v>
      </c>
      <c r="O19" s="21">
        <v>102</v>
      </c>
      <c r="P19" s="21">
        <v>133</v>
      </c>
      <c r="Q19" s="21">
        <v>110</v>
      </c>
      <c r="R19" s="21">
        <v>134</v>
      </c>
      <c r="S19" s="21">
        <v>109</v>
      </c>
      <c r="T19" s="21">
        <v>108</v>
      </c>
      <c r="U19" s="21">
        <v>81</v>
      </c>
      <c r="V19" s="21">
        <v>73</v>
      </c>
      <c r="W19" s="21">
        <v>62</v>
      </c>
      <c r="X19" s="21">
        <v>38</v>
      </c>
      <c r="Y19" s="21">
        <v>17</v>
      </c>
      <c r="Z19" s="22">
        <v>9</v>
      </c>
      <c r="AA19" s="91">
        <f t="shared" si="2"/>
        <v>1165</v>
      </c>
      <c r="AB19" s="91">
        <f t="shared" si="3"/>
        <v>433.5</v>
      </c>
      <c r="AC19" s="91">
        <f t="shared" si="4"/>
        <v>213.5</v>
      </c>
      <c r="AD19" s="91"/>
    </row>
    <row r="20" spans="1:30" ht="13" x14ac:dyDescent="0.3">
      <c r="A20" s="7" t="s">
        <v>34</v>
      </c>
      <c r="B20" s="21">
        <v>2833</v>
      </c>
      <c r="C20" s="21">
        <v>1401</v>
      </c>
      <c r="D20" s="60">
        <v>1432</v>
      </c>
      <c r="E20" s="8">
        <f t="shared" si="0"/>
        <v>49.452876809036354</v>
      </c>
      <c r="F20" s="8">
        <f t="shared" si="1"/>
        <v>50.547123190963646</v>
      </c>
      <c r="G20" s="21">
        <v>160</v>
      </c>
      <c r="H20" s="21"/>
      <c r="I20" s="21">
        <v>176</v>
      </c>
      <c r="J20" s="21">
        <v>190</v>
      </c>
      <c r="K20" s="21">
        <v>135</v>
      </c>
      <c r="L20" s="21">
        <v>143</v>
      </c>
      <c r="M20" s="21">
        <v>142</v>
      </c>
      <c r="N20" s="21">
        <v>195</v>
      </c>
      <c r="O20" s="21">
        <v>222</v>
      </c>
      <c r="P20" s="21">
        <v>247</v>
      </c>
      <c r="Q20" s="21">
        <v>196</v>
      </c>
      <c r="R20" s="21">
        <v>198</v>
      </c>
      <c r="S20" s="21">
        <v>203</v>
      </c>
      <c r="T20" s="21">
        <v>178</v>
      </c>
      <c r="U20" s="21">
        <v>143</v>
      </c>
      <c r="V20" s="21">
        <v>117</v>
      </c>
      <c r="W20" s="21">
        <v>95</v>
      </c>
      <c r="X20" s="21">
        <v>58</v>
      </c>
      <c r="Y20" s="21">
        <v>23</v>
      </c>
      <c r="Z20" s="22">
        <v>12</v>
      </c>
      <c r="AA20" s="91">
        <f t="shared" si="2"/>
        <v>2002</v>
      </c>
      <c r="AB20" s="91">
        <f t="shared" si="3"/>
        <v>739</v>
      </c>
      <c r="AC20" s="91">
        <f t="shared" si="4"/>
        <v>403</v>
      </c>
      <c r="AD20" s="91"/>
    </row>
    <row r="21" spans="1:30" ht="13" x14ac:dyDescent="0.3">
      <c r="A21" s="7" t="s">
        <v>35</v>
      </c>
      <c r="B21" s="21">
        <v>2939</v>
      </c>
      <c r="C21" s="21">
        <v>1465</v>
      </c>
      <c r="D21" s="60">
        <v>1474</v>
      </c>
      <c r="E21" s="8">
        <f t="shared" si="0"/>
        <v>49.846886696155153</v>
      </c>
      <c r="F21" s="8">
        <f t="shared" si="1"/>
        <v>50.153113303844847</v>
      </c>
      <c r="G21" s="21">
        <v>120</v>
      </c>
      <c r="H21" s="21"/>
      <c r="I21" s="21">
        <v>110</v>
      </c>
      <c r="J21" s="21">
        <v>104</v>
      </c>
      <c r="K21" s="21">
        <v>122</v>
      </c>
      <c r="L21" s="21">
        <v>116</v>
      </c>
      <c r="M21" s="21">
        <v>170</v>
      </c>
      <c r="N21" s="21">
        <v>223</v>
      </c>
      <c r="O21" s="21">
        <v>239</v>
      </c>
      <c r="P21" s="21">
        <v>235</v>
      </c>
      <c r="Q21" s="21">
        <v>200</v>
      </c>
      <c r="R21" s="21">
        <v>187</v>
      </c>
      <c r="S21" s="21">
        <v>187</v>
      </c>
      <c r="T21" s="21">
        <v>208</v>
      </c>
      <c r="U21" s="21">
        <v>192</v>
      </c>
      <c r="V21" s="21">
        <v>173</v>
      </c>
      <c r="W21" s="21">
        <v>164</v>
      </c>
      <c r="X21" s="21">
        <v>98</v>
      </c>
      <c r="Y21" s="21">
        <v>63</v>
      </c>
      <c r="Z21" s="22">
        <v>28</v>
      </c>
      <c r="AA21" s="91">
        <f t="shared" si="2"/>
        <v>2079</v>
      </c>
      <c r="AB21" s="91">
        <f t="shared" si="3"/>
        <v>746</v>
      </c>
      <c r="AC21" s="91">
        <f t="shared" si="4"/>
        <v>433.5</v>
      </c>
      <c r="AD21" s="91"/>
    </row>
    <row r="22" spans="1:30" ht="13" x14ac:dyDescent="0.3">
      <c r="A22" s="7" t="s">
        <v>36</v>
      </c>
      <c r="B22" s="21">
        <v>1215</v>
      </c>
      <c r="C22" s="21">
        <v>615</v>
      </c>
      <c r="D22" s="60">
        <v>600</v>
      </c>
      <c r="E22" s="8">
        <f t="shared" si="0"/>
        <v>50.617283950617285</v>
      </c>
      <c r="F22" s="8">
        <f t="shared" si="1"/>
        <v>49.382716049382715</v>
      </c>
      <c r="G22" s="21">
        <v>57</v>
      </c>
      <c r="H22" s="21"/>
      <c r="I22" s="21">
        <v>65</v>
      </c>
      <c r="J22" s="21">
        <v>63</v>
      </c>
      <c r="K22" s="21">
        <v>45</v>
      </c>
      <c r="L22" s="21">
        <v>54</v>
      </c>
      <c r="M22" s="21">
        <v>60</v>
      </c>
      <c r="N22" s="21">
        <v>67</v>
      </c>
      <c r="O22" s="21">
        <v>70</v>
      </c>
      <c r="P22" s="21">
        <v>95</v>
      </c>
      <c r="Q22" s="21">
        <v>83</v>
      </c>
      <c r="R22" s="21">
        <v>90</v>
      </c>
      <c r="S22" s="21">
        <v>100</v>
      </c>
      <c r="T22" s="21">
        <v>92</v>
      </c>
      <c r="U22" s="21">
        <v>86</v>
      </c>
      <c r="V22" s="21">
        <v>55</v>
      </c>
      <c r="W22" s="21">
        <v>60</v>
      </c>
      <c r="X22" s="21">
        <v>44</v>
      </c>
      <c r="Y22" s="21">
        <v>17</v>
      </c>
      <c r="Z22" s="22">
        <v>12</v>
      </c>
      <c r="AA22" s="91">
        <f t="shared" si="2"/>
        <v>842</v>
      </c>
      <c r="AB22" s="91">
        <f t="shared" si="3"/>
        <v>282</v>
      </c>
      <c r="AC22" s="91">
        <f t="shared" si="4"/>
        <v>146</v>
      </c>
      <c r="AD22" s="91"/>
    </row>
    <row r="23" spans="1:30" ht="13" x14ac:dyDescent="0.3">
      <c r="A23" s="7" t="s">
        <v>37</v>
      </c>
      <c r="B23" s="21">
        <v>1525</v>
      </c>
      <c r="C23" s="21">
        <v>748</v>
      </c>
      <c r="D23" s="60">
        <v>777</v>
      </c>
      <c r="E23" s="8">
        <f t="shared" si="0"/>
        <v>49.049180327868854</v>
      </c>
      <c r="F23" s="8">
        <f t="shared" si="1"/>
        <v>50.950819672131146</v>
      </c>
      <c r="G23" s="21">
        <v>77</v>
      </c>
      <c r="H23" s="21"/>
      <c r="I23" s="21">
        <v>88</v>
      </c>
      <c r="J23" s="21">
        <v>73</v>
      </c>
      <c r="K23" s="21">
        <v>57</v>
      </c>
      <c r="L23" s="21">
        <v>63</v>
      </c>
      <c r="M23" s="21">
        <v>70</v>
      </c>
      <c r="N23" s="21">
        <v>78</v>
      </c>
      <c r="O23" s="21">
        <v>132</v>
      </c>
      <c r="P23" s="21">
        <v>119</v>
      </c>
      <c r="Q23" s="21">
        <v>94</v>
      </c>
      <c r="R23" s="21">
        <v>114</v>
      </c>
      <c r="S23" s="21">
        <v>121</v>
      </c>
      <c r="T23" s="21">
        <v>83</v>
      </c>
      <c r="U23" s="21">
        <v>110</v>
      </c>
      <c r="V23" s="21">
        <v>91</v>
      </c>
      <c r="W23" s="21">
        <v>74</v>
      </c>
      <c r="X23" s="21">
        <v>45</v>
      </c>
      <c r="Y23" s="21">
        <v>23</v>
      </c>
      <c r="Z23" s="22">
        <v>13</v>
      </c>
      <c r="AA23" s="91">
        <f t="shared" si="2"/>
        <v>1041</v>
      </c>
      <c r="AB23" s="91">
        <f t="shared" si="3"/>
        <v>363.5</v>
      </c>
      <c r="AC23" s="91">
        <f t="shared" si="4"/>
        <v>199.5</v>
      </c>
      <c r="AD23" s="91"/>
    </row>
    <row r="24" spans="1:30" ht="13" x14ac:dyDescent="0.3">
      <c r="A24" s="7" t="s">
        <v>71</v>
      </c>
      <c r="B24" s="21">
        <v>3363</v>
      </c>
      <c r="C24" s="21">
        <v>1698</v>
      </c>
      <c r="D24" s="60">
        <v>1665</v>
      </c>
      <c r="E24" s="8">
        <f t="shared" si="0"/>
        <v>50.490633363068689</v>
      </c>
      <c r="F24" s="8">
        <f t="shared" si="1"/>
        <v>49.509366636931311</v>
      </c>
      <c r="G24" s="21">
        <v>159</v>
      </c>
      <c r="H24" s="21"/>
      <c r="I24" s="21">
        <v>178</v>
      </c>
      <c r="J24" s="21">
        <v>187</v>
      </c>
      <c r="K24" s="21">
        <v>187</v>
      </c>
      <c r="L24" s="21">
        <v>149</v>
      </c>
      <c r="M24" s="21">
        <v>174</v>
      </c>
      <c r="N24" s="21">
        <v>190</v>
      </c>
      <c r="O24" s="21">
        <v>208</v>
      </c>
      <c r="P24" s="21">
        <v>262</v>
      </c>
      <c r="Q24" s="21">
        <v>233</v>
      </c>
      <c r="R24" s="21">
        <v>279</v>
      </c>
      <c r="S24" s="21">
        <v>259</v>
      </c>
      <c r="T24" s="21">
        <v>254</v>
      </c>
      <c r="U24" s="21">
        <v>197</v>
      </c>
      <c r="V24" s="21">
        <v>149</v>
      </c>
      <c r="W24" s="21">
        <v>137</v>
      </c>
      <c r="X24" s="21">
        <v>98</v>
      </c>
      <c r="Y24" s="21">
        <v>36</v>
      </c>
      <c r="Z24" s="22">
        <v>27</v>
      </c>
      <c r="AA24" s="91">
        <f t="shared" si="2"/>
        <v>2392</v>
      </c>
      <c r="AB24" s="91">
        <f t="shared" si="3"/>
        <v>841</v>
      </c>
      <c r="AC24" s="91">
        <f t="shared" si="4"/>
        <v>417</v>
      </c>
      <c r="AD24" s="91"/>
    </row>
    <row r="25" spans="1:30" ht="13" x14ac:dyDescent="0.3">
      <c r="A25" s="7" t="s">
        <v>72</v>
      </c>
      <c r="B25" s="21">
        <v>2675</v>
      </c>
      <c r="C25" s="21">
        <v>1360</v>
      </c>
      <c r="D25" s="60">
        <v>1315</v>
      </c>
      <c r="E25" s="8">
        <f t="shared" si="0"/>
        <v>50.841121495327101</v>
      </c>
      <c r="F25" s="8">
        <f t="shared" si="1"/>
        <v>49.158878504672899</v>
      </c>
      <c r="G25" s="21">
        <v>122</v>
      </c>
      <c r="H25" s="21"/>
      <c r="I25" s="21">
        <v>157</v>
      </c>
      <c r="J25" s="21">
        <v>125</v>
      </c>
      <c r="K25" s="21">
        <v>125</v>
      </c>
      <c r="L25" s="21">
        <v>160</v>
      </c>
      <c r="M25" s="21">
        <v>173</v>
      </c>
      <c r="N25" s="21">
        <v>163</v>
      </c>
      <c r="O25" s="21">
        <v>204</v>
      </c>
      <c r="P25" s="21">
        <v>212</v>
      </c>
      <c r="Q25" s="21">
        <v>159</v>
      </c>
      <c r="R25" s="21">
        <v>202</v>
      </c>
      <c r="S25" s="21">
        <v>224</v>
      </c>
      <c r="T25" s="21">
        <v>188</v>
      </c>
      <c r="U25" s="21">
        <v>141</v>
      </c>
      <c r="V25" s="21">
        <v>108</v>
      </c>
      <c r="W25" s="21">
        <v>81</v>
      </c>
      <c r="X25" s="21">
        <v>76</v>
      </c>
      <c r="Y25" s="21">
        <v>39</v>
      </c>
      <c r="Z25" s="22">
        <v>16</v>
      </c>
      <c r="AA25" s="91">
        <f t="shared" si="2"/>
        <v>1951</v>
      </c>
      <c r="AB25" s="91">
        <f t="shared" si="3"/>
        <v>699</v>
      </c>
      <c r="AC25" s="91">
        <f t="shared" si="4"/>
        <v>376</v>
      </c>
      <c r="AD25" s="91"/>
    </row>
    <row r="26" spans="1:30" ht="13" x14ac:dyDescent="0.3">
      <c r="A26" s="7" t="s">
        <v>73</v>
      </c>
      <c r="B26" s="21">
        <v>3589</v>
      </c>
      <c r="C26" s="21">
        <v>1801</v>
      </c>
      <c r="D26" s="60">
        <v>1788</v>
      </c>
      <c r="E26" s="8">
        <f t="shared" si="0"/>
        <v>50.18110894399554</v>
      </c>
      <c r="F26" s="8">
        <f t="shared" si="1"/>
        <v>49.81889105600446</v>
      </c>
      <c r="G26" s="21">
        <v>145</v>
      </c>
      <c r="H26" s="21"/>
      <c r="I26" s="21">
        <v>161</v>
      </c>
      <c r="J26" s="21">
        <v>185</v>
      </c>
      <c r="K26" s="21">
        <v>195</v>
      </c>
      <c r="L26" s="21">
        <v>206</v>
      </c>
      <c r="M26" s="21">
        <v>213</v>
      </c>
      <c r="N26" s="21">
        <v>209</v>
      </c>
      <c r="O26" s="21">
        <v>246</v>
      </c>
      <c r="P26" s="21">
        <v>242</v>
      </c>
      <c r="Q26" s="21">
        <v>249</v>
      </c>
      <c r="R26" s="21">
        <v>266</v>
      </c>
      <c r="S26" s="21">
        <v>264</v>
      </c>
      <c r="T26" s="21">
        <v>267</v>
      </c>
      <c r="U26" s="21">
        <v>208</v>
      </c>
      <c r="V26" s="21">
        <v>180</v>
      </c>
      <c r="W26" s="21">
        <v>153</v>
      </c>
      <c r="X26" s="21">
        <v>99</v>
      </c>
      <c r="Y26" s="21">
        <v>69</v>
      </c>
      <c r="Z26" s="22">
        <v>32</v>
      </c>
      <c r="AA26" s="91">
        <f t="shared" si="2"/>
        <v>2565</v>
      </c>
      <c r="AB26" s="91">
        <f t="shared" si="3"/>
        <v>913</v>
      </c>
      <c r="AC26" s="91">
        <f t="shared" si="4"/>
        <v>455</v>
      </c>
      <c r="AD26" s="91"/>
    </row>
    <row r="27" spans="1:30" ht="13" x14ac:dyDescent="0.3">
      <c r="A27" s="7" t="s">
        <v>74</v>
      </c>
      <c r="B27" s="21">
        <v>868</v>
      </c>
      <c r="C27" s="21">
        <v>438</v>
      </c>
      <c r="D27" s="60">
        <v>430</v>
      </c>
      <c r="E27" s="8">
        <f t="shared" si="0"/>
        <v>50.460829493087559</v>
      </c>
      <c r="F27" s="8">
        <f t="shared" si="1"/>
        <v>49.539170506912441</v>
      </c>
      <c r="G27" s="21">
        <v>47</v>
      </c>
      <c r="H27" s="21"/>
      <c r="I27" s="21">
        <v>45</v>
      </c>
      <c r="J27" s="21">
        <v>25</v>
      </c>
      <c r="K27" s="21">
        <v>31</v>
      </c>
      <c r="L27" s="21">
        <v>27</v>
      </c>
      <c r="M27" s="21">
        <v>51</v>
      </c>
      <c r="N27" s="21">
        <v>90</v>
      </c>
      <c r="O27" s="21">
        <v>64</v>
      </c>
      <c r="P27" s="21">
        <v>64</v>
      </c>
      <c r="Q27" s="21">
        <v>60</v>
      </c>
      <c r="R27" s="21">
        <v>60</v>
      </c>
      <c r="S27" s="21">
        <v>75</v>
      </c>
      <c r="T27" s="21">
        <v>76</v>
      </c>
      <c r="U27" s="21">
        <v>47</v>
      </c>
      <c r="V27" s="21">
        <v>46</v>
      </c>
      <c r="W27" s="21">
        <v>26</v>
      </c>
      <c r="X27" s="21">
        <v>24</v>
      </c>
      <c r="Y27" s="21">
        <v>5</v>
      </c>
      <c r="Z27" s="22">
        <v>5</v>
      </c>
      <c r="AA27" s="91">
        <f t="shared" si="2"/>
        <v>645</v>
      </c>
      <c r="AB27" s="91">
        <f t="shared" si="3"/>
        <v>223.5</v>
      </c>
      <c r="AC27" s="91">
        <f t="shared" si="4"/>
        <v>134.5</v>
      </c>
      <c r="AD27" s="91"/>
    </row>
    <row r="28" spans="1:30" ht="13" x14ac:dyDescent="0.3">
      <c r="A28" s="7" t="s">
        <v>75</v>
      </c>
      <c r="B28" s="21">
        <v>948</v>
      </c>
      <c r="C28" s="21">
        <v>481</v>
      </c>
      <c r="D28" s="60">
        <v>467</v>
      </c>
      <c r="E28" s="8">
        <f t="shared" si="0"/>
        <v>50.738396624472571</v>
      </c>
      <c r="F28" s="8">
        <f t="shared" si="1"/>
        <v>49.261603375527429</v>
      </c>
      <c r="G28" s="21">
        <v>50</v>
      </c>
      <c r="H28" s="21"/>
      <c r="I28" s="21">
        <v>38</v>
      </c>
      <c r="J28" s="21">
        <v>43</v>
      </c>
      <c r="K28" s="21">
        <v>42</v>
      </c>
      <c r="L28" s="21">
        <v>44</v>
      </c>
      <c r="M28" s="21">
        <v>58</v>
      </c>
      <c r="N28" s="21">
        <v>66</v>
      </c>
      <c r="O28" s="21">
        <v>62</v>
      </c>
      <c r="P28" s="21">
        <v>60</v>
      </c>
      <c r="Q28" s="21">
        <v>61</v>
      </c>
      <c r="R28" s="21">
        <v>70</v>
      </c>
      <c r="S28" s="21">
        <v>80</v>
      </c>
      <c r="T28" s="21">
        <v>86</v>
      </c>
      <c r="U28" s="21">
        <v>60</v>
      </c>
      <c r="V28" s="21">
        <v>53</v>
      </c>
      <c r="W28" s="21">
        <v>32</v>
      </c>
      <c r="X28" s="21">
        <v>23</v>
      </c>
      <c r="Y28" s="21">
        <v>10</v>
      </c>
      <c r="Z28" s="22">
        <v>10</v>
      </c>
      <c r="AA28" s="91">
        <f t="shared" si="2"/>
        <v>689</v>
      </c>
      <c r="AB28" s="91">
        <f t="shared" si="3"/>
        <v>231.5</v>
      </c>
      <c r="AC28" s="91">
        <f t="shared" si="4"/>
        <v>123</v>
      </c>
      <c r="AD28" s="91"/>
    </row>
    <row r="29" spans="1:30" ht="13" x14ac:dyDescent="0.3">
      <c r="A29" s="7" t="s">
        <v>76</v>
      </c>
      <c r="B29" s="21">
        <v>3193</v>
      </c>
      <c r="C29" s="21">
        <v>1599</v>
      </c>
      <c r="D29" s="60">
        <v>1594</v>
      </c>
      <c r="E29" s="8">
        <f t="shared" si="0"/>
        <v>50.078296273097401</v>
      </c>
      <c r="F29" s="8">
        <f t="shared" si="1"/>
        <v>49.921703726902599</v>
      </c>
      <c r="G29" s="21">
        <v>159</v>
      </c>
      <c r="H29" s="21"/>
      <c r="I29" s="21">
        <v>173</v>
      </c>
      <c r="J29" s="21">
        <v>144</v>
      </c>
      <c r="K29" s="21">
        <v>130</v>
      </c>
      <c r="L29" s="21">
        <v>137</v>
      </c>
      <c r="M29" s="21">
        <v>171</v>
      </c>
      <c r="N29" s="21">
        <v>191</v>
      </c>
      <c r="O29" s="21">
        <v>227</v>
      </c>
      <c r="P29" s="21">
        <v>251</v>
      </c>
      <c r="Q29" s="21">
        <v>215</v>
      </c>
      <c r="R29" s="21">
        <v>234</v>
      </c>
      <c r="S29" s="21">
        <v>275</v>
      </c>
      <c r="T29" s="21">
        <v>229</v>
      </c>
      <c r="U29" s="21">
        <v>184</v>
      </c>
      <c r="V29" s="21">
        <v>156</v>
      </c>
      <c r="W29" s="21">
        <v>132</v>
      </c>
      <c r="X29" s="21">
        <v>117</v>
      </c>
      <c r="Y29" s="21">
        <v>46</v>
      </c>
      <c r="Z29" s="22">
        <v>22</v>
      </c>
      <c r="AA29" s="91">
        <f t="shared" si="2"/>
        <v>2244</v>
      </c>
      <c r="AB29" s="91">
        <f t="shared" si="3"/>
        <v>778</v>
      </c>
      <c r="AC29" s="91">
        <f t="shared" si="4"/>
        <v>420</v>
      </c>
      <c r="AD29" s="91"/>
    </row>
    <row r="30" spans="1:30" ht="13" x14ac:dyDescent="0.3">
      <c r="A30" s="7" t="s">
        <v>77</v>
      </c>
      <c r="B30" s="21">
        <v>2527</v>
      </c>
      <c r="C30" s="21">
        <v>1247</v>
      </c>
      <c r="D30" s="60">
        <v>1280</v>
      </c>
      <c r="E30" s="8">
        <f t="shared" si="0"/>
        <v>49.347051840126632</v>
      </c>
      <c r="F30" s="8">
        <f t="shared" si="1"/>
        <v>50.652948159873368</v>
      </c>
      <c r="G30" s="21">
        <v>119</v>
      </c>
      <c r="H30" s="21"/>
      <c r="I30" s="21">
        <v>124</v>
      </c>
      <c r="J30" s="21">
        <v>117</v>
      </c>
      <c r="K30" s="21">
        <v>131</v>
      </c>
      <c r="L30" s="21">
        <v>128</v>
      </c>
      <c r="M30" s="21">
        <v>99</v>
      </c>
      <c r="N30" s="21">
        <v>151</v>
      </c>
      <c r="O30" s="21">
        <v>165</v>
      </c>
      <c r="P30" s="21">
        <v>172</v>
      </c>
      <c r="Q30" s="21">
        <v>163</v>
      </c>
      <c r="R30" s="21">
        <v>186</v>
      </c>
      <c r="S30" s="21">
        <v>253</v>
      </c>
      <c r="T30" s="21">
        <v>198</v>
      </c>
      <c r="U30" s="21">
        <v>145</v>
      </c>
      <c r="V30" s="21">
        <v>125</v>
      </c>
      <c r="W30" s="21">
        <v>113</v>
      </c>
      <c r="X30" s="21">
        <v>75</v>
      </c>
      <c r="Y30" s="21">
        <v>32</v>
      </c>
      <c r="Z30" s="22">
        <v>31</v>
      </c>
      <c r="AA30" s="91">
        <f t="shared" si="2"/>
        <v>1791</v>
      </c>
      <c r="AB30" s="91">
        <f t="shared" si="3"/>
        <v>597.5</v>
      </c>
      <c r="AC30" s="91">
        <f t="shared" si="4"/>
        <v>293.5</v>
      </c>
      <c r="AD30" s="91"/>
    </row>
    <row r="31" spans="1:30" ht="13" x14ac:dyDescent="0.3">
      <c r="A31" s="7" t="s">
        <v>78</v>
      </c>
      <c r="B31" s="21">
        <v>9191</v>
      </c>
      <c r="C31" s="21">
        <v>4622</v>
      </c>
      <c r="D31" s="60">
        <v>4569</v>
      </c>
      <c r="E31" s="8">
        <f t="shared" si="0"/>
        <v>50.288325535850291</v>
      </c>
      <c r="F31" s="8">
        <f t="shared" si="1"/>
        <v>49.711674464149709</v>
      </c>
      <c r="G31" s="21">
        <v>449</v>
      </c>
      <c r="H31" s="21"/>
      <c r="I31" s="21">
        <v>511</v>
      </c>
      <c r="J31" s="21">
        <v>469</v>
      </c>
      <c r="K31" s="21">
        <v>454</v>
      </c>
      <c r="L31" s="21">
        <v>403</v>
      </c>
      <c r="M31" s="21">
        <v>544</v>
      </c>
      <c r="N31" s="21">
        <v>629</v>
      </c>
      <c r="O31" s="21">
        <v>671</v>
      </c>
      <c r="P31" s="21">
        <v>612</v>
      </c>
      <c r="Q31" s="21">
        <v>562</v>
      </c>
      <c r="R31" s="21">
        <v>608</v>
      </c>
      <c r="S31" s="21">
        <v>719</v>
      </c>
      <c r="T31" s="21">
        <v>706</v>
      </c>
      <c r="U31" s="21">
        <v>591</v>
      </c>
      <c r="V31" s="21">
        <v>467</v>
      </c>
      <c r="W31" s="21">
        <v>370</v>
      </c>
      <c r="X31" s="21">
        <v>231</v>
      </c>
      <c r="Y31" s="21">
        <v>133</v>
      </c>
      <c r="Z31" s="22">
        <v>62</v>
      </c>
      <c r="AA31" s="91">
        <f t="shared" si="2"/>
        <v>6499</v>
      </c>
      <c r="AB31" s="91">
        <f t="shared" si="3"/>
        <v>2241.5</v>
      </c>
      <c r="AC31" s="91">
        <f t="shared" si="4"/>
        <v>1228</v>
      </c>
      <c r="AD31" s="91"/>
    </row>
    <row r="32" spans="1:30" ht="13" x14ac:dyDescent="0.3">
      <c r="A32" s="7" t="s">
        <v>42</v>
      </c>
      <c r="B32" s="21">
        <v>607</v>
      </c>
      <c r="C32" s="21">
        <v>293</v>
      </c>
      <c r="D32" s="60">
        <v>314</v>
      </c>
      <c r="E32" s="8">
        <f t="shared" si="0"/>
        <v>48.270181219110377</v>
      </c>
      <c r="F32" s="8">
        <f t="shared" si="1"/>
        <v>51.729818780889623</v>
      </c>
      <c r="G32" s="21">
        <v>29</v>
      </c>
      <c r="H32" s="21"/>
      <c r="I32" s="21">
        <v>12</v>
      </c>
      <c r="J32" s="21">
        <v>23</v>
      </c>
      <c r="K32" s="21">
        <v>32</v>
      </c>
      <c r="L32" s="21">
        <v>19</v>
      </c>
      <c r="M32" s="21">
        <v>29</v>
      </c>
      <c r="N32" s="21">
        <v>34</v>
      </c>
      <c r="O32" s="21">
        <v>32</v>
      </c>
      <c r="P32" s="21">
        <v>46</v>
      </c>
      <c r="Q32" s="21">
        <v>39</v>
      </c>
      <c r="R32" s="21">
        <v>53</v>
      </c>
      <c r="S32" s="21">
        <v>53</v>
      </c>
      <c r="T32" s="21">
        <v>51</v>
      </c>
      <c r="U32" s="21">
        <v>58</v>
      </c>
      <c r="V32" s="21">
        <v>31</v>
      </c>
      <c r="W32" s="21">
        <v>34</v>
      </c>
      <c r="X32" s="21">
        <v>21</v>
      </c>
      <c r="Y32" s="21">
        <v>7</v>
      </c>
      <c r="Z32" s="22">
        <v>4</v>
      </c>
      <c r="AA32" s="91">
        <f t="shared" si="2"/>
        <v>446</v>
      </c>
      <c r="AB32" s="91">
        <f t="shared" si="3"/>
        <v>142</v>
      </c>
      <c r="AC32" s="91">
        <f t="shared" si="4"/>
        <v>70.5</v>
      </c>
      <c r="AD32" s="91"/>
    </row>
    <row r="33" spans="1:30" ht="13" x14ac:dyDescent="0.3">
      <c r="A33" s="7" t="s">
        <v>43</v>
      </c>
      <c r="B33" s="21">
        <v>1411</v>
      </c>
      <c r="C33" s="21">
        <v>695</v>
      </c>
      <c r="D33" s="60">
        <v>716</v>
      </c>
      <c r="E33" s="8">
        <f t="shared" si="0"/>
        <v>49.255846917080085</v>
      </c>
      <c r="F33" s="8">
        <f t="shared" si="1"/>
        <v>50.744153082919915</v>
      </c>
      <c r="G33" s="21">
        <v>37</v>
      </c>
      <c r="H33" s="21"/>
      <c r="I33" s="21">
        <v>33</v>
      </c>
      <c r="J33" s="21">
        <v>52</v>
      </c>
      <c r="K33" s="21">
        <v>68</v>
      </c>
      <c r="L33" s="21">
        <v>63</v>
      </c>
      <c r="M33" s="21">
        <v>102</v>
      </c>
      <c r="N33" s="21">
        <v>75</v>
      </c>
      <c r="O33" s="21">
        <v>93</v>
      </c>
      <c r="P33" s="21">
        <v>70</v>
      </c>
      <c r="Q33" s="21">
        <v>66</v>
      </c>
      <c r="R33" s="21">
        <v>125</v>
      </c>
      <c r="S33" s="21">
        <v>141</v>
      </c>
      <c r="T33" s="21">
        <v>150</v>
      </c>
      <c r="U33" s="21">
        <v>86</v>
      </c>
      <c r="V33" s="21">
        <v>79</v>
      </c>
      <c r="W33" s="21">
        <v>89</v>
      </c>
      <c r="X33" s="21">
        <v>42</v>
      </c>
      <c r="Y33" s="21">
        <v>29</v>
      </c>
      <c r="Z33" s="22">
        <v>11</v>
      </c>
      <c r="AA33" s="91">
        <f t="shared" si="2"/>
        <v>1039</v>
      </c>
      <c r="AB33" s="91">
        <f t="shared" si="3"/>
        <v>331</v>
      </c>
      <c r="AC33" s="91">
        <f t="shared" si="4"/>
        <v>170</v>
      </c>
      <c r="AD33" s="91"/>
    </row>
    <row r="34" spans="1:30" ht="13" x14ac:dyDescent="0.3">
      <c r="A34" s="7" t="s">
        <v>44</v>
      </c>
      <c r="B34" s="21">
        <v>197</v>
      </c>
      <c r="C34" s="21">
        <v>98</v>
      </c>
      <c r="D34" s="60">
        <v>99</v>
      </c>
      <c r="E34" s="8">
        <f t="shared" si="0"/>
        <v>49.746192893401016</v>
      </c>
      <c r="F34" s="8">
        <f t="shared" si="1"/>
        <v>50.253807106598984</v>
      </c>
      <c r="G34" s="21">
        <v>3</v>
      </c>
      <c r="H34" s="21"/>
      <c r="I34" s="21">
        <v>10</v>
      </c>
      <c r="J34" s="21">
        <v>7</v>
      </c>
      <c r="K34" s="21">
        <v>9</v>
      </c>
      <c r="L34" s="21">
        <v>9</v>
      </c>
      <c r="M34" s="21">
        <v>5</v>
      </c>
      <c r="N34" s="21">
        <v>7</v>
      </c>
      <c r="O34" s="21">
        <v>7</v>
      </c>
      <c r="P34" s="21">
        <v>13</v>
      </c>
      <c r="Q34" s="21">
        <v>16</v>
      </c>
      <c r="R34" s="21">
        <v>15</v>
      </c>
      <c r="S34" s="21">
        <v>22</v>
      </c>
      <c r="T34" s="21">
        <v>14</v>
      </c>
      <c r="U34" s="21">
        <v>25</v>
      </c>
      <c r="V34" s="21">
        <v>18</v>
      </c>
      <c r="W34" s="21">
        <v>12</v>
      </c>
      <c r="X34" s="21">
        <v>4</v>
      </c>
      <c r="Y34" s="21">
        <v>1</v>
      </c>
      <c r="Z34" s="22">
        <v>0</v>
      </c>
      <c r="AA34" s="91">
        <f t="shared" si="2"/>
        <v>142</v>
      </c>
      <c r="AB34" s="91">
        <f t="shared" si="3"/>
        <v>40.5</v>
      </c>
      <c r="AC34" s="91">
        <f t="shared" si="4"/>
        <v>16</v>
      </c>
      <c r="AD34" s="91"/>
    </row>
    <row r="35" spans="1:30" ht="13" x14ac:dyDescent="0.3">
      <c r="A35" s="7" t="s">
        <v>45</v>
      </c>
      <c r="B35" s="21">
        <v>2077</v>
      </c>
      <c r="C35" s="21">
        <v>1026</v>
      </c>
      <c r="D35" s="60">
        <v>1051</v>
      </c>
      <c r="E35" s="8">
        <f t="shared" si="0"/>
        <v>49.39817043813192</v>
      </c>
      <c r="F35" s="8">
        <f t="shared" si="1"/>
        <v>50.60182956186808</v>
      </c>
      <c r="G35" s="21">
        <v>68</v>
      </c>
      <c r="H35" s="21"/>
      <c r="I35" s="21">
        <v>96</v>
      </c>
      <c r="J35" s="21">
        <v>88</v>
      </c>
      <c r="K35" s="21">
        <v>82</v>
      </c>
      <c r="L35" s="21">
        <v>88</v>
      </c>
      <c r="M35" s="21">
        <v>104</v>
      </c>
      <c r="N35" s="21">
        <v>107</v>
      </c>
      <c r="O35" s="21">
        <v>140</v>
      </c>
      <c r="P35" s="21">
        <v>160</v>
      </c>
      <c r="Q35" s="21">
        <v>165</v>
      </c>
      <c r="R35" s="21">
        <v>161</v>
      </c>
      <c r="S35" s="21">
        <v>195</v>
      </c>
      <c r="T35" s="21">
        <v>157</v>
      </c>
      <c r="U35" s="21">
        <v>126</v>
      </c>
      <c r="V35" s="21">
        <v>138</v>
      </c>
      <c r="W35" s="21">
        <v>92</v>
      </c>
      <c r="X35" s="21">
        <v>57</v>
      </c>
      <c r="Y35" s="21">
        <v>38</v>
      </c>
      <c r="Z35" s="22">
        <v>15</v>
      </c>
      <c r="AA35" s="91">
        <f t="shared" si="2"/>
        <v>1485</v>
      </c>
      <c r="AB35" s="91">
        <f t="shared" si="3"/>
        <v>503.5</v>
      </c>
      <c r="AC35" s="91">
        <f t="shared" si="4"/>
        <v>255.5</v>
      </c>
      <c r="AD35" s="91"/>
    </row>
    <row r="36" spans="1:30" ht="13" x14ac:dyDescent="0.3">
      <c r="A36" s="7" t="s">
        <v>95</v>
      </c>
      <c r="B36" s="21">
        <v>732</v>
      </c>
      <c r="C36" s="21">
        <v>372</v>
      </c>
      <c r="D36" s="60">
        <v>360</v>
      </c>
      <c r="E36" s="8">
        <f t="shared" si="0"/>
        <v>50.819672131147541</v>
      </c>
      <c r="F36" s="8">
        <f t="shared" si="1"/>
        <v>49.180327868852459</v>
      </c>
      <c r="G36" s="21">
        <v>33</v>
      </c>
      <c r="H36" s="21"/>
      <c r="I36" s="21">
        <v>23</v>
      </c>
      <c r="J36" s="21">
        <v>19</v>
      </c>
      <c r="K36" s="21">
        <v>23</v>
      </c>
      <c r="L36" s="21">
        <v>34</v>
      </c>
      <c r="M36" s="21">
        <v>44</v>
      </c>
      <c r="N36" s="21">
        <v>34</v>
      </c>
      <c r="O36" s="21">
        <v>53</v>
      </c>
      <c r="P36" s="21">
        <v>39</v>
      </c>
      <c r="Q36" s="21">
        <v>40</v>
      </c>
      <c r="R36" s="21">
        <v>48</v>
      </c>
      <c r="S36" s="21">
        <v>75</v>
      </c>
      <c r="T36" s="21">
        <v>75</v>
      </c>
      <c r="U36" s="21">
        <v>63</v>
      </c>
      <c r="V36" s="21">
        <v>50</v>
      </c>
      <c r="W36" s="21">
        <v>47</v>
      </c>
      <c r="X36" s="21">
        <v>21</v>
      </c>
      <c r="Y36" s="21">
        <v>9</v>
      </c>
      <c r="Z36" s="22">
        <v>2</v>
      </c>
      <c r="AA36" s="91">
        <f t="shared" si="2"/>
        <v>528</v>
      </c>
      <c r="AB36" s="91">
        <f t="shared" si="3"/>
        <v>157.5</v>
      </c>
      <c r="AC36" s="91">
        <f t="shared" si="4"/>
        <v>85</v>
      </c>
      <c r="AD36" s="91"/>
    </row>
    <row r="37" spans="1:30" ht="13" x14ac:dyDescent="0.3">
      <c r="A37" s="7" t="s">
        <v>46</v>
      </c>
      <c r="B37" s="21">
        <v>2913</v>
      </c>
      <c r="C37" s="21">
        <v>1447</v>
      </c>
      <c r="D37" s="60">
        <v>1466</v>
      </c>
      <c r="E37" s="8">
        <f t="shared" si="0"/>
        <v>49.6738757294885</v>
      </c>
      <c r="F37" s="8">
        <f t="shared" si="1"/>
        <v>50.3261242705115</v>
      </c>
      <c r="G37" s="21">
        <v>103</v>
      </c>
      <c r="H37" s="21"/>
      <c r="I37" s="21">
        <v>106</v>
      </c>
      <c r="J37" s="21">
        <v>128</v>
      </c>
      <c r="K37" s="21">
        <v>138</v>
      </c>
      <c r="L37" s="21">
        <v>181</v>
      </c>
      <c r="M37" s="21">
        <v>163</v>
      </c>
      <c r="N37" s="21">
        <v>190</v>
      </c>
      <c r="O37" s="21">
        <v>185</v>
      </c>
      <c r="P37" s="21">
        <v>198</v>
      </c>
      <c r="Q37" s="21">
        <v>207</v>
      </c>
      <c r="R37" s="21">
        <v>254</v>
      </c>
      <c r="S37" s="21">
        <v>240</v>
      </c>
      <c r="T37" s="21">
        <v>224</v>
      </c>
      <c r="U37" s="21">
        <v>159</v>
      </c>
      <c r="V37" s="21">
        <v>142</v>
      </c>
      <c r="W37" s="21">
        <v>124</v>
      </c>
      <c r="X37" s="21">
        <v>100</v>
      </c>
      <c r="Y37" s="21">
        <v>44</v>
      </c>
      <c r="Z37" s="22">
        <v>27</v>
      </c>
      <c r="AA37" s="91">
        <f t="shared" si="2"/>
        <v>2139</v>
      </c>
      <c r="AB37" s="91">
        <f t="shared" si="3"/>
        <v>758</v>
      </c>
      <c r="AC37" s="91">
        <f t="shared" si="4"/>
        <v>368</v>
      </c>
      <c r="AD37" s="91"/>
    </row>
    <row r="38" spans="1:30" ht="13" x14ac:dyDescent="0.3">
      <c r="A38" s="7" t="s">
        <v>97</v>
      </c>
      <c r="B38" s="21">
        <v>4926</v>
      </c>
      <c r="C38" s="21">
        <v>2453</v>
      </c>
      <c r="D38" s="60">
        <v>2473</v>
      </c>
      <c r="E38" s="8">
        <f t="shared" si="0"/>
        <v>49.796995533901743</v>
      </c>
      <c r="F38" s="8">
        <f t="shared" si="1"/>
        <v>50.203004466098257</v>
      </c>
      <c r="G38" s="21">
        <v>146</v>
      </c>
      <c r="H38" s="21"/>
      <c r="I38" s="21">
        <v>156</v>
      </c>
      <c r="J38" s="21">
        <v>183</v>
      </c>
      <c r="K38" s="21">
        <v>182</v>
      </c>
      <c r="L38" s="21">
        <v>230</v>
      </c>
      <c r="M38" s="21">
        <v>268</v>
      </c>
      <c r="N38" s="21">
        <v>296</v>
      </c>
      <c r="O38" s="21">
        <v>375</v>
      </c>
      <c r="P38" s="21">
        <v>333</v>
      </c>
      <c r="Q38" s="21">
        <v>401</v>
      </c>
      <c r="R38" s="21">
        <v>394</v>
      </c>
      <c r="S38" s="21">
        <v>439</v>
      </c>
      <c r="T38" s="21">
        <v>372</v>
      </c>
      <c r="U38" s="21">
        <v>319</v>
      </c>
      <c r="V38" s="21">
        <v>227</v>
      </c>
      <c r="W38" s="21">
        <v>256</v>
      </c>
      <c r="X38" s="21">
        <v>185</v>
      </c>
      <c r="Y38" s="21">
        <v>112</v>
      </c>
      <c r="Z38" s="22">
        <v>52</v>
      </c>
      <c r="AA38" s="91">
        <f t="shared" si="2"/>
        <v>3609</v>
      </c>
      <c r="AB38" s="91">
        <f t="shared" si="3"/>
        <v>1239.5</v>
      </c>
      <c r="AC38" s="91">
        <f t="shared" si="4"/>
        <v>636</v>
      </c>
      <c r="AD38" s="91"/>
    </row>
    <row r="39" spans="1:30" ht="13" x14ac:dyDescent="0.3">
      <c r="A39" s="7" t="s">
        <v>47</v>
      </c>
      <c r="B39" s="21">
        <v>706</v>
      </c>
      <c r="C39" s="21">
        <v>367</v>
      </c>
      <c r="D39" s="60">
        <v>339</v>
      </c>
      <c r="E39" s="8">
        <f t="shared" si="0"/>
        <v>51.983002832861189</v>
      </c>
      <c r="F39" s="8">
        <f t="shared" si="1"/>
        <v>48.016997167138811</v>
      </c>
      <c r="G39" s="21">
        <v>33</v>
      </c>
      <c r="H39" s="21"/>
      <c r="I39" s="21">
        <v>28</v>
      </c>
      <c r="J39" s="21">
        <v>28</v>
      </c>
      <c r="K39" s="21">
        <v>35</v>
      </c>
      <c r="L39" s="21">
        <v>38</v>
      </c>
      <c r="M39" s="21">
        <v>38</v>
      </c>
      <c r="N39" s="21">
        <v>46</v>
      </c>
      <c r="O39" s="21">
        <v>53</v>
      </c>
      <c r="P39" s="21">
        <v>45</v>
      </c>
      <c r="Q39" s="21">
        <v>41</v>
      </c>
      <c r="R39" s="21">
        <v>49</v>
      </c>
      <c r="S39" s="21">
        <v>64</v>
      </c>
      <c r="T39" s="21">
        <v>59</v>
      </c>
      <c r="U39" s="21">
        <v>37</v>
      </c>
      <c r="V39" s="21">
        <v>46</v>
      </c>
      <c r="W39" s="21">
        <v>35</v>
      </c>
      <c r="X39" s="21">
        <v>19</v>
      </c>
      <c r="Y39" s="21">
        <v>9</v>
      </c>
      <c r="Z39" s="22">
        <v>3</v>
      </c>
      <c r="AA39" s="91">
        <f t="shared" si="2"/>
        <v>505</v>
      </c>
      <c r="AB39" s="91">
        <f t="shared" si="3"/>
        <v>172.5</v>
      </c>
      <c r="AC39" s="91">
        <f t="shared" si="4"/>
        <v>91</v>
      </c>
      <c r="AD39" s="91"/>
    </row>
    <row r="40" spans="1:30" ht="13" x14ac:dyDescent="0.3">
      <c r="A40" s="7" t="s">
        <v>98</v>
      </c>
      <c r="B40" s="21">
        <v>708</v>
      </c>
      <c r="C40" s="21">
        <v>365</v>
      </c>
      <c r="D40" s="60">
        <v>343</v>
      </c>
      <c r="E40" s="8">
        <f t="shared" si="0"/>
        <v>51.55367231638418</v>
      </c>
      <c r="F40" s="8">
        <f t="shared" si="1"/>
        <v>48.44632768361582</v>
      </c>
      <c r="G40" s="21">
        <v>20</v>
      </c>
      <c r="H40" s="21"/>
      <c r="I40" s="21">
        <v>39</v>
      </c>
      <c r="J40" s="21">
        <v>36</v>
      </c>
      <c r="K40" s="21">
        <v>24</v>
      </c>
      <c r="L40" s="21">
        <v>32</v>
      </c>
      <c r="M40" s="21">
        <v>44</v>
      </c>
      <c r="N40" s="21">
        <v>28</v>
      </c>
      <c r="O40" s="21">
        <v>52</v>
      </c>
      <c r="P40" s="21">
        <v>45</v>
      </c>
      <c r="Q40" s="21">
        <v>63</v>
      </c>
      <c r="R40" s="21">
        <v>58</v>
      </c>
      <c r="S40" s="21">
        <v>76</v>
      </c>
      <c r="T40" s="21">
        <v>47</v>
      </c>
      <c r="U40" s="21">
        <v>32</v>
      </c>
      <c r="V40" s="21">
        <v>38</v>
      </c>
      <c r="W40" s="21">
        <v>32</v>
      </c>
      <c r="X40" s="21">
        <v>24</v>
      </c>
      <c r="Y40" s="21">
        <v>11</v>
      </c>
      <c r="Z40" s="22">
        <v>7</v>
      </c>
      <c r="AA40" s="91">
        <f t="shared" si="2"/>
        <v>501</v>
      </c>
      <c r="AB40" s="91">
        <f t="shared" si="3"/>
        <v>173</v>
      </c>
      <c r="AC40" s="91">
        <f t="shared" si="4"/>
        <v>84.5</v>
      </c>
      <c r="AD40" s="91"/>
    </row>
    <row r="41" spans="1:30" ht="13" x14ac:dyDescent="0.3">
      <c r="A41" s="7" t="s">
        <v>48</v>
      </c>
      <c r="B41" s="21">
        <v>1089</v>
      </c>
      <c r="C41" s="21">
        <v>558</v>
      </c>
      <c r="D41" s="60">
        <v>531</v>
      </c>
      <c r="E41" s="8">
        <f t="shared" si="0"/>
        <v>51.239669421487605</v>
      </c>
      <c r="F41" s="8">
        <f t="shared" si="1"/>
        <v>48.760330578512395</v>
      </c>
      <c r="G41" s="21">
        <v>30</v>
      </c>
      <c r="H41" s="21"/>
      <c r="I41" s="21">
        <v>45</v>
      </c>
      <c r="J41" s="21">
        <v>31</v>
      </c>
      <c r="K41" s="21">
        <v>30</v>
      </c>
      <c r="L41" s="21">
        <v>40</v>
      </c>
      <c r="M41" s="21">
        <v>50</v>
      </c>
      <c r="N41" s="21">
        <v>66</v>
      </c>
      <c r="O41" s="21">
        <v>57</v>
      </c>
      <c r="P41" s="21">
        <v>86</v>
      </c>
      <c r="Q41" s="21">
        <v>71</v>
      </c>
      <c r="R41" s="21">
        <v>98</v>
      </c>
      <c r="S41" s="21">
        <v>102</v>
      </c>
      <c r="T41" s="21">
        <v>80</v>
      </c>
      <c r="U41" s="21">
        <v>76</v>
      </c>
      <c r="V41" s="21">
        <v>79</v>
      </c>
      <c r="W41" s="21">
        <v>71</v>
      </c>
      <c r="X41" s="21">
        <v>41</v>
      </c>
      <c r="Y41" s="21">
        <v>22</v>
      </c>
      <c r="Z41" s="22">
        <v>14</v>
      </c>
      <c r="AA41" s="91">
        <f t="shared" si="2"/>
        <v>756</v>
      </c>
      <c r="AB41" s="91">
        <f t="shared" si="3"/>
        <v>249</v>
      </c>
      <c r="AC41" s="91">
        <f t="shared" si="4"/>
        <v>129.5</v>
      </c>
      <c r="AD41" s="91"/>
    </row>
    <row r="42" spans="1:30" ht="13" x14ac:dyDescent="0.3">
      <c r="A42" s="7" t="s">
        <v>49</v>
      </c>
      <c r="B42" s="21">
        <v>1218</v>
      </c>
      <c r="C42" s="21">
        <v>628</v>
      </c>
      <c r="D42" s="60">
        <v>590</v>
      </c>
      <c r="E42" s="8">
        <f t="shared" si="0"/>
        <v>51.559934318555008</v>
      </c>
      <c r="F42" s="8">
        <f t="shared" si="1"/>
        <v>48.440065681444992</v>
      </c>
      <c r="G42" s="21">
        <v>42</v>
      </c>
      <c r="H42" s="21"/>
      <c r="I42" s="21">
        <v>41</v>
      </c>
      <c r="J42" s="21">
        <v>58</v>
      </c>
      <c r="K42" s="21">
        <v>152</v>
      </c>
      <c r="L42" s="21">
        <v>55</v>
      </c>
      <c r="M42" s="21">
        <v>61</v>
      </c>
      <c r="N42" s="21">
        <v>49</v>
      </c>
      <c r="O42" s="21">
        <v>67</v>
      </c>
      <c r="P42" s="21">
        <v>79</v>
      </c>
      <c r="Q42" s="21">
        <v>89</v>
      </c>
      <c r="R42" s="21">
        <v>84</v>
      </c>
      <c r="S42" s="21">
        <v>77</v>
      </c>
      <c r="T42" s="21">
        <v>87</v>
      </c>
      <c r="U42" s="21">
        <v>87</v>
      </c>
      <c r="V42" s="21">
        <v>70</v>
      </c>
      <c r="W42" s="21">
        <v>55</v>
      </c>
      <c r="X42" s="21">
        <v>29</v>
      </c>
      <c r="Y42" s="21">
        <v>24</v>
      </c>
      <c r="Z42" s="22">
        <v>12</v>
      </c>
      <c r="AA42" s="91">
        <f t="shared" si="2"/>
        <v>887</v>
      </c>
      <c r="AB42" s="91">
        <f t="shared" si="3"/>
        <v>318</v>
      </c>
      <c r="AC42" s="91">
        <f t="shared" si="4"/>
        <v>128</v>
      </c>
      <c r="AD42" s="91"/>
    </row>
    <row r="43" spans="1:30" ht="13" x14ac:dyDescent="0.3">
      <c r="A43" s="7" t="s">
        <v>99</v>
      </c>
      <c r="B43" s="21">
        <v>1578</v>
      </c>
      <c r="C43" s="21">
        <v>770</v>
      </c>
      <c r="D43" s="60">
        <v>808</v>
      </c>
      <c r="E43" s="8">
        <f t="shared" si="0"/>
        <v>48.79594423320659</v>
      </c>
      <c r="F43" s="8">
        <f t="shared" si="1"/>
        <v>51.20405576679341</v>
      </c>
      <c r="G43" s="21">
        <v>60</v>
      </c>
      <c r="H43" s="21"/>
      <c r="I43" s="21">
        <v>69</v>
      </c>
      <c r="J43" s="21">
        <v>60</v>
      </c>
      <c r="K43" s="21">
        <v>67</v>
      </c>
      <c r="L43" s="21">
        <v>59</v>
      </c>
      <c r="M43" s="21">
        <v>71</v>
      </c>
      <c r="N43" s="21">
        <v>93</v>
      </c>
      <c r="O43" s="21">
        <v>85</v>
      </c>
      <c r="P43" s="21">
        <v>84</v>
      </c>
      <c r="Q43" s="21">
        <v>79</v>
      </c>
      <c r="R43" s="21">
        <v>120</v>
      </c>
      <c r="S43" s="21">
        <v>108</v>
      </c>
      <c r="T43" s="21">
        <v>154</v>
      </c>
      <c r="U43" s="21">
        <v>131</v>
      </c>
      <c r="V43" s="21">
        <v>115</v>
      </c>
      <c r="W43" s="21">
        <v>88</v>
      </c>
      <c r="X43" s="21">
        <v>62</v>
      </c>
      <c r="Y43" s="21">
        <v>51</v>
      </c>
      <c r="Z43" s="22">
        <v>22</v>
      </c>
      <c r="AA43" s="91">
        <f t="shared" si="2"/>
        <v>1051</v>
      </c>
      <c r="AB43" s="91">
        <f t="shared" si="3"/>
        <v>329</v>
      </c>
      <c r="AC43" s="91">
        <f t="shared" si="4"/>
        <v>166.5</v>
      </c>
      <c r="AD43" s="91"/>
    </row>
    <row r="44" spans="1:30" ht="13" x14ac:dyDescent="0.3">
      <c r="A44" s="7" t="s">
        <v>50</v>
      </c>
      <c r="B44" s="21">
        <v>91</v>
      </c>
      <c r="C44" s="21">
        <v>44</v>
      </c>
      <c r="D44" s="60">
        <v>47</v>
      </c>
      <c r="E44" s="8">
        <f t="shared" si="0"/>
        <v>48.35164835164835</v>
      </c>
      <c r="F44" s="8">
        <f t="shared" si="1"/>
        <v>51.64835164835165</v>
      </c>
      <c r="G44" s="21">
        <v>1</v>
      </c>
      <c r="H44" s="21"/>
      <c r="I44" s="21">
        <v>0</v>
      </c>
      <c r="J44" s="21">
        <v>0</v>
      </c>
      <c r="K44" s="21">
        <v>5</v>
      </c>
      <c r="L44" s="21">
        <v>4</v>
      </c>
      <c r="M44" s="21">
        <v>4</v>
      </c>
      <c r="N44" s="21">
        <v>5</v>
      </c>
      <c r="O44" s="21">
        <v>2</v>
      </c>
      <c r="P44" s="21">
        <v>1</v>
      </c>
      <c r="Q44" s="21">
        <v>7</v>
      </c>
      <c r="R44" s="21">
        <v>2</v>
      </c>
      <c r="S44" s="21">
        <v>14</v>
      </c>
      <c r="T44" s="21">
        <v>12</v>
      </c>
      <c r="U44" s="21">
        <v>9</v>
      </c>
      <c r="V44" s="21">
        <v>9</v>
      </c>
      <c r="W44" s="21">
        <v>3</v>
      </c>
      <c r="X44" s="21">
        <v>6</v>
      </c>
      <c r="Y44" s="21">
        <v>5</v>
      </c>
      <c r="Z44" s="22">
        <v>2</v>
      </c>
      <c r="AA44" s="91">
        <f t="shared" si="2"/>
        <v>65</v>
      </c>
      <c r="AB44" s="91">
        <f t="shared" si="3"/>
        <v>15</v>
      </c>
      <c r="AC44" s="91">
        <f t="shared" si="4"/>
        <v>6</v>
      </c>
      <c r="AD44" s="91"/>
    </row>
    <row r="45" spans="1:30" ht="13" x14ac:dyDescent="0.3">
      <c r="A45" s="7" t="s">
        <v>51</v>
      </c>
      <c r="B45" s="21">
        <v>262</v>
      </c>
      <c r="C45" s="21">
        <v>120</v>
      </c>
      <c r="D45" s="60">
        <v>142</v>
      </c>
      <c r="E45" s="8">
        <f t="shared" si="0"/>
        <v>45.801526717557252</v>
      </c>
      <c r="F45" s="8">
        <f t="shared" si="1"/>
        <v>54.198473282442748</v>
      </c>
      <c r="G45" s="21">
        <v>4</v>
      </c>
      <c r="H45" s="21"/>
      <c r="I45" s="21">
        <v>4</v>
      </c>
      <c r="J45" s="21">
        <v>11</v>
      </c>
      <c r="K45" s="21">
        <v>11</v>
      </c>
      <c r="L45" s="21">
        <v>13</v>
      </c>
      <c r="M45" s="21">
        <v>10</v>
      </c>
      <c r="N45" s="21">
        <v>10</v>
      </c>
      <c r="O45" s="21">
        <v>9</v>
      </c>
      <c r="P45" s="21">
        <v>17</v>
      </c>
      <c r="Q45" s="21">
        <v>18</v>
      </c>
      <c r="R45" s="21">
        <v>24</v>
      </c>
      <c r="S45" s="21">
        <v>26</v>
      </c>
      <c r="T45" s="21">
        <v>22</v>
      </c>
      <c r="U45" s="21">
        <v>16</v>
      </c>
      <c r="V45" s="21">
        <v>16</v>
      </c>
      <c r="W45" s="21">
        <v>21</v>
      </c>
      <c r="X45" s="21">
        <v>18</v>
      </c>
      <c r="Y45" s="21">
        <v>3</v>
      </c>
      <c r="Z45" s="22">
        <v>9</v>
      </c>
      <c r="AA45" s="91">
        <f t="shared" si="2"/>
        <v>176</v>
      </c>
      <c r="AB45" s="91">
        <f t="shared" si="3"/>
        <v>56</v>
      </c>
      <c r="AC45" s="91">
        <f t="shared" si="4"/>
        <v>23</v>
      </c>
      <c r="AD45" s="91"/>
    </row>
    <row r="46" spans="1:30" ht="13" x14ac:dyDescent="0.3">
      <c r="A46" s="7" t="s">
        <v>52</v>
      </c>
      <c r="B46" s="21">
        <v>161</v>
      </c>
      <c r="C46" s="21">
        <v>92</v>
      </c>
      <c r="D46" s="60">
        <v>69</v>
      </c>
      <c r="E46" s="8">
        <f t="shared" si="0"/>
        <v>57.142857142857146</v>
      </c>
      <c r="F46" s="8">
        <f t="shared" si="1"/>
        <v>42.857142857142854</v>
      </c>
      <c r="G46" s="21">
        <v>4</v>
      </c>
      <c r="H46" s="21"/>
      <c r="I46" s="21">
        <v>2</v>
      </c>
      <c r="J46" s="21">
        <v>3</v>
      </c>
      <c r="K46" s="21">
        <v>3</v>
      </c>
      <c r="L46" s="21">
        <v>5</v>
      </c>
      <c r="M46" s="21">
        <v>3</v>
      </c>
      <c r="N46" s="21">
        <v>8</v>
      </c>
      <c r="O46" s="21">
        <v>8</v>
      </c>
      <c r="P46" s="21">
        <v>11</v>
      </c>
      <c r="Q46" s="21">
        <v>6</v>
      </c>
      <c r="R46" s="21">
        <v>16</v>
      </c>
      <c r="S46" s="21">
        <v>13</v>
      </c>
      <c r="T46" s="21">
        <v>14</v>
      </c>
      <c r="U46" s="21">
        <v>25</v>
      </c>
      <c r="V46" s="21">
        <v>19</v>
      </c>
      <c r="W46" s="21">
        <v>9</v>
      </c>
      <c r="X46" s="21">
        <v>6</v>
      </c>
      <c r="Y46" s="21">
        <v>5</v>
      </c>
      <c r="Z46" s="22">
        <v>1</v>
      </c>
      <c r="AA46" s="91">
        <f t="shared" si="2"/>
        <v>112</v>
      </c>
      <c r="AB46" s="91">
        <f t="shared" si="3"/>
        <v>30</v>
      </c>
      <c r="AC46" s="91">
        <f t="shared" si="4"/>
        <v>15</v>
      </c>
      <c r="AD46" s="91"/>
    </row>
    <row r="47" spans="1:30" ht="13" x14ac:dyDescent="0.3">
      <c r="A47" s="7" t="s">
        <v>53</v>
      </c>
      <c r="B47" s="21">
        <v>119</v>
      </c>
      <c r="C47" s="21">
        <v>62</v>
      </c>
      <c r="D47" s="60">
        <v>57</v>
      </c>
      <c r="E47" s="8">
        <f t="shared" si="0"/>
        <v>52.100840336134453</v>
      </c>
      <c r="F47" s="8">
        <f t="shared" si="1"/>
        <v>47.899159663865547</v>
      </c>
      <c r="G47" s="21">
        <v>2</v>
      </c>
      <c r="H47" s="21"/>
      <c r="I47" s="21">
        <v>2</v>
      </c>
      <c r="J47" s="21">
        <v>0</v>
      </c>
      <c r="K47" s="21">
        <v>4</v>
      </c>
      <c r="L47" s="21">
        <v>5</v>
      </c>
      <c r="M47" s="21">
        <v>1</v>
      </c>
      <c r="N47" s="21">
        <v>2</v>
      </c>
      <c r="O47" s="21">
        <v>9</v>
      </c>
      <c r="P47" s="21">
        <v>4</v>
      </c>
      <c r="Q47" s="21">
        <v>6</v>
      </c>
      <c r="R47" s="21">
        <v>12</v>
      </c>
      <c r="S47" s="21">
        <v>15</v>
      </c>
      <c r="T47" s="21">
        <v>14</v>
      </c>
      <c r="U47" s="21">
        <v>15</v>
      </c>
      <c r="V47" s="21">
        <v>10</v>
      </c>
      <c r="W47" s="21">
        <v>5</v>
      </c>
      <c r="X47" s="21">
        <v>8</v>
      </c>
      <c r="Y47" s="21">
        <v>3</v>
      </c>
      <c r="Z47" s="22">
        <v>2</v>
      </c>
      <c r="AA47" s="91">
        <f t="shared" si="2"/>
        <v>87</v>
      </c>
      <c r="AB47" s="91">
        <f t="shared" si="3"/>
        <v>21.5</v>
      </c>
      <c r="AC47" s="91">
        <f t="shared" si="4"/>
        <v>8</v>
      </c>
      <c r="AD47" s="91"/>
    </row>
    <row r="48" spans="1:30" ht="13" x14ac:dyDescent="0.3">
      <c r="A48" s="7" t="s">
        <v>54</v>
      </c>
      <c r="B48" s="21">
        <v>850</v>
      </c>
      <c r="C48" s="21">
        <v>442</v>
      </c>
      <c r="D48" s="60">
        <v>408</v>
      </c>
      <c r="E48" s="8">
        <f t="shared" si="0"/>
        <v>52</v>
      </c>
      <c r="F48" s="8">
        <f t="shared" si="1"/>
        <v>48</v>
      </c>
      <c r="G48" s="21">
        <v>28</v>
      </c>
      <c r="H48" s="21"/>
      <c r="I48" s="21">
        <v>38</v>
      </c>
      <c r="J48" s="21">
        <v>27</v>
      </c>
      <c r="K48" s="21">
        <v>38</v>
      </c>
      <c r="L48" s="21">
        <v>46</v>
      </c>
      <c r="M48" s="21">
        <v>48</v>
      </c>
      <c r="N48" s="21">
        <v>57</v>
      </c>
      <c r="O48" s="21">
        <v>57</v>
      </c>
      <c r="P48" s="21">
        <v>43</v>
      </c>
      <c r="Q48" s="21">
        <v>74</v>
      </c>
      <c r="R48" s="21">
        <v>88</v>
      </c>
      <c r="S48" s="21">
        <v>53</v>
      </c>
      <c r="T48" s="21">
        <v>69</v>
      </c>
      <c r="U48" s="21">
        <v>42</v>
      </c>
      <c r="V48" s="21">
        <v>50</v>
      </c>
      <c r="W48" s="21">
        <v>39</v>
      </c>
      <c r="X48" s="21">
        <v>29</v>
      </c>
      <c r="Y48" s="21">
        <v>16</v>
      </c>
      <c r="Z48" s="22">
        <v>8</v>
      </c>
      <c r="AA48" s="91">
        <f t="shared" si="2"/>
        <v>615</v>
      </c>
      <c r="AB48" s="91">
        <f t="shared" si="3"/>
        <v>225.5</v>
      </c>
      <c r="AC48" s="91">
        <f t="shared" si="4"/>
        <v>102.5</v>
      </c>
      <c r="AD48" s="91"/>
    </row>
    <row r="49" spans="1:30" ht="13" x14ac:dyDescent="0.3">
      <c r="A49" s="7" t="s">
        <v>55</v>
      </c>
      <c r="B49" s="21">
        <v>1420</v>
      </c>
      <c r="C49" s="21">
        <v>738</v>
      </c>
      <c r="D49" s="60">
        <v>682</v>
      </c>
      <c r="E49" s="8">
        <f t="shared" si="0"/>
        <v>51.971830985915496</v>
      </c>
      <c r="F49" s="8">
        <f t="shared" si="1"/>
        <v>48.028169014084504</v>
      </c>
      <c r="G49" s="21">
        <v>47</v>
      </c>
      <c r="H49" s="21"/>
      <c r="I49" s="21">
        <v>47</v>
      </c>
      <c r="J49" s="21">
        <v>58</v>
      </c>
      <c r="K49" s="21">
        <v>50</v>
      </c>
      <c r="L49" s="21">
        <v>59</v>
      </c>
      <c r="M49" s="21">
        <v>63</v>
      </c>
      <c r="N49" s="21">
        <v>70</v>
      </c>
      <c r="O49" s="21">
        <v>72</v>
      </c>
      <c r="P49" s="21">
        <v>61</v>
      </c>
      <c r="Q49" s="21">
        <v>103</v>
      </c>
      <c r="R49" s="21">
        <v>132</v>
      </c>
      <c r="S49" s="21">
        <v>145</v>
      </c>
      <c r="T49" s="21">
        <v>128</v>
      </c>
      <c r="U49" s="21">
        <v>100</v>
      </c>
      <c r="V49" s="21">
        <v>72</v>
      </c>
      <c r="W49" s="21">
        <v>92</v>
      </c>
      <c r="X49" s="21">
        <v>53</v>
      </c>
      <c r="Y49" s="21">
        <v>45</v>
      </c>
      <c r="Z49" s="22">
        <v>23</v>
      </c>
      <c r="AA49" s="91">
        <f t="shared" si="2"/>
        <v>983</v>
      </c>
      <c r="AB49" s="91">
        <f t="shared" si="3"/>
        <v>305</v>
      </c>
      <c r="AC49" s="91">
        <f t="shared" si="4"/>
        <v>133</v>
      </c>
      <c r="AD49" s="91"/>
    </row>
    <row r="50" spans="1:30" ht="13" x14ac:dyDescent="0.3">
      <c r="A50" s="7" t="s">
        <v>56</v>
      </c>
      <c r="B50" s="21">
        <v>332</v>
      </c>
      <c r="C50" s="21">
        <v>177</v>
      </c>
      <c r="D50" s="60">
        <v>155</v>
      </c>
      <c r="E50" s="8">
        <f t="shared" si="0"/>
        <v>53.313253012048193</v>
      </c>
      <c r="F50" s="8">
        <f t="shared" si="1"/>
        <v>46.686746987951807</v>
      </c>
      <c r="G50" s="21">
        <v>5</v>
      </c>
      <c r="H50" s="21"/>
      <c r="I50" s="21">
        <v>7</v>
      </c>
      <c r="J50" s="21">
        <v>7</v>
      </c>
      <c r="K50" s="21">
        <v>9</v>
      </c>
      <c r="L50" s="21">
        <v>21</v>
      </c>
      <c r="M50" s="21">
        <v>17</v>
      </c>
      <c r="N50" s="21">
        <v>13</v>
      </c>
      <c r="O50" s="21">
        <v>17</v>
      </c>
      <c r="P50" s="21">
        <v>13</v>
      </c>
      <c r="Q50" s="21">
        <v>17</v>
      </c>
      <c r="R50" s="21">
        <v>30</v>
      </c>
      <c r="S50" s="21">
        <v>42</v>
      </c>
      <c r="T50" s="21">
        <v>24</v>
      </c>
      <c r="U50" s="21">
        <v>23</v>
      </c>
      <c r="V50" s="21">
        <v>23</v>
      </c>
      <c r="W50" s="21">
        <v>17</v>
      </c>
      <c r="X50" s="21">
        <v>19</v>
      </c>
      <c r="Y50" s="21">
        <v>13</v>
      </c>
      <c r="Z50" s="22">
        <v>15</v>
      </c>
      <c r="AA50" s="91">
        <f t="shared" si="2"/>
        <v>226</v>
      </c>
      <c r="AB50" s="91">
        <f t="shared" si="3"/>
        <v>68.5</v>
      </c>
      <c r="AC50" s="91">
        <f t="shared" si="4"/>
        <v>30</v>
      </c>
      <c r="AD50" s="91"/>
    </row>
    <row r="51" spans="1:30" ht="13" x14ac:dyDescent="0.3">
      <c r="A51" s="7" t="s">
        <v>57</v>
      </c>
      <c r="B51" s="21">
        <v>691</v>
      </c>
      <c r="C51" s="21">
        <v>370</v>
      </c>
      <c r="D51" s="60">
        <v>321</v>
      </c>
      <c r="E51" s="8">
        <f t="shared" si="0"/>
        <v>53.545586107091175</v>
      </c>
      <c r="F51" s="8">
        <f t="shared" si="1"/>
        <v>46.454413892908825</v>
      </c>
      <c r="G51" s="21">
        <v>31</v>
      </c>
      <c r="H51" s="21"/>
      <c r="I51" s="21">
        <v>23</v>
      </c>
      <c r="J51" s="21">
        <v>35</v>
      </c>
      <c r="K51" s="21">
        <v>28</v>
      </c>
      <c r="L51" s="21">
        <v>35</v>
      </c>
      <c r="M51" s="21">
        <v>51</v>
      </c>
      <c r="N51" s="21">
        <v>32</v>
      </c>
      <c r="O51" s="21">
        <v>43</v>
      </c>
      <c r="P51" s="21">
        <v>56</v>
      </c>
      <c r="Q51" s="21">
        <v>60</v>
      </c>
      <c r="R51" s="21">
        <v>72</v>
      </c>
      <c r="S51" s="21">
        <v>63</v>
      </c>
      <c r="T51" s="21">
        <v>33</v>
      </c>
      <c r="U51" s="21">
        <v>37</v>
      </c>
      <c r="V51" s="21">
        <v>27</v>
      </c>
      <c r="W51" s="21">
        <v>26</v>
      </c>
      <c r="X51" s="21">
        <v>22</v>
      </c>
      <c r="Y51" s="21">
        <v>12</v>
      </c>
      <c r="Z51" s="22">
        <v>5</v>
      </c>
      <c r="AA51" s="91">
        <f t="shared" si="2"/>
        <v>510</v>
      </c>
      <c r="AB51" s="91">
        <f t="shared" si="3"/>
        <v>188.5</v>
      </c>
      <c r="AC51" s="91">
        <f t="shared" si="4"/>
        <v>91</v>
      </c>
      <c r="AD51" s="91"/>
    </row>
    <row r="52" spans="1:30" ht="13" x14ac:dyDescent="0.3">
      <c r="A52" s="7" t="s">
        <v>58</v>
      </c>
      <c r="B52" s="21">
        <v>1556</v>
      </c>
      <c r="C52" s="21">
        <v>822</v>
      </c>
      <c r="D52" s="60">
        <v>734</v>
      </c>
      <c r="E52" s="8">
        <f t="shared" si="0"/>
        <v>52.827763496143959</v>
      </c>
      <c r="F52" s="8">
        <f t="shared" si="1"/>
        <v>47.172236503856041</v>
      </c>
      <c r="G52" s="21">
        <v>56</v>
      </c>
      <c r="H52" s="21"/>
      <c r="I52" s="21">
        <v>62</v>
      </c>
      <c r="J52" s="21">
        <v>62</v>
      </c>
      <c r="K52" s="21">
        <v>86</v>
      </c>
      <c r="L52" s="21">
        <v>73</v>
      </c>
      <c r="M52" s="21">
        <v>105</v>
      </c>
      <c r="N52" s="21">
        <v>95</v>
      </c>
      <c r="O52" s="21">
        <v>94</v>
      </c>
      <c r="P52" s="21">
        <v>110</v>
      </c>
      <c r="Q52" s="21">
        <v>107</v>
      </c>
      <c r="R52" s="21">
        <v>148</v>
      </c>
      <c r="S52" s="21">
        <v>145</v>
      </c>
      <c r="T52" s="21">
        <v>106</v>
      </c>
      <c r="U52" s="21">
        <v>71</v>
      </c>
      <c r="V52" s="21">
        <v>73</v>
      </c>
      <c r="W52" s="21">
        <v>73</v>
      </c>
      <c r="X52" s="21">
        <v>52</v>
      </c>
      <c r="Y52" s="21">
        <v>24</v>
      </c>
      <c r="Z52" s="22">
        <v>14</v>
      </c>
      <c r="AA52" s="91">
        <f t="shared" si="2"/>
        <v>1140</v>
      </c>
      <c r="AB52" s="91">
        <f t="shared" si="3"/>
        <v>409</v>
      </c>
      <c r="AC52" s="91">
        <f t="shared" si="4"/>
        <v>202</v>
      </c>
      <c r="AD52" s="91"/>
    </row>
    <row r="53" spans="1:30" ht="13" x14ac:dyDescent="0.3">
      <c r="A53" s="7" t="s">
        <v>100</v>
      </c>
      <c r="B53" s="21">
        <v>2625</v>
      </c>
      <c r="C53" s="21">
        <v>1303</v>
      </c>
      <c r="D53" s="60">
        <v>1322</v>
      </c>
      <c r="E53" s="8">
        <f t="shared" si="0"/>
        <v>49.638095238095239</v>
      </c>
      <c r="F53" s="8">
        <f t="shared" si="1"/>
        <v>50.361904761904761</v>
      </c>
      <c r="G53" s="21">
        <v>96</v>
      </c>
      <c r="H53" s="21"/>
      <c r="I53" s="21">
        <v>107</v>
      </c>
      <c r="J53" s="21">
        <v>145</v>
      </c>
      <c r="K53" s="21">
        <v>127</v>
      </c>
      <c r="L53" s="21">
        <v>152</v>
      </c>
      <c r="M53" s="21">
        <v>138</v>
      </c>
      <c r="N53" s="21">
        <v>139</v>
      </c>
      <c r="O53" s="21">
        <v>119</v>
      </c>
      <c r="P53" s="21">
        <v>189</v>
      </c>
      <c r="Q53" s="21">
        <v>211</v>
      </c>
      <c r="R53" s="21">
        <v>244</v>
      </c>
      <c r="S53" s="21">
        <v>228</v>
      </c>
      <c r="T53" s="21">
        <v>176</v>
      </c>
      <c r="U53" s="21">
        <v>147</v>
      </c>
      <c r="V53" s="21">
        <v>114</v>
      </c>
      <c r="W53" s="21">
        <v>117</v>
      </c>
      <c r="X53" s="21">
        <v>94</v>
      </c>
      <c r="Y53" s="21">
        <v>48</v>
      </c>
      <c r="Z53" s="22">
        <v>34</v>
      </c>
      <c r="AA53" s="91">
        <f t="shared" si="2"/>
        <v>1870</v>
      </c>
      <c r="AB53" s="91">
        <f t="shared" si="3"/>
        <v>659.5</v>
      </c>
      <c r="AC53" s="91">
        <f t="shared" si="4"/>
        <v>292.5</v>
      </c>
      <c r="AD53" s="91"/>
    </row>
    <row r="54" spans="1:30" ht="13" x14ac:dyDescent="0.3">
      <c r="A54" s="7" t="s">
        <v>59</v>
      </c>
      <c r="B54" s="21">
        <v>912</v>
      </c>
      <c r="C54" s="21">
        <v>474</v>
      </c>
      <c r="D54" s="60">
        <v>438</v>
      </c>
      <c r="E54" s="8">
        <f t="shared" si="0"/>
        <v>51.973684210526315</v>
      </c>
      <c r="F54" s="8">
        <f t="shared" si="1"/>
        <v>48.026315789473685</v>
      </c>
      <c r="G54" s="21">
        <v>37</v>
      </c>
      <c r="H54" s="21"/>
      <c r="I54" s="21">
        <v>30</v>
      </c>
      <c r="J54" s="21">
        <v>21</v>
      </c>
      <c r="K54" s="21">
        <v>30</v>
      </c>
      <c r="L54" s="21">
        <v>35</v>
      </c>
      <c r="M54" s="21">
        <v>70</v>
      </c>
      <c r="N54" s="21">
        <v>86</v>
      </c>
      <c r="O54" s="21">
        <v>68</v>
      </c>
      <c r="P54" s="21">
        <v>55</v>
      </c>
      <c r="Q54" s="21">
        <v>55</v>
      </c>
      <c r="R54" s="21">
        <v>69</v>
      </c>
      <c r="S54" s="21">
        <v>80</v>
      </c>
      <c r="T54" s="21">
        <v>86</v>
      </c>
      <c r="U54" s="21">
        <v>70</v>
      </c>
      <c r="V54" s="21">
        <v>36</v>
      </c>
      <c r="W54" s="21">
        <v>33</v>
      </c>
      <c r="X54" s="21">
        <v>31</v>
      </c>
      <c r="Y54" s="21">
        <v>15</v>
      </c>
      <c r="Z54" s="22">
        <v>5</v>
      </c>
      <c r="AA54" s="91">
        <f t="shared" si="2"/>
        <v>704</v>
      </c>
      <c r="AB54" s="91">
        <f t="shared" si="3"/>
        <v>234</v>
      </c>
      <c r="AC54" s="91">
        <f t="shared" si="4"/>
        <v>139.5</v>
      </c>
      <c r="AD54" s="91"/>
    </row>
    <row r="55" spans="1:30" ht="13" x14ac:dyDescent="0.3">
      <c r="A55" s="7" t="s">
        <v>101</v>
      </c>
      <c r="B55" s="21">
        <v>211</v>
      </c>
      <c r="C55" s="21">
        <v>111</v>
      </c>
      <c r="D55" s="60">
        <v>100</v>
      </c>
      <c r="E55" s="8">
        <f t="shared" si="0"/>
        <v>52.606635071090047</v>
      </c>
      <c r="F55" s="8">
        <f t="shared" si="1"/>
        <v>47.393364928909953</v>
      </c>
      <c r="G55" s="21">
        <v>11</v>
      </c>
      <c r="H55" s="21"/>
      <c r="I55" s="21">
        <v>6</v>
      </c>
      <c r="J55" s="21">
        <v>3</v>
      </c>
      <c r="K55" s="21">
        <v>3</v>
      </c>
      <c r="L55" s="21">
        <v>3</v>
      </c>
      <c r="M55" s="21">
        <v>8</v>
      </c>
      <c r="N55" s="21">
        <v>11</v>
      </c>
      <c r="O55" s="21">
        <v>10</v>
      </c>
      <c r="P55" s="21">
        <v>9</v>
      </c>
      <c r="Q55" s="21">
        <v>8</v>
      </c>
      <c r="R55" s="21">
        <v>19</v>
      </c>
      <c r="S55" s="21">
        <v>23</v>
      </c>
      <c r="T55" s="21">
        <v>18</v>
      </c>
      <c r="U55" s="21">
        <v>24</v>
      </c>
      <c r="V55" s="21">
        <v>21</v>
      </c>
      <c r="W55" s="21">
        <v>15</v>
      </c>
      <c r="X55" s="21">
        <v>12</v>
      </c>
      <c r="Y55" s="21">
        <v>2</v>
      </c>
      <c r="Z55" s="22">
        <v>5</v>
      </c>
      <c r="AA55" s="91">
        <f t="shared" si="2"/>
        <v>136</v>
      </c>
      <c r="AB55" s="91">
        <f t="shared" si="3"/>
        <v>35.5</v>
      </c>
      <c r="AC55" s="91">
        <f t="shared" si="4"/>
        <v>19</v>
      </c>
      <c r="AD55" s="91"/>
    </row>
    <row r="56" spans="1:30" ht="13" x14ac:dyDescent="0.3">
      <c r="A56" s="7" t="s">
        <v>67</v>
      </c>
      <c r="B56" s="21">
        <v>38949</v>
      </c>
      <c r="C56" s="21">
        <v>19026</v>
      </c>
      <c r="D56" s="60">
        <v>19923</v>
      </c>
      <c r="E56" s="8">
        <f t="shared" si="0"/>
        <v>48.848494184703071</v>
      </c>
      <c r="F56" s="8">
        <f t="shared" si="1"/>
        <v>51.151505815296929</v>
      </c>
      <c r="G56" s="21">
        <v>1630</v>
      </c>
      <c r="H56" s="21"/>
      <c r="I56" s="21">
        <v>1646</v>
      </c>
      <c r="J56" s="21">
        <v>1578</v>
      </c>
      <c r="K56" s="21">
        <v>1635</v>
      </c>
      <c r="L56" s="21">
        <v>2060</v>
      </c>
      <c r="M56" s="21">
        <v>2762</v>
      </c>
      <c r="N56" s="21">
        <v>3033</v>
      </c>
      <c r="O56" s="21">
        <v>2833</v>
      </c>
      <c r="P56" s="21">
        <v>2584</v>
      </c>
      <c r="Q56" s="21">
        <v>2395</v>
      </c>
      <c r="R56" s="21">
        <v>2708</v>
      </c>
      <c r="S56" s="21">
        <v>2858</v>
      </c>
      <c r="T56" s="21">
        <v>2634</v>
      </c>
      <c r="U56" s="21">
        <v>2158</v>
      </c>
      <c r="V56" s="21">
        <v>1987</v>
      </c>
      <c r="W56" s="21">
        <v>1774</v>
      </c>
      <c r="X56" s="21">
        <v>1335</v>
      </c>
      <c r="Y56" s="21">
        <v>855</v>
      </c>
      <c r="Z56" s="22">
        <v>484</v>
      </c>
      <c r="AA56" s="91">
        <f t="shared" si="2"/>
        <v>27660</v>
      </c>
      <c r="AB56" s="91">
        <f t="shared" si="3"/>
        <v>10005</v>
      </c>
      <c r="AC56" s="91">
        <f t="shared" si="4"/>
        <v>5606</v>
      </c>
      <c r="AD56" s="91"/>
    </row>
    <row r="57" spans="1:30" ht="13" x14ac:dyDescent="0.3">
      <c r="A57" s="7" t="s">
        <v>68</v>
      </c>
      <c r="B57" s="21">
        <v>2147</v>
      </c>
      <c r="C57" s="21">
        <v>1126</v>
      </c>
      <c r="D57" s="60">
        <v>1021</v>
      </c>
      <c r="E57" s="8">
        <f t="shared" si="0"/>
        <v>52.445272473218445</v>
      </c>
      <c r="F57" s="8">
        <f t="shared" si="1"/>
        <v>47.554727526781555</v>
      </c>
      <c r="G57" s="21">
        <v>82</v>
      </c>
      <c r="H57" s="21"/>
      <c r="I57" s="21">
        <v>92</v>
      </c>
      <c r="J57" s="21">
        <v>87</v>
      </c>
      <c r="K57" s="21">
        <v>97</v>
      </c>
      <c r="L57" s="21">
        <v>175</v>
      </c>
      <c r="M57" s="21">
        <v>121</v>
      </c>
      <c r="N57" s="21">
        <v>145</v>
      </c>
      <c r="O57" s="21">
        <v>159</v>
      </c>
      <c r="P57" s="21">
        <v>154</v>
      </c>
      <c r="Q57" s="21">
        <v>135</v>
      </c>
      <c r="R57" s="21">
        <v>131</v>
      </c>
      <c r="S57" s="21">
        <v>159</v>
      </c>
      <c r="T57" s="21">
        <v>176</v>
      </c>
      <c r="U57" s="21">
        <v>117</v>
      </c>
      <c r="V57" s="21">
        <v>99</v>
      </c>
      <c r="W57" s="21">
        <v>94</v>
      </c>
      <c r="X57" s="21">
        <v>68</v>
      </c>
      <c r="Y57" s="21">
        <v>43</v>
      </c>
      <c r="Z57" s="22">
        <v>13</v>
      </c>
      <c r="AA57" s="91">
        <f t="shared" si="2"/>
        <v>1569</v>
      </c>
      <c r="AB57" s="91">
        <f t="shared" si="3"/>
        <v>558.5</v>
      </c>
      <c r="AC57" s="91">
        <f t="shared" si="4"/>
        <v>289.5</v>
      </c>
      <c r="AD57" s="91"/>
    </row>
    <row r="58" spans="1:30" ht="13" x14ac:dyDescent="0.3">
      <c r="A58" s="7" t="s">
        <v>69</v>
      </c>
      <c r="B58" s="21">
        <v>3143</v>
      </c>
      <c r="C58" s="21">
        <v>1680</v>
      </c>
      <c r="D58" s="60">
        <v>1463</v>
      </c>
      <c r="E58" s="8">
        <f t="shared" si="0"/>
        <v>53.452115812917597</v>
      </c>
      <c r="F58" s="8">
        <f t="shared" si="1"/>
        <v>46.547884187082403</v>
      </c>
      <c r="G58" s="21">
        <v>106</v>
      </c>
      <c r="H58" s="21"/>
      <c r="I58" s="21">
        <v>111</v>
      </c>
      <c r="J58" s="21">
        <v>85</v>
      </c>
      <c r="K58" s="21">
        <v>72</v>
      </c>
      <c r="L58" s="21">
        <v>147</v>
      </c>
      <c r="M58" s="21">
        <v>204</v>
      </c>
      <c r="N58" s="21">
        <v>237</v>
      </c>
      <c r="O58" s="21">
        <v>219</v>
      </c>
      <c r="P58" s="21">
        <v>196</v>
      </c>
      <c r="Q58" s="21">
        <v>201</v>
      </c>
      <c r="R58" s="21">
        <v>210</v>
      </c>
      <c r="S58" s="21">
        <v>265</v>
      </c>
      <c r="T58" s="21">
        <v>270</v>
      </c>
      <c r="U58" s="21">
        <v>262</v>
      </c>
      <c r="V58" s="21">
        <v>184</v>
      </c>
      <c r="W58" s="21">
        <v>157</v>
      </c>
      <c r="X58" s="21">
        <v>107</v>
      </c>
      <c r="Y58" s="21">
        <v>67</v>
      </c>
      <c r="Z58" s="22">
        <v>43</v>
      </c>
      <c r="AA58" s="91">
        <f t="shared" si="2"/>
        <v>2283</v>
      </c>
      <c r="AB58" s="91">
        <f t="shared" si="3"/>
        <v>743</v>
      </c>
      <c r="AC58" s="91">
        <f t="shared" si="4"/>
        <v>428</v>
      </c>
      <c r="AD58" s="91"/>
    </row>
    <row r="59" spans="1:30" ht="13" x14ac:dyDescent="0.3">
      <c r="A59" s="7" t="s">
        <v>70</v>
      </c>
      <c r="B59" s="21">
        <v>293</v>
      </c>
      <c r="C59" s="21">
        <v>155</v>
      </c>
      <c r="D59" s="60">
        <v>138</v>
      </c>
      <c r="E59" s="8">
        <f t="shared" si="0"/>
        <v>52.901023890784984</v>
      </c>
      <c r="F59" s="8">
        <f t="shared" si="1"/>
        <v>47.098976109215016</v>
      </c>
      <c r="G59" s="21">
        <v>12</v>
      </c>
      <c r="H59" s="21"/>
      <c r="I59" s="21">
        <v>24</v>
      </c>
      <c r="J59" s="21">
        <v>15</v>
      </c>
      <c r="K59" s="21">
        <v>7</v>
      </c>
      <c r="L59" s="21">
        <v>5</v>
      </c>
      <c r="M59" s="21">
        <v>4</v>
      </c>
      <c r="N59" s="21">
        <v>15</v>
      </c>
      <c r="O59" s="21">
        <v>30</v>
      </c>
      <c r="P59" s="21">
        <v>18</v>
      </c>
      <c r="Q59" s="21">
        <v>11</v>
      </c>
      <c r="R59" s="21">
        <v>21</v>
      </c>
      <c r="S59" s="21">
        <v>26</v>
      </c>
      <c r="T59" s="21">
        <v>25</v>
      </c>
      <c r="U59" s="21">
        <v>29</v>
      </c>
      <c r="V59" s="21">
        <v>19</v>
      </c>
      <c r="W59" s="21">
        <v>16</v>
      </c>
      <c r="X59" s="21">
        <v>14</v>
      </c>
      <c r="Y59" s="21">
        <v>2</v>
      </c>
      <c r="Z59" s="22">
        <v>0</v>
      </c>
      <c r="AA59" s="91">
        <f t="shared" si="2"/>
        <v>191</v>
      </c>
      <c r="AB59" s="91">
        <f t="shared" si="3"/>
        <v>55.5</v>
      </c>
      <c r="AC59" s="91">
        <f t="shared" si="4"/>
        <v>33.5</v>
      </c>
      <c r="AD59" s="91"/>
    </row>
    <row r="60" spans="1:30" ht="13" x14ac:dyDescent="0.3">
      <c r="A60" s="7" t="s">
        <v>61</v>
      </c>
      <c r="B60" s="21">
        <v>10800</v>
      </c>
      <c r="C60" s="21">
        <v>5438</v>
      </c>
      <c r="D60" s="60">
        <v>5362</v>
      </c>
      <c r="E60" s="8">
        <f t="shared" ref="E60:E104" si="5">C60*100/B60</f>
        <v>50.351851851851855</v>
      </c>
      <c r="F60" s="8">
        <f t="shared" ref="F60:F104" si="6">D60*100/B60</f>
        <v>49.648148148148145</v>
      </c>
      <c r="G60" s="21">
        <v>415</v>
      </c>
      <c r="H60" s="21"/>
      <c r="I60" s="21">
        <v>469</v>
      </c>
      <c r="J60" s="21">
        <v>455</v>
      </c>
      <c r="K60" s="21">
        <v>502</v>
      </c>
      <c r="L60" s="21">
        <v>482</v>
      </c>
      <c r="M60" s="21">
        <v>640</v>
      </c>
      <c r="N60" s="21">
        <v>715</v>
      </c>
      <c r="O60" s="21">
        <v>799</v>
      </c>
      <c r="P60" s="21">
        <v>816</v>
      </c>
      <c r="Q60" s="21">
        <v>778</v>
      </c>
      <c r="R60" s="21">
        <v>818</v>
      </c>
      <c r="S60" s="21">
        <v>815</v>
      </c>
      <c r="T60" s="21">
        <v>731</v>
      </c>
      <c r="U60" s="21">
        <v>633</v>
      </c>
      <c r="V60" s="21">
        <v>593</v>
      </c>
      <c r="W60" s="21">
        <v>527</v>
      </c>
      <c r="X60" s="21">
        <v>328</v>
      </c>
      <c r="Y60" s="21">
        <v>180</v>
      </c>
      <c r="Z60" s="22">
        <v>104</v>
      </c>
      <c r="AA60" s="91">
        <f t="shared" ref="AA60:AA104" si="7">SUM(K60:U60)</f>
        <v>7729</v>
      </c>
      <c r="AB60" s="91">
        <f t="shared" ref="AB60:AB104" si="8">SUM(K60:R60)/2</f>
        <v>2775</v>
      </c>
      <c r="AC60" s="91">
        <f t="shared" ref="AC60:AC104" si="9">SUM(M60:P60)/2</f>
        <v>1485</v>
      </c>
      <c r="AD60" s="91"/>
    </row>
    <row r="61" spans="1:30" ht="13" x14ac:dyDescent="0.3">
      <c r="A61" s="7" t="s">
        <v>62</v>
      </c>
      <c r="B61" s="21">
        <v>618</v>
      </c>
      <c r="C61" s="21">
        <v>306</v>
      </c>
      <c r="D61" s="60">
        <v>312</v>
      </c>
      <c r="E61" s="8">
        <f t="shared" si="5"/>
        <v>49.514563106796118</v>
      </c>
      <c r="F61" s="8">
        <f t="shared" si="6"/>
        <v>50.485436893203882</v>
      </c>
      <c r="G61" s="21">
        <v>37</v>
      </c>
      <c r="H61" s="21"/>
      <c r="I61" s="21">
        <v>34</v>
      </c>
      <c r="J61" s="21">
        <v>27</v>
      </c>
      <c r="K61" s="21">
        <v>10</v>
      </c>
      <c r="L61" s="21">
        <v>31</v>
      </c>
      <c r="M61" s="21">
        <v>36</v>
      </c>
      <c r="N61" s="21">
        <v>49</v>
      </c>
      <c r="O61" s="21">
        <v>32</v>
      </c>
      <c r="P61" s="21">
        <v>31</v>
      </c>
      <c r="Q61" s="21">
        <v>31</v>
      </c>
      <c r="R61" s="21">
        <v>47</v>
      </c>
      <c r="S61" s="21">
        <v>57</v>
      </c>
      <c r="T61" s="21">
        <v>50</v>
      </c>
      <c r="U61" s="21">
        <v>32</v>
      </c>
      <c r="V61" s="21">
        <v>41</v>
      </c>
      <c r="W61" s="21">
        <v>29</v>
      </c>
      <c r="X61" s="21">
        <v>23</v>
      </c>
      <c r="Y61" s="21">
        <v>11</v>
      </c>
      <c r="Z61" s="22">
        <v>10</v>
      </c>
      <c r="AA61" s="91">
        <f t="shared" si="7"/>
        <v>406</v>
      </c>
      <c r="AB61" s="91">
        <f t="shared" si="8"/>
        <v>133.5</v>
      </c>
      <c r="AC61" s="91">
        <f t="shared" si="9"/>
        <v>74</v>
      </c>
      <c r="AD61" s="91"/>
    </row>
    <row r="62" spans="1:30" ht="13" x14ac:dyDescent="0.3">
      <c r="A62" s="7" t="s">
        <v>63</v>
      </c>
      <c r="B62" s="21">
        <v>203</v>
      </c>
      <c r="C62" s="21">
        <v>100</v>
      </c>
      <c r="D62" s="60">
        <v>103</v>
      </c>
      <c r="E62" s="8">
        <f t="shared" si="5"/>
        <v>49.261083743842363</v>
      </c>
      <c r="F62" s="8">
        <f t="shared" si="6"/>
        <v>50.738916256157637</v>
      </c>
      <c r="G62" s="21">
        <v>10</v>
      </c>
      <c r="H62" s="21"/>
      <c r="I62" s="21">
        <v>11</v>
      </c>
      <c r="J62" s="21">
        <v>13</v>
      </c>
      <c r="K62" s="21">
        <v>11</v>
      </c>
      <c r="L62" s="21">
        <v>16</v>
      </c>
      <c r="M62" s="21">
        <v>11</v>
      </c>
      <c r="N62" s="21">
        <v>11</v>
      </c>
      <c r="O62" s="21">
        <v>9</v>
      </c>
      <c r="P62" s="21">
        <v>8</v>
      </c>
      <c r="Q62" s="21">
        <v>13</v>
      </c>
      <c r="R62" s="21">
        <v>13</v>
      </c>
      <c r="S62" s="21">
        <v>12</v>
      </c>
      <c r="T62" s="21">
        <v>16</v>
      </c>
      <c r="U62" s="21">
        <v>17</v>
      </c>
      <c r="V62" s="21">
        <v>15</v>
      </c>
      <c r="W62" s="21">
        <v>6</v>
      </c>
      <c r="X62" s="21">
        <v>7</v>
      </c>
      <c r="Y62" s="21">
        <v>3</v>
      </c>
      <c r="Z62" s="22">
        <v>1</v>
      </c>
      <c r="AA62" s="91">
        <f t="shared" si="7"/>
        <v>137</v>
      </c>
      <c r="AB62" s="91">
        <f t="shared" si="8"/>
        <v>46</v>
      </c>
      <c r="AC62" s="91">
        <f t="shared" si="9"/>
        <v>19.5</v>
      </c>
      <c r="AD62" s="91"/>
    </row>
    <row r="63" spans="1:30" ht="13" x14ac:dyDescent="0.3">
      <c r="A63" s="7" t="s">
        <v>64</v>
      </c>
      <c r="B63" s="21">
        <v>1145</v>
      </c>
      <c r="C63" s="21">
        <v>583</v>
      </c>
      <c r="D63" s="60">
        <v>562</v>
      </c>
      <c r="E63" s="8">
        <f t="shared" si="5"/>
        <v>50.917030567685586</v>
      </c>
      <c r="F63" s="8">
        <f t="shared" si="6"/>
        <v>49.082969432314414</v>
      </c>
      <c r="G63" s="21">
        <v>33</v>
      </c>
      <c r="H63" s="21"/>
      <c r="I63" s="21">
        <v>53</v>
      </c>
      <c r="J63" s="21">
        <v>57</v>
      </c>
      <c r="K63" s="21">
        <v>59</v>
      </c>
      <c r="L63" s="21">
        <v>66</v>
      </c>
      <c r="M63" s="21">
        <v>54</v>
      </c>
      <c r="N63" s="21">
        <v>49</v>
      </c>
      <c r="O63" s="21">
        <v>61</v>
      </c>
      <c r="P63" s="21">
        <v>69</v>
      </c>
      <c r="Q63" s="21">
        <v>78</v>
      </c>
      <c r="R63" s="21">
        <v>90</v>
      </c>
      <c r="S63" s="21">
        <v>98</v>
      </c>
      <c r="T63" s="21">
        <v>90</v>
      </c>
      <c r="U63" s="21">
        <v>73</v>
      </c>
      <c r="V63" s="21">
        <v>86</v>
      </c>
      <c r="W63" s="21">
        <v>52</v>
      </c>
      <c r="X63" s="21">
        <v>34</v>
      </c>
      <c r="Y63" s="21">
        <v>31</v>
      </c>
      <c r="Z63" s="22">
        <v>12</v>
      </c>
      <c r="AA63" s="91">
        <f t="shared" si="7"/>
        <v>787</v>
      </c>
      <c r="AB63" s="91">
        <f t="shared" si="8"/>
        <v>263</v>
      </c>
      <c r="AC63" s="91">
        <f t="shared" si="9"/>
        <v>116.5</v>
      </c>
      <c r="AD63" s="91"/>
    </row>
    <row r="64" spans="1:30" ht="13" x14ac:dyDescent="0.3">
      <c r="A64" s="7" t="s">
        <v>102</v>
      </c>
      <c r="B64" s="21">
        <v>4473</v>
      </c>
      <c r="C64" s="21">
        <v>2249</v>
      </c>
      <c r="D64" s="60">
        <v>2224</v>
      </c>
      <c r="E64" s="8">
        <f t="shared" si="5"/>
        <v>50.279454504806615</v>
      </c>
      <c r="F64" s="8">
        <f t="shared" si="6"/>
        <v>49.720545495193385</v>
      </c>
      <c r="G64" s="21">
        <v>158</v>
      </c>
      <c r="H64" s="21"/>
      <c r="I64" s="21">
        <v>164</v>
      </c>
      <c r="J64" s="21">
        <v>172</v>
      </c>
      <c r="K64" s="21">
        <v>171</v>
      </c>
      <c r="L64" s="21">
        <v>227</v>
      </c>
      <c r="M64" s="21">
        <v>255</v>
      </c>
      <c r="N64" s="21">
        <v>238</v>
      </c>
      <c r="O64" s="21">
        <v>246</v>
      </c>
      <c r="P64" s="21">
        <v>268</v>
      </c>
      <c r="Q64" s="21">
        <v>271</v>
      </c>
      <c r="R64" s="21">
        <v>322</v>
      </c>
      <c r="S64" s="21">
        <v>349</v>
      </c>
      <c r="T64" s="21">
        <v>347</v>
      </c>
      <c r="U64" s="21">
        <v>319</v>
      </c>
      <c r="V64" s="21">
        <v>308</v>
      </c>
      <c r="W64" s="21">
        <v>271</v>
      </c>
      <c r="X64" s="21">
        <v>191</v>
      </c>
      <c r="Y64" s="21">
        <v>127</v>
      </c>
      <c r="Z64" s="22">
        <v>69</v>
      </c>
      <c r="AA64" s="91">
        <f t="shared" si="7"/>
        <v>3013</v>
      </c>
      <c r="AB64" s="91">
        <f t="shared" si="8"/>
        <v>999</v>
      </c>
      <c r="AC64" s="91">
        <f t="shared" si="9"/>
        <v>503.5</v>
      </c>
      <c r="AD64" s="91"/>
    </row>
    <row r="65" spans="1:30" ht="13" x14ac:dyDescent="0.3">
      <c r="A65" s="7" t="s">
        <v>91</v>
      </c>
      <c r="B65" s="21">
        <v>228</v>
      </c>
      <c r="C65" s="21">
        <v>115</v>
      </c>
      <c r="D65" s="60">
        <v>113</v>
      </c>
      <c r="E65" s="8">
        <f t="shared" si="5"/>
        <v>50.438596491228068</v>
      </c>
      <c r="F65" s="8">
        <f t="shared" si="6"/>
        <v>49.561403508771932</v>
      </c>
      <c r="G65" s="21">
        <v>2</v>
      </c>
      <c r="H65" s="21"/>
      <c r="I65" s="21">
        <v>13</v>
      </c>
      <c r="J65" s="21">
        <v>19</v>
      </c>
      <c r="K65" s="21">
        <v>11</v>
      </c>
      <c r="L65" s="21">
        <v>10</v>
      </c>
      <c r="M65" s="21">
        <v>10</v>
      </c>
      <c r="N65" s="21">
        <v>5</v>
      </c>
      <c r="O65" s="21">
        <v>13</v>
      </c>
      <c r="P65" s="21">
        <v>19</v>
      </c>
      <c r="Q65" s="21">
        <v>11</v>
      </c>
      <c r="R65" s="21">
        <v>20</v>
      </c>
      <c r="S65" s="21">
        <v>21</v>
      </c>
      <c r="T65" s="21">
        <v>21</v>
      </c>
      <c r="U65" s="21">
        <v>18</v>
      </c>
      <c r="V65" s="21">
        <v>5</v>
      </c>
      <c r="W65" s="21">
        <v>16</v>
      </c>
      <c r="X65" s="21">
        <v>8</v>
      </c>
      <c r="Y65" s="21">
        <v>5</v>
      </c>
      <c r="Z65" s="22">
        <v>1</v>
      </c>
      <c r="AA65" s="91">
        <f t="shared" si="7"/>
        <v>159</v>
      </c>
      <c r="AB65" s="91">
        <f t="shared" si="8"/>
        <v>49.5</v>
      </c>
      <c r="AC65" s="91">
        <f t="shared" si="9"/>
        <v>23.5</v>
      </c>
      <c r="AD65" s="91"/>
    </row>
    <row r="66" spans="1:30" ht="13" x14ac:dyDescent="0.3">
      <c r="A66" s="7" t="s">
        <v>65</v>
      </c>
      <c r="B66" s="21">
        <v>920</v>
      </c>
      <c r="C66" s="21">
        <v>466</v>
      </c>
      <c r="D66" s="60">
        <v>454</v>
      </c>
      <c r="E66" s="8">
        <f t="shared" si="5"/>
        <v>50.652173913043477</v>
      </c>
      <c r="F66" s="8">
        <f t="shared" si="6"/>
        <v>49.347826086956523</v>
      </c>
      <c r="G66" s="21">
        <v>34</v>
      </c>
      <c r="H66" s="21"/>
      <c r="I66" s="21">
        <v>51</v>
      </c>
      <c r="J66" s="21">
        <v>45</v>
      </c>
      <c r="K66" s="21">
        <v>42</v>
      </c>
      <c r="L66" s="21">
        <v>36</v>
      </c>
      <c r="M66" s="21">
        <v>60</v>
      </c>
      <c r="N66" s="21">
        <v>51</v>
      </c>
      <c r="O66" s="21">
        <v>70</v>
      </c>
      <c r="P66" s="21">
        <v>48</v>
      </c>
      <c r="Q66" s="21">
        <v>66</v>
      </c>
      <c r="R66" s="21">
        <v>73</v>
      </c>
      <c r="S66" s="21">
        <v>79</v>
      </c>
      <c r="T66" s="21">
        <v>50</v>
      </c>
      <c r="U66" s="21">
        <v>66</v>
      </c>
      <c r="V66" s="21">
        <v>42</v>
      </c>
      <c r="W66" s="21">
        <v>46</v>
      </c>
      <c r="X66" s="21">
        <v>31</v>
      </c>
      <c r="Y66" s="21">
        <v>18</v>
      </c>
      <c r="Z66" s="22">
        <v>12</v>
      </c>
      <c r="AA66" s="91">
        <f t="shared" si="7"/>
        <v>641</v>
      </c>
      <c r="AB66" s="91">
        <f t="shared" si="8"/>
        <v>223</v>
      </c>
      <c r="AC66" s="91">
        <f t="shared" si="9"/>
        <v>114.5</v>
      </c>
      <c r="AD66" s="91"/>
    </row>
    <row r="67" spans="1:30" ht="13" x14ac:dyDescent="0.3">
      <c r="A67" s="7" t="s">
        <v>66</v>
      </c>
      <c r="B67" s="21">
        <v>1625</v>
      </c>
      <c r="C67" s="21">
        <v>840</v>
      </c>
      <c r="D67" s="60">
        <v>785</v>
      </c>
      <c r="E67" s="8">
        <f t="shared" si="5"/>
        <v>51.692307692307693</v>
      </c>
      <c r="F67" s="8">
        <f t="shared" si="6"/>
        <v>48.307692307692307</v>
      </c>
      <c r="G67" s="21">
        <v>78</v>
      </c>
      <c r="H67" s="21"/>
      <c r="I67" s="21">
        <v>72</v>
      </c>
      <c r="J67" s="21">
        <v>74</v>
      </c>
      <c r="K67" s="21">
        <v>86</v>
      </c>
      <c r="L67" s="21">
        <v>90</v>
      </c>
      <c r="M67" s="21">
        <v>72</v>
      </c>
      <c r="N67" s="21">
        <v>81</v>
      </c>
      <c r="O67" s="21">
        <v>109</v>
      </c>
      <c r="P67" s="21">
        <v>88</v>
      </c>
      <c r="Q67" s="21">
        <v>83</v>
      </c>
      <c r="R67" s="21">
        <v>128</v>
      </c>
      <c r="S67" s="21">
        <v>122</v>
      </c>
      <c r="T67" s="21">
        <v>128</v>
      </c>
      <c r="U67" s="21">
        <v>128</v>
      </c>
      <c r="V67" s="21">
        <v>110</v>
      </c>
      <c r="W67" s="21">
        <v>87</v>
      </c>
      <c r="X67" s="21">
        <v>44</v>
      </c>
      <c r="Y67" s="21">
        <v>39</v>
      </c>
      <c r="Z67" s="22">
        <v>6</v>
      </c>
      <c r="AA67" s="91">
        <f t="shared" si="7"/>
        <v>1115</v>
      </c>
      <c r="AB67" s="91">
        <f t="shared" si="8"/>
        <v>368.5</v>
      </c>
      <c r="AC67" s="91">
        <f t="shared" si="9"/>
        <v>175</v>
      </c>
      <c r="AD67" s="91"/>
    </row>
    <row r="68" spans="1:30" ht="13" x14ac:dyDescent="0.3">
      <c r="A68" s="7" t="s">
        <v>79</v>
      </c>
      <c r="B68" s="21">
        <v>2161</v>
      </c>
      <c r="C68" s="21">
        <v>1096</v>
      </c>
      <c r="D68" s="60">
        <v>1065</v>
      </c>
      <c r="E68" s="8">
        <f t="shared" si="5"/>
        <v>50.717260527533547</v>
      </c>
      <c r="F68" s="8">
        <f t="shared" si="6"/>
        <v>49.282739472466453</v>
      </c>
      <c r="G68" s="21">
        <v>81</v>
      </c>
      <c r="H68" s="21"/>
      <c r="I68" s="21">
        <v>111</v>
      </c>
      <c r="J68" s="21">
        <v>107</v>
      </c>
      <c r="K68" s="21">
        <v>92</v>
      </c>
      <c r="L68" s="21">
        <v>118</v>
      </c>
      <c r="M68" s="21">
        <v>102</v>
      </c>
      <c r="N68" s="21">
        <v>123</v>
      </c>
      <c r="O68" s="21">
        <v>122</v>
      </c>
      <c r="P68" s="21">
        <v>137</v>
      </c>
      <c r="Q68" s="21">
        <v>127</v>
      </c>
      <c r="R68" s="21">
        <v>156</v>
      </c>
      <c r="S68" s="21">
        <v>199</v>
      </c>
      <c r="T68" s="21">
        <v>193</v>
      </c>
      <c r="U68" s="21">
        <v>157</v>
      </c>
      <c r="V68" s="21">
        <v>132</v>
      </c>
      <c r="W68" s="21">
        <v>96</v>
      </c>
      <c r="X68" s="21">
        <v>53</v>
      </c>
      <c r="Y68" s="21">
        <v>32</v>
      </c>
      <c r="Z68" s="22">
        <v>23</v>
      </c>
      <c r="AA68" s="91">
        <f t="shared" si="7"/>
        <v>1526</v>
      </c>
      <c r="AB68" s="91">
        <f t="shared" si="8"/>
        <v>488.5</v>
      </c>
      <c r="AC68" s="91">
        <f t="shared" si="9"/>
        <v>242</v>
      </c>
      <c r="AD68" s="91"/>
    </row>
    <row r="69" spans="1:30" ht="13" x14ac:dyDescent="0.3">
      <c r="A69" s="7" t="s">
        <v>80</v>
      </c>
      <c r="B69" s="21">
        <v>2951</v>
      </c>
      <c r="C69" s="21">
        <v>1484</v>
      </c>
      <c r="D69" s="60">
        <v>1467</v>
      </c>
      <c r="E69" s="8">
        <f t="shared" si="5"/>
        <v>50.288037953236191</v>
      </c>
      <c r="F69" s="8">
        <f t="shared" si="6"/>
        <v>49.711962046763809</v>
      </c>
      <c r="G69" s="21">
        <v>173</v>
      </c>
      <c r="H69" s="21"/>
      <c r="I69" s="21">
        <v>159</v>
      </c>
      <c r="J69" s="21">
        <v>144</v>
      </c>
      <c r="K69" s="21">
        <v>155</v>
      </c>
      <c r="L69" s="21">
        <v>185</v>
      </c>
      <c r="M69" s="21">
        <v>178</v>
      </c>
      <c r="N69" s="21">
        <v>193</v>
      </c>
      <c r="O69" s="21">
        <v>201</v>
      </c>
      <c r="P69" s="21">
        <v>191</v>
      </c>
      <c r="Q69" s="21">
        <v>189</v>
      </c>
      <c r="R69" s="21">
        <v>190</v>
      </c>
      <c r="S69" s="21">
        <v>216</v>
      </c>
      <c r="T69" s="21">
        <v>211</v>
      </c>
      <c r="U69" s="21">
        <v>178</v>
      </c>
      <c r="V69" s="21">
        <v>126</v>
      </c>
      <c r="W69" s="21">
        <v>110</v>
      </c>
      <c r="X69" s="21">
        <v>76</v>
      </c>
      <c r="Y69" s="21">
        <v>49</v>
      </c>
      <c r="Z69" s="22">
        <v>27</v>
      </c>
      <c r="AA69" s="91">
        <f t="shared" si="7"/>
        <v>2087</v>
      </c>
      <c r="AB69" s="91">
        <f t="shared" si="8"/>
        <v>741</v>
      </c>
      <c r="AC69" s="91">
        <f t="shared" si="9"/>
        <v>381.5</v>
      </c>
      <c r="AD69" s="91"/>
    </row>
    <row r="70" spans="1:30" ht="13" x14ac:dyDescent="0.3">
      <c r="A70" s="7" t="s">
        <v>81</v>
      </c>
      <c r="B70" s="21">
        <v>1430</v>
      </c>
      <c r="C70" s="21">
        <v>727</v>
      </c>
      <c r="D70" s="60">
        <v>703</v>
      </c>
      <c r="E70" s="8">
        <f t="shared" si="5"/>
        <v>50.83916083916084</v>
      </c>
      <c r="F70" s="8">
        <f t="shared" si="6"/>
        <v>49.16083916083916</v>
      </c>
      <c r="G70" s="21">
        <v>64</v>
      </c>
      <c r="H70" s="21"/>
      <c r="I70" s="21">
        <v>71</v>
      </c>
      <c r="J70" s="21">
        <v>75</v>
      </c>
      <c r="K70" s="21">
        <v>70</v>
      </c>
      <c r="L70" s="21">
        <v>75</v>
      </c>
      <c r="M70" s="21">
        <v>82</v>
      </c>
      <c r="N70" s="21">
        <v>94</v>
      </c>
      <c r="O70" s="21">
        <v>103</v>
      </c>
      <c r="P70" s="21">
        <v>97</v>
      </c>
      <c r="Q70" s="21">
        <v>89</v>
      </c>
      <c r="R70" s="21">
        <v>98</v>
      </c>
      <c r="S70" s="21">
        <v>111</v>
      </c>
      <c r="T70" s="21">
        <v>115</v>
      </c>
      <c r="U70" s="21">
        <v>80</v>
      </c>
      <c r="V70" s="21">
        <v>68</v>
      </c>
      <c r="W70" s="21">
        <v>61</v>
      </c>
      <c r="X70" s="21">
        <v>49</v>
      </c>
      <c r="Y70" s="21">
        <v>15</v>
      </c>
      <c r="Z70" s="22">
        <v>13</v>
      </c>
      <c r="AA70" s="91">
        <f t="shared" si="7"/>
        <v>1014</v>
      </c>
      <c r="AB70" s="91">
        <f t="shared" si="8"/>
        <v>354</v>
      </c>
      <c r="AC70" s="91">
        <f t="shared" si="9"/>
        <v>188</v>
      </c>
      <c r="AD70" s="91"/>
    </row>
    <row r="71" spans="1:30" ht="13" x14ac:dyDescent="0.3">
      <c r="A71" s="7" t="s">
        <v>6</v>
      </c>
      <c r="B71" s="21">
        <v>627</v>
      </c>
      <c r="C71" s="21">
        <v>334</v>
      </c>
      <c r="D71" s="60">
        <v>293</v>
      </c>
      <c r="E71" s="8">
        <f t="shared" si="5"/>
        <v>53.269537480063796</v>
      </c>
      <c r="F71" s="8">
        <f t="shared" si="6"/>
        <v>46.730462519936204</v>
      </c>
      <c r="G71" s="21">
        <v>16</v>
      </c>
      <c r="H71" s="21"/>
      <c r="I71" s="21">
        <v>32</v>
      </c>
      <c r="J71" s="21">
        <v>27</v>
      </c>
      <c r="K71" s="21">
        <v>26</v>
      </c>
      <c r="L71" s="21">
        <v>28</v>
      </c>
      <c r="M71" s="21">
        <v>26</v>
      </c>
      <c r="N71" s="21">
        <v>40</v>
      </c>
      <c r="O71" s="21">
        <v>36</v>
      </c>
      <c r="P71" s="21">
        <v>29</v>
      </c>
      <c r="Q71" s="21">
        <v>46</v>
      </c>
      <c r="R71" s="21">
        <v>44</v>
      </c>
      <c r="S71" s="21">
        <v>44</v>
      </c>
      <c r="T71" s="21">
        <v>50</v>
      </c>
      <c r="U71" s="21">
        <v>41</v>
      </c>
      <c r="V71" s="21">
        <v>52</v>
      </c>
      <c r="W71" s="21">
        <v>37</v>
      </c>
      <c r="X71" s="21">
        <v>31</v>
      </c>
      <c r="Y71" s="21">
        <v>13</v>
      </c>
      <c r="Z71" s="22">
        <v>9</v>
      </c>
      <c r="AA71" s="91">
        <f t="shared" si="7"/>
        <v>410</v>
      </c>
      <c r="AB71" s="91">
        <f t="shared" si="8"/>
        <v>137.5</v>
      </c>
      <c r="AC71" s="91">
        <f t="shared" si="9"/>
        <v>65.5</v>
      </c>
      <c r="AD71" s="91"/>
    </row>
    <row r="72" spans="1:30" ht="13" x14ac:dyDescent="0.3">
      <c r="A72" s="7" t="s">
        <v>7</v>
      </c>
      <c r="B72" s="21">
        <v>2112</v>
      </c>
      <c r="C72" s="21">
        <v>1142</v>
      </c>
      <c r="D72" s="60">
        <v>970</v>
      </c>
      <c r="E72" s="8">
        <f t="shared" si="5"/>
        <v>54.071969696969695</v>
      </c>
      <c r="F72" s="8">
        <f t="shared" si="6"/>
        <v>45.928030303030305</v>
      </c>
      <c r="G72" s="21">
        <v>91</v>
      </c>
      <c r="H72" s="21"/>
      <c r="I72" s="21">
        <v>96</v>
      </c>
      <c r="J72" s="21">
        <v>67</v>
      </c>
      <c r="K72" s="21">
        <v>42</v>
      </c>
      <c r="L72" s="21">
        <v>104</v>
      </c>
      <c r="M72" s="21">
        <v>132</v>
      </c>
      <c r="N72" s="21">
        <v>173</v>
      </c>
      <c r="O72" s="21">
        <v>167</v>
      </c>
      <c r="P72" s="21">
        <v>158</v>
      </c>
      <c r="Q72" s="21">
        <v>140</v>
      </c>
      <c r="R72" s="21">
        <v>128</v>
      </c>
      <c r="S72" s="21">
        <v>127</v>
      </c>
      <c r="T72" s="21">
        <v>176</v>
      </c>
      <c r="U72" s="21">
        <v>156</v>
      </c>
      <c r="V72" s="21">
        <v>135</v>
      </c>
      <c r="W72" s="21">
        <v>104</v>
      </c>
      <c r="X72" s="21">
        <v>72</v>
      </c>
      <c r="Y72" s="21">
        <v>32</v>
      </c>
      <c r="Z72" s="22">
        <v>12</v>
      </c>
      <c r="AA72" s="91">
        <f t="shared" si="7"/>
        <v>1503</v>
      </c>
      <c r="AB72" s="91">
        <f t="shared" si="8"/>
        <v>522</v>
      </c>
      <c r="AC72" s="91">
        <f t="shared" si="9"/>
        <v>315</v>
      </c>
      <c r="AD72" s="91"/>
    </row>
    <row r="73" spans="1:30" ht="13" x14ac:dyDescent="0.3">
      <c r="A73" s="7" t="s">
        <v>8</v>
      </c>
      <c r="B73" s="21">
        <v>766</v>
      </c>
      <c r="C73" s="21">
        <v>398</v>
      </c>
      <c r="D73" s="60">
        <v>368</v>
      </c>
      <c r="E73" s="8">
        <f t="shared" si="5"/>
        <v>51.958224543080938</v>
      </c>
      <c r="F73" s="8">
        <f t="shared" si="6"/>
        <v>48.041775456919062</v>
      </c>
      <c r="G73" s="21">
        <v>29</v>
      </c>
      <c r="H73" s="21"/>
      <c r="I73" s="21">
        <v>39</v>
      </c>
      <c r="J73" s="21">
        <v>45</v>
      </c>
      <c r="K73" s="21">
        <v>46</v>
      </c>
      <c r="L73" s="21">
        <v>33</v>
      </c>
      <c r="M73" s="21">
        <v>20</v>
      </c>
      <c r="N73" s="21">
        <v>50</v>
      </c>
      <c r="O73" s="21">
        <v>43</v>
      </c>
      <c r="P73" s="21">
        <v>48</v>
      </c>
      <c r="Q73" s="21">
        <v>59</v>
      </c>
      <c r="R73" s="21">
        <v>52</v>
      </c>
      <c r="S73" s="21">
        <v>60</v>
      </c>
      <c r="T73" s="21">
        <v>58</v>
      </c>
      <c r="U73" s="21">
        <v>43</v>
      </c>
      <c r="V73" s="21">
        <v>48</v>
      </c>
      <c r="W73" s="21">
        <v>32</v>
      </c>
      <c r="X73" s="21">
        <v>39</v>
      </c>
      <c r="Y73" s="21">
        <v>12</v>
      </c>
      <c r="Z73" s="22">
        <v>10</v>
      </c>
      <c r="AA73" s="91">
        <f t="shared" si="7"/>
        <v>512</v>
      </c>
      <c r="AB73" s="91">
        <f t="shared" si="8"/>
        <v>175.5</v>
      </c>
      <c r="AC73" s="91">
        <f t="shared" si="9"/>
        <v>80.5</v>
      </c>
      <c r="AD73" s="91"/>
    </row>
    <row r="74" spans="1:30" ht="13" x14ac:dyDescent="0.3">
      <c r="A74" s="7" t="s">
        <v>9</v>
      </c>
      <c r="B74" s="21">
        <v>612</v>
      </c>
      <c r="C74" s="21">
        <v>340</v>
      </c>
      <c r="D74" s="60">
        <v>272</v>
      </c>
      <c r="E74" s="8">
        <f t="shared" si="5"/>
        <v>55.555555555555557</v>
      </c>
      <c r="F74" s="8">
        <f t="shared" si="6"/>
        <v>44.444444444444443</v>
      </c>
      <c r="G74" s="21">
        <v>26</v>
      </c>
      <c r="H74" s="21"/>
      <c r="I74" s="21">
        <v>32</v>
      </c>
      <c r="J74" s="21">
        <v>22</v>
      </c>
      <c r="K74" s="21">
        <v>19</v>
      </c>
      <c r="L74" s="21">
        <v>31</v>
      </c>
      <c r="M74" s="21">
        <v>27</v>
      </c>
      <c r="N74" s="21">
        <v>50</v>
      </c>
      <c r="O74" s="21">
        <v>48</v>
      </c>
      <c r="P74" s="21">
        <v>41</v>
      </c>
      <c r="Q74" s="21">
        <v>37</v>
      </c>
      <c r="R74" s="21">
        <v>41</v>
      </c>
      <c r="S74" s="21">
        <v>62</v>
      </c>
      <c r="T74" s="21">
        <v>58</v>
      </c>
      <c r="U74" s="21">
        <v>38</v>
      </c>
      <c r="V74" s="21">
        <v>40</v>
      </c>
      <c r="W74" s="21">
        <v>21</v>
      </c>
      <c r="X74" s="21">
        <v>11</v>
      </c>
      <c r="Y74" s="21">
        <v>7</v>
      </c>
      <c r="Z74" s="22">
        <v>1</v>
      </c>
      <c r="AA74" s="91">
        <f t="shared" si="7"/>
        <v>452</v>
      </c>
      <c r="AB74" s="91">
        <f t="shared" si="8"/>
        <v>147</v>
      </c>
      <c r="AC74" s="91">
        <f t="shared" si="9"/>
        <v>83</v>
      </c>
      <c r="AD74" s="91"/>
    </row>
    <row r="75" spans="1:30" ht="13" x14ac:dyDescent="0.3">
      <c r="A75" s="7" t="s">
        <v>10</v>
      </c>
      <c r="B75" s="21">
        <v>949</v>
      </c>
      <c r="C75" s="21">
        <v>495</v>
      </c>
      <c r="D75" s="60">
        <v>454</v>
      </c>
      <c r="E75" s="8">
        <f t="shared" si="5"/>
        <v>52.160168598524763</v>
      </c>
      <c r="F75" s="8">
        <f t="shared" si="6"/>
        <v>47.839831401475237</v>
      </c>
      <c r="G75" s="21">
        <v>45</v>
      </c>
      <c r="H75" s="21"/>
      <c r="I75" s="21">
        <v>28</v>
      </c>
      <c r="J75" s="21">
        <v>25</v>
      </c>
      <c r="K75" s="21">
        <v>50</v>
      </c>
      <c r="L75" s="21">
        <v>43</v>
      </c>
      <c r="M75" s="21">
        <v>74</v>
      </c>
      <c r="N75" s="21">
        <v>71</v>
      </c>
      <c r="O75" s="21">
        <v>68</v>
      </c>
      <c r="P75" s="21">
        <v>50</v>
      </c>
      <c r="Q75" s="21">
        <v>51</v>
      </c>
      <c r="R75" s="21">
        <v>60</v>
      </c>
      <c r="S75" s="21">
        <v>76</v>
      </c>
      <c r="T75" s="21">
        <v>81</v>
      </c>
      <c r="U75" s="21">
        <v>52</v>
      </c>
      <c r="V75" s="21">
        <v>56</v>
      </c>
      <c r="W75" s="21">
        <v>47</v>
      </c>
      <c r="X75" s="21">
        <v>34</v>
      </c>
      <c r="Y75" s="21">
        <v>24</v>
      </c>
      <c r="Z75" s="22">
        <v>14</v>
      </c>
      <c r="AA75" s="91">
        <f t="shared" si="7"/>
        <v>676</v>
      </c>
      <c r="AB75" s="91">
        <f t="shared" si="8"/>
        <v>233.5</v>
      </c>
      <c r="AC75" s="91">
        <f t="shared" si="9"/>
        <v>131.5</v>
      </c>
      <c r="AD75" s="91"/>
    </row>
    <row r="76" spans="1:30" ht="13" x14ac:dyDescent="0.3">
      <c r="A76" s="7" t="s">
        <v>11</v>
      </c>
      <c r="B76" s="21">
        <v>2072</v>
      </c>
      <c r="C76" s="21">
        <v>1078</v>
      </c>
      <c r="D76" s="60">
        <v>994</v>
      </c>
      <c r="E76" s="8">
        <f t="shared" si="5"/>
        <v>52.027027027027025</v>
      </c>
      <c r="F76" s="8">
        <f t="shared" si="6"/>
        <v>47.972972972972975</v>
      </c>
      <c r="G76" s="21">
        <v>77</v>
      </c>
      <c r="H76" s="21"/>
      <c r="I76" s="21">
        <v>67</v>
      </c>
      <c r="J76" s="21">
        <v>53</v>
      </c>
      <c r="K76" s="21">
        <v>82</v>
      </c>
      <c r="L76" s="21">
        <v>101</v>
      </c>
      <c r="M76" s="21">
        <v>107</v>
      </c>
      <c r="N76" s="21">
        <v>121</v>
      </c>
      <c r="O76" s="21">
        <v>109</v>
      </c>
      <c r="P76" s="21">
        <v>96</v>
      </c>
      <c r="Q76" s="21">
        <v>106</v>
      </c>
      <c r="R76" s="21">
        <v>142</v>
      </c>
      <c r="S76" s="21">
        <v>164</v>
      </c>
      <c r="T76" s="21">
        <v>187</v>
      </c>
      <c r="U76" s="21">
        <v>193</v>
      </c>
      <c r="V76" s="21">
        <v>162</v>
      </c>
      <c r="W76" s="21">
        <v>125</v>
      </c>
      <c r="X76" s="21">
        <v>86</v>
      </c>
      <c r="Y76" s="21">
        <v>60</v>
      </c>
      <c r="Z76" s="22">
        <v>34</v>
      </c>
      <c r="AA76" s="91">
        <f t="shared" si="7"/>
        <v>1408</v>
      </c>
      <c r="AB76" s="91">
        <f t="shared" si="8"/>
        <v>432</v>
      </c>
      <c r="AC76" s="91">
        <f t="shared" si="9"/>
        <v>216.5</v>
      </c>
      <c r="AD76" s="91"/>
    </row>
    <row r="77" spans="1:30" ht="13" x14ac:dyDescent="0.3">
      <c r="A77" s="7" t="s">
        <v>12</v>
      </c>
      <c r="B77" s="21">
        <v>5030</v>
      </c>
      <c r="C77" s="21">
        <v>2446</v>
      </c>
      <c r="D77" s="60">
        <v>2584</v>
      </c>
      <c r="E77" s="8">
        <f t="shared" si="5"/>
        <v>48.62823061630219</v>
      </c>
      <c r="F77" s="8">
        <f t="shared" si="6"/>
        <v>51.37176938369781</v>
      </c>
      <c r="G77" s="21">
        <v>188</v>
      </c>
      <c r="H77" s="21"/>
      <c r="I77" s="21">
        <v>255</v>
      </c>
      <c r="J77" s="21">
        <v>227</v>
      </c>
      <c r="K77" s="21">
        <v>214</v>
      </c>
      <c r="L77" s="21">
        <v>251</v>
      </c>
      <c r="M77" s="21">
        <v>267</v>
      </c>
      <c r="N77" s="21">
        <v>297</v>
      </c>
      <c r="O77" s="21">
        <v>326</v>
      </c>
      <c r="P77" s="21">
        <v>325</v>
      </c>
      <c r="Q77" s="21">
        <v>287</v>
      </c>
      <c r="R77" s="21">
        <v>334</v>
      </c>
      <c r="S77" s="21">
        <v>414</v>
      </c>
      <c r="T77" s="21">
        <v>400</v>
      </c>
      <c r="U77" s="21">
        <v>345</v>
      </c>
      <c r="V77" s="21">
        <v>284</v>
      </c>
      <c r="W77" s="21">
        <v>254</v>
      </c>
      <c r="X77" s="21">
        <v>187</v>
      </c>
      <c r="Y77" s="21">
        <v>102</v>
      </c>
      <c r="Z77" s="22">
        <v>73</v>
      </c>
      <c r="AA77" s="91">
        <f t="shared" si="7"/>
        <v>3460</v>
      </c>
      <c r="AB77" s="91">
        <f t="shared" si="8"/>
        <v>1150.5</v>
      </c>
      <c r="AC77" s="91">
        <f t="shared" si="9"/>
        <v>607.5</v>
      </c>
      <c r="AD77" s="91"/>
    </row>
    <row r="78" spans="1:30" ht="13" x14ac:dyDescent="0.3">
      <c r="A78" s="7" t="s">
        <v>23</v>
      </c>
      <c r="B78" s="21">
        <v>963</v>
      </c>
      <c r="C78" s="21">
        <v>491</v>
      </c>
      <c r="D78" s="60">
        <v>472</v>
      </c>
      <c r="E78" s="8">
        <f t="shared" si="5"/>
        <v>50.9865005192108</v>
      </c>
      <c r="F78" s="8">
        <f t="shared" si="6"/>
        <v>49.0134994807892</v>
      </c>
      <c r="G78" s="21">
        <v>46</v>
      </c>
      <c r="H78" s="21"/>
      <c r="I78" s="21">
        <v>48</v>
      </c>
      <c r="J78" s="21">
        <v>41</v>
      </c>
      <c r="K78" s="21">
        <v>48</v>
      </c>
      <c r="L78" s="21">
        <v>48</v>
      </c>
      <c r="M78" s="21">
        <v>51</v>
      </c>
      <c r="N78" s="21">
        <v>65</v>
      </c>
      <c r="O78" s="21">
        <v>45</v>
      </c>
      <c r="P78" s="21">
        <v>53</v>
      </c>
      <c r="Q78" s="21">
        <v>61</v>
      </c>
      <c r="R78" s="21">
        <v>61</v>
      </c>
      <c r="S78" s="21">
        <v>85</v>
      </c>
      <c r="T78" s="21">
        <v>69</v>
      </c>
      <c r="U78" s="21">
        <v>47</v>
      </c>
      <c r="V78" s="21">
        <v>65</v>
      </c>
      <c r="W78" s="21">
        <v>47</v>
      </c>
      <c r="X78" s="21">
        <v>41</v>
      </c>
      <c r="Y78" s="21">
        <v>28</v>
      </c>
      <c r="Z78" s="22">
        <v>14</v>
      </c>
      <c r="AA78" s="91">
        <f t="shared" si="7"/>
        <v>633</v>
      </c>
      <c r="AB78" s="91">
        <f t="shared" si="8"/>
        <v>216</v>
      </c>
      <c r="AC78" s="91">
        <f t="shared" si="9"/>
        <v>107</v>
      </c>
      <c r="AD78" s="91"/>
    </row>
    <row r="79" spans="1:30" ht="13" x14ac:dyDescent="0.3">
      <c r="A79" s="7" t="s">
        <v>82</v>
      </c>
      <c r="B79" s="21">
        <v>1713</v>
      </c>
      <c r="C79" s="21">
        <v>873</v>
      </c>
      <c r="D79" s="60">
        <v>840</v>
      </c>
      <c r="E79" s="8">
        <f t="shared" si="5"/>
        <v>50.963222416812613</v>
      </c>
      <c r="F79" s="8">
        <f t="shared" si="6"/>
        <v>49.036777583187387</v>
      </c>
      <c r="G79" s="21">
        <v>70</v>
      </c>
      <c r="H79" s="21"/>
      <c r="I79" s="21">
        <v>90</v>
      </c>
      <c r="J79" s="21">
        <v>78</v>
      </c>
      <c r="K79" s="21">
        <v>74</v>
      </c>
      <c r="L79" s="21">
        <v>84</v>
      </c>
      <c r="M79" s="21">
        <v>86</v>
      </c>
      <c r="N79" s="21">
        <v>109</v>
      </c>
      <c r="O79" s="21">
        <v>92</v>
      </c>
      <c r="P79" s="21">
        <v>86</v>
      </c>
      <c r="Q79" s="21">
        <v>91</v>
      </c>
      <c r="R79" s="21">
        <v>111</v>
      </c>
      <c r="S79" s="21">
        <v>139</v>
      </c>
      <c r="T79" s="21">
        <v>140</v>
      </c>
      <c r="U79" s="21">
        <v>136</v>
      </c>
      <c r="V79" s="21">
        <v>107</v>
      </c>
      <c r="W79" s="21">
        <v>82</v>
      </c>
      <c r="X79" s="21">
        <v>79</v>
      </c>
      <c r="Y79" s="21">
        <v>38</v>
      </c>
      <c r="Z79" s="22">
        <v>21</v>
      </c>
      <c r="AA79" s="91">
        <f t="shared" si="7"/>
        <v>1148</v>
      </c>
      <c r="AB79" s="91">
        <f t="shared" si="8"/>
        <v>366.5</v>
      </c>
      <c r="AC79" s="91">
        <f t="shared" si="9"/>
        <v>186.5</v>
      </c>
      <c r="AD79" s="91"/>
    </row>
    <row r="80" spans="1:30" ht="13" x14ac:dyDescent="0.3">
      <c r="A80" s="7" t="s">
        <v>83</v>
      </c>
      <c r="B80" s="21">
        <v>2080</v>
      </c>
      <c r="C80" s="21">
        <v>1077</v>
      </c>
      <c r="D80" s="60">
        <v>1003</v>
      </c>
      <c r="E80" s="8">
        <f t="shared" si="5"/>
        <v>51.778846153846153</v>
      </c>
      <c r="F80" s="8">
        <f t="shared" si="6"/>
        <v>48.221153846153847</v>
      </c>
      <c r="G80" s="21">
        <v>75</v>
      </c>
      <c r="H80" s="21"/>
      <c r="I80" s="21">
        <v>97</v>
      </c>
      <c r="J80" s="21">
        <v>102</v>
      </c>
      <c r="K80" s="21">
        <v>82</v>
      </c>
      <c r="L80" s="21">
        <v>86</v>
      </c>
      <c r="M80" s="21">
        <v>105</v>
      </c>
      <c r="N80" s="21">
        <v>112</v>
      </c>
      <c r="O80" s="21">
        <v>122</v>
      </c>
      <c r="P80" s="21">
        <v>129</v>
      </c>
      <c r="Q80" s="21">
        <v>131</v>
      </c>
      <c r="R80" s="21">
        <v>137</v>
      </c>
      <c r="S80" s="21">
        <v>136</v>
      </c>
      <c r="T80" s="21">
        <v>170</v>
      </c>
      <c r="U80" s="21">
        <v>159</v>
      </c>
      <c r="V80" s="21">
        <v>130</v>
      </c>
      <c r="W80" s="21">
        <v>115</v>
      </c>
      <c r="X80" s="21">
        <v>103</v>
      </c>
      <c r="Y80" s="21">
        <v>50</v>
      </c>
      <c r="Z80" s="22">
        <v>39</v>
      </c>
      <c r="AA80" s="91">
        <f t="shared" si="7"/>
        <v>1369</v>
      </c>
      <c r="AB80" s="91">
        <f t="shared" si="8"/>
        <v>452</v>
      </c>
      <c r="AC80" s="91">
        <f t="shared" si="9"/>
        <v>234</v>
      </c>
      <c r="AD80" s="91"/>
    </row>
    <row r="81" spans="1:30" ht="13" x14ac:dyDescent="0.3">
      <c r="A81" s="7" t="s">
        <v>84</v>
      </c>
      <c r="B81" s="21">
        <v>328</v>
      </c>
      <c r="C81" s="21">
        <v>162</v>
      </c>
      <c r="D81" s="60">
        <v>166</v>
      </c>
      <c r="E81" s="8">
        <f t="shared" si="5"/>
        <v>49.390243902439025</v>
      </c>
      <c r="F81" s="8">
        <f t="shared" si="6"/>
        <v>50.609756097560975</v>
      </c>
      <c r="G81" s="21">
        <v>7</v>
      </c>
      <c r="H81" s="21"/>
      <c r="I81" s="21">
        <v>5</v>
      </c>
      <c r="J81" s="21">
        <v>4</v>
      </c>
      <c r="K81" s="21">
        <v>14</v>
      </c>
      <c r="L81" s="21">
        <v>17</v>
      </c>
      <c r="M81" s="21">
        <v>23</v>
      </c>
      <c r="N81" s="21">
        <v>25</v>
      </c>
      <c r="O81" s="21">
        <v>14</v>
      </c>
      <c r="P81" s="21">
        <v>5</v>
      </c>
      <c r="Q81" s="21">
        <v>17</v>
      </c>
      <c r="R81" s="21">
        <v>29</v>
      </c>
      <c r="S81" s="21">
        <v>45</v>
      </c>
      <c r="T81" s="21">
        <v>33</v>
      </c>
      <c r="U81" s="21">
        <v>32</v>
      </c>
      <c r="V81" s="21">
        <v>15</v>
      </c>
      <c r="W81" s="21">
        <v>11</v>
      </c>
      <c r="X81" s="21">
        <v>11</v>
      </c>
      <c r="Y81" s="21">
        <v>15</v>
      </c>
      <c r="Z81" s="22">
        <v>6</v>
      </c>
      <c r="AA81" s="91">
        <f t="shared" si="7"/>
        <v>254</v>
      </c>
      <c r="AB81" s="91">
        <f t="shared" si="8"/>
        <v>72</v>
      </c>
      <c r="AC81" s="91">
        <f t="shared" si="9"/>
        <v>33.5</v>
      </c>
      <c r="AD81" s="91"/>
    </row>
    <row r="82" spans="1:30" ht="13" x14ac:dyDescent="0.3">
      <c r="A82" s="7" t="s">
        <v>85</v>
      </c>
      <c r="B82" s="21">
        <v>1079</v>
      </c>
      <c r="C82" s="21">
        <v>533</v>
      </c>
      <c r="D82" s="60">
        <v>546</v>
      </c>
      <c r="E82" s="8">
        <f t="shared" si="5"/>
        <v>49.397590361445786</v>
      </c>
      <c r="F82" s="8">
        <f t="shared" si="6"/>
        <v>50.602409638554214</v>
      </c>
      <c r="G82" s="21">
        <v>38</v>
      </c>
      <c r="H82" s="21"/>
      <c r="I82" s="21">
        <v>33</v>
      </c>
      <c r="J82" s="21">
        <v>39</v>
      </c>
      <c r="K82" s="21">
        <v>30</v>
      </c>
      <c r="L82" s="21">
        <v>72</v>
      </c>
      <c r="M82" s="21">
        <v>62</v>
      </c>
      <c r="N82" s="21">
        <v>55</v>
      </c>
      <c r="O82" s="21">
        <v>52</v>
      </c>
      <c r="P82" s="21">
        <v>52</v>
      </c>
      <c r="Q82" s="21">
        <v>41</v>
      </c>
      <c r="R82" s="21">
        <v>73</v>
      </c>
      <c r="S82" s="21">
        <v>106</v>
      </c>
      <c r="T82" s="21">
        <v>108</v>
      </c>
      <c r="U82" s="21">
        <v>69</v>
      </c>
      <c r="V82" s="21">
        <v>88</v>
      </c>
      <c r="W82" s="21">
        <v>63</v>
      </c>
      <c r="X82" s="21">
        <v>45</v>
      </c>
      <c r="Y82" s="21">
        <v>34</v>
      </c>
      <c r="Z82" s="22">
        <v>19</v>
      </c>
      <c r="AA82" s="91">
        <f t="shared" si="7"/>
        <v>720</v>
      </c>
      <c r="AB82" s="91">
        <f t="shared" si="8"/>
        <v>218.5</v>
      </c>
      <c r="AC82" s="91">
        <f t="shared" si="9"/>
        <v>110.5</v>
      </c>
      <c r="AD82" s="91"/>
    </row>
    <row r="83" spans="1:30" ht="13" x14ac:dyDescent="0.3">
      <c r="A83" s="7" t="s">
        <v>86</v>
      </c>
      <c r="B83" s="21">
        <v>1171</v>
      </c>
      <c r="C83" s="21">
        <v>611</v>
      </c>
      <c r="D83" s="60">
        <v>560</v>
      </c>
      <c r="E83" s="8">
        <f t="shared" si="5"/>
        <v>52.177625960717336</v>
      </c>
      <c r="F83" s="8">
        <f t="shared" si="6"/>
        <v>47.822374039282664</v>
      </c>
      <c r="G83" s="21">
        <v>36</v>
      </c>
      <c r="H83" s="21"/>
      <c r="I83" s="21">
        <v>39</v>
      </c>
      <c r="J83" s="21">
        <v>44</v>
      </c>
      <c r="K83" s="21">
        <v>54</v>
      </c>
      <c r="L83" s="21">
        <v>66</v>
      </c>
      <c r="M83" s="21">
        <v>46</v>
      </c>
      <c r="N83" s="21">
        <v>50</v>
      </c>
      <c r="O83" s="21">
        <v>58</v>
      </c>
      <c r="P83" s="21">
        <v>53</v>
      </c>
      <c r="Q83" s="21">
        <v>81</v>
      </c>
      <c r="R83" s="21">
        <v>100</v>
      </c>
      <c r="S83" s="21">
        <v>85</v>
      </c>
      <c r="T83" s="21">
        <v>91</v>
      </c>
      <c r="U83" s="21">
        <v>97</v>
      </c>
      <c r="V83" s="21">
        <v>90</v>
      </c>
      <c r="W83" s="21">
        <v>85</v>
      </c>
      <c r="X83" s="21">
        <v>55</v>
      </c>
      <c r="Y83" s="21">
        <v>28</v>
      </c>
      <c r="Z83" s="22">
        <v>13</v>
      </c>
      <c r="AA83" s="91">
        <f t="shared" si="7"/>
        <v>781</v>
      </c>
      <c r="AB83" s="91">
        <f t="shared" si="8"/>
        <v>254</v>
      </c>
      <c r="AC83" s="91">
        <f t="shared" si="9"/>
        <v>103.5</v>
      </c>
      <c r="AD83" s="91"/>
    </row>
    <row r="84" spans="1:30" ht="13" x14ac:dyDescent="0.3">
      <c r="A84" s="7" t="s">
        <v>87</v>
      </c>
      <c r="B84" s="21">
        <v>1154</v>
      </c>
      <c r="C84" s="21">
        <v>572</v>
      </c>
      <c r="D84" s="60">
        <v>582</v>
      </c>
      <c r="E84" s="8">
        <f t="shared" si="5"/>
        <v>49.566724436741765</v>
      </c>
      <c r="F84" s="8">
        <f t="shared" si="6"/>
        <v>50.433275563258235</v>
      </c>
      <c r="G84" s="21">
        <v>42</v>
      </c>
      <c r="H84" s="21"/>
      <c r="I84" s="21">
        <v>46</v>
      </c>
      <c r="J84" s="21">
        <v>36</v>
      </c>
      <c r="K84" s="21">
        <v>51</v>
      </c>
      <c r="L84" s="21">
        <v>69</v>
      </c>
      <c r="M84" s="21">
        <v>55</v>
      </c>
      <c r="N84" s="21">
        <v>62</v>
      </c>
      <c r="O84" s="21">
        <v>62</v>
      </c>
      <c r="P84" s="21">
        <v>56</v>
      </c>
      <c r="Q84" s="21">
        <v>63</v>
      </c>
      <c r="R84" s="21">
        <v>86</v>
      </c>
      <c r="S84" s="21">
        <v>104</v>
      </c>
      <c r="T84" s="21">
        <v>129</v>
      </c>
      <c r="U84" s="21">
        <v>77</v>
      </c>
      <c r="V84" s="21">
        <v>60</v>
      </c>
      <c r="W84" s="21">
        <v>43</v>
      </c>
      <c r="X84" s="21">
        <v>52</v>
      </c>
      <c r="Y84" s="21">
        <v>38</v>
      </c>
      <c r="Z84" s="22">
        <v>23</v>
      </c>
      <c r="AA84" s="91">
        <f t="shared" si="7"/>
        <v>814</v>
      </c>
      <c r="AB84" s="91">
        <f t="shared" si="8"/>
        <v>252</v>
      </c>
      <c r="AC84" s="91">
        <f t="shared" si="9"/>
        <v>117.5</v>
      </c>
      <c r="AD84" s="91"/>
    </row>
    <row r="85" spans="1:30" ht="13" x14ac:dyDescent="0.3">
      <c r="A85" s="7" t="s">
        <v>92</v>
      </c>
      <c r="B85" s="21">
        <v>1148</v>
      </c>
      <c r="C85" s="21">
        <v>583</v>
      </c>
      <c r="D85" s="60">
        <v>565</v>
      </c>
      <c r="E85" s="8">
        <f t="shared" si="5"/>
        <v>50.78397212543554</v>
      </c>
      <c r="F85" s="8">
        <f t="shared" si="6"/>
        <v>49.21602787456446</v>
      </c>
      <c r="G85" s="21">
        <v>51</v>
      </c>
      <c r="H85" s="21"/>
      <c r="I85" s="21">
        <v>46</v>
      </c>
      <c r="J85" s="21">
        <v>50</v>
      </c>
      <c r="K85" s="21">
        <v>40</v>
      </c>
      <c r="L85" s="21">
        <v>49</v>
      </c>
      <c r="M85" s="21">
        <v>47</v>
      </c>
      <c r="N85" s="21">
        <v>49</v>
      </c>
      <c r="O85" s="21">
        <v>75</v>
      </c>
      <c r="P85" s="21">
        <v>62</v>
      </c>
      <c r="Q85" s="21">
        <v>48</v>
      </c>
      <c r="R85" s="21">
        <v>79</v>
      </c>
      <c r="S85" s="21">
        <v>100</v>
      </c>
      <c r="T85" s="21">
        <v>108</v>
      </c>
      <c r="U85" s="21">
        <v>111</v>
      </c>
      <c r="V85" s="21">
        <v>89</v>
      </c>
      <c r="W85" s="21">
        <v>62</v>
      </c>
      <c r="X85" s="21">
        <v>45</v>
      </c>
      <c r="Y85" s="21">
        <v>28</v>
      </c>
      <c r="Z85" s="22">
        <v>9</v>
      </c>
      <c r="AA85" s="91">
        <f t="shared" si="7"/>
        <v>768</v>
      </c>
      <c r="AB85" s="91">
        <f t="shared" si="8"/>
        <v>224.5</v>
      </c>
      <c r="AC85" s="91">
        <f t="shared" si="9"/>
        <v>116.5</v>
      </c>
      <c r="AD85" s="91"/>
    </row>
    <row r="86" spans="1:30" ht="13" x14ac:dyDescent="0.3">
      <c r="A86" s="7" t="s">
        <v>13</v>
      </c>
      <c r="B86" s="21">
        <v>349</v>
      </c>
      <c r="C86" s="21">
        <v>160</v>
      </c>
      <c r="D86" s="60">
        <v>189</v>
      </c>
      <c r="E86" s="8">
        <f t="shared" si="5"/>
        <v>45.845272206303726</v>
      </c>
      <c r="F86" s="8">
        <f t="shared" si="6"/>
        <v>54.154727793696274</v>
      </c>
      <c r="G86" s="21">
        <v>7</v>
      </c>
      <c r="H86" s="21"/>
      <c r="I86" s="21">
        <v>14</v>
      </c>
      <c r="J86" s="21">
        <v>23</v>
      </c>
      <c r="K86" s="21">
        <v>16</v>
      </c>
      <c r="L86" s="21">
        <v>22</v>
      </c>
      <c r="M86" s="21">
        <v>22</v>
      </c>
      <c r="N86" s="21">
        <v>15</v>
      </c>
      <c r="O86" s="21">
        <v>16</v>
      </c>
      <c r="P86" s="21">
        <v>18</v>
      </c>
      <c r="Q86" s="21">
        <v>21</v>
      </c>
      <c r="R86" s="21">
        <v>25</v>
      </c>
      <c r="S86" s="21">
        <v>38</v>
      </c>
      <c r="T86" s="21">
        <v>24</v>
      </c>
      <c r="U86" s="21">
        <v>19</v>
      </c>
      <c r="V86" s="21">
        <v>27</v>
      </c>
      <c r="W86" s="21">
        <v>24</v>
      </c>
      <c r="X86" s="21">
        <v>11</v>
      </c>
      <c r="Y86" s="21">
        <v>5</v>
      </c>
      <c r="Z86" s="22">
        <v>2</v>
      </c>
      <c r="AA86" s="91">
        <f t="shared" si="7"/>
        <v>236</v>
      </c>
      <c r="AB86" s="91">
        <f t="shared" si="8"/>
        <v>77.5</v>
      </c>
      <c r="AC86" s="91">
        <f t="shared" si="9"/>
        <v>35.5</v>
      </c>
      <c r="AD86" s="91"/>
    </row>
    <row r="87" spans="1:30" ht="13" x14ac:dyDescent="0.3">
      <c r="A87" s="7" t="s">
        <v>14</v>
      </c>
      <c r="B87" s="21">
        <v>312</v>
      </c>
      <c r="C87" s="21">
        <v>164</v>
      </c>
      <c r="D87" s="60">
        <v>148</v>
      </c>
      <c r="E87" s="8">
        <f t="shared" si="5"/>
        <v>52.564102564102562</v>
      </c>
      <c r="F87" s="8">
        <f t="shared" si="6"/>
        <v>47.435897435897438</v>
      </c>
      <c r="G87" s="69">
        <v>23</v>
      </c>
      <c r="H87" s="10"/>
      <c r="I87" s="10">
        <v>16</v>
      </c>
      <c r="J87" s="10">
        <v>14</v>
      </c>
      <c r="K87" s="10">
        <v>13</v>
      </c>
      <c r="L87" s="10">
        <v>19</v>
      </c>
      <c r="M87" s="10">
        <v>11</v>
      </c>
      <c r="N87" s="10">
        <v>14</v>
      </c>
      <c r="O87" s="10">
        <v>29</v>
      </c>
      <c r="P87" s="10">
        <v>19</v>
      </c>
      <c r="Q87" s="10">
        <v>18</v>
      </c>
      <c r="R87" s="10">
        <v>18</v>
      </c>
      <c r="S87" s="10">
        <v>35</v>
      </c>
      <c r="T87" s="10">
        <v>15</v>
      </c>
      <c r="U87" s="10">
        <v>24</v>
      </c>
      <c r="V87" s="10">
        <v>20</v>
      </c>
      <c r="W87" s="10">
        <v>13</v>
      </c>
      <c r="X87" s="10">
        <v>8</v>
      </c>
      <c r="Y87" s="10">
        <v>3</v>
      </c>
      <c r="Z87" s="14">
        <v>0</v>
      </c>
      <c r="AA87" s="91">
        <f t="shared" si="7"/>
        <v>215</v>
      </c>
      <c r="AB87" s="91">
        <f t="shared" si="8"/>
        <v>70.5</v>
      </c>
      <c r="AC87" s="91">
        <f t="shared" si="9"/>
        <v>36.5</v>
      </c>
      <c r="AD87" s="91"/>
    </row>
    <row r="88" spans="1:30" ht="13" x14ac:dyDescent="0.3">
      <c r="A88" s="7" t="s">
        <v>15</v>
      </c>
      <c r="B88" s="21">
        <v>838</v>
      </c>
      <c r="C88" s="21">
        <v>405</v>
      </c>
      <c r="D88" s="60">
        <v>433</v>
      </c>
      <c r="E88" s="8">
        <f t="shared" si="5"/>
        <v>48.329355608591882</v>
      </c>
      <c r="F88" s="8">
        <f t="shared" si="6"/>
        <v>51.670644391408118</v>
      </c>
      <c r="G88" s="21">
        <v>45</v>
      </c>
      <c r="H88" s="21"/>
      <c r="I88" s="21">
        <v>54</v>
      </c>
      <c r="J88" s="21">
        <v>42</v>
      </c>
      <c r="K88" s="21">
        <v>28</v>
      </c>
      <c r="L88" s="21">
        <v>41</v>
      </c>
      <c r="M88" s="21">
        <v>37</v>
      </c>
      <c r="N88" s="21">
        <v>43</v>
      </c>
      <c r="O88" s="21">
        <v>67</v>
      </c>
      <c r="P88" s="21">
        <v>55</v>
      </c>
      <c r="Q88" s="21">
        <v>37</v>
      </c>
      <c r="R88" s="21">
        <v>56</v>
      </c>
      <c r="S88" s="21">
        <v>71</v>
      </c>
      <c r="T88" s="21">
        <v>51</v>
      </c>
      <c r="U88" s="21">
        <v>66</v>
      </c>
      <c r="V88" s="21">
        <v>44</v>
      </c>
      <c r="W88" s="21">
        <v>39</v>
      </c>
      <c r="X88" s="21">
        <v>32</v>
      </c>
      <c r="Y88" s="21">
        <v>19</v>
      </c>
      <c r="Z88" s="22">
        <v>11</v>
      </c>
      <c r="AA88" s="91">
        <f t="shared" si="7"/>
        <v>552</v>
      </c>
      <c r="AB88" s="91">
        <f t="shared" si="8"/>
        <v>182</v>
      </c>
      <c r="AC88" s="91">
        <f t="shared" si="9"/>
        <v>101</v>
      </c>
      <c r="AD88" s="91"/>
    </row>
    <row r="89" spans="1:30" ht="13" x14ac:dyDescent="0.3">
      <c r="A89" s="7" t="s">
        <v>16</v>
      </c>
      <c r="B89" s="21">
        <v>966</v>
      </c>
      <c r="C89" s="21">
        <v>481</v>
      </c>
      <c r="D89" s="60">
        <v>485</v>
      </c>
      <c r="E89" s="8">
        <f t="shared" si="5"/>
        <v>49.792960662525878</v>
      </c>
      <c r="F89" s="8">
        <f t="shared" si="6"/>
        <v>50.207039337474122</v>
      </c>
      <c r="G89" s="21">
        <v>39</v>
      </c>
      <c r="H89" s="21"/>
      <c r="I89" s="21">
        <v>55</v>
      </c>
      <c r="J89" s="21">
        <v>53</v>
      </c>
      <c r="K89" s="21">
        <v>50</v>
      </c>
      <c r="L89" s="21">
        <v>52</v>
      </c>
      <c r="M89" s="21">
        <v>42</v>
      </c>
      <c r="N89" s="21">
        <v>44</v>
      </c>
      <c r="O89" s="21">
        <v>63</v>
      </c>
      <c r="P89" s="21">
        <v>65</v>
      </c>
      <c r="Q89" s="21">
        <v>55</v>
      </c>
      <c r="R89" s="21">
        <v>87</v>
      </c>
      <c r="S89" s="21">
        <v>71</v>
      </c>
      <c r="T89" s="21">
        <v>68</v>
      </c>
      <c r="U89" s="21">
        <v>56</v>
      </c>
      <c r="V89" s="21">
        <v>44</v>
      </c>
      <c r="W89" s="21">
        <v>59</v>
      </c>
      <c r="X89" s="21">
        <v>36</v>
      </c>
      <c r="Y89" s="21">
        <v>16</v>
      </c>
      <c r="Z89" s="22">
        <v>11</v>
      </c>
      <c r="AA89" s="91">
        <f t="shared" si="7"/>
        <v>653</v>
      </c>
      <c r="AB89" s="91">
        <f t="shared" si="8"/>
        <v>229</v>
      </c>
      <c r="AC89" s="91">
        <f t="shared" si="9"/>
        <v>107</v>
      </c>
      <c r="AD89" s="91"/>
    </row>
    <row r="90" spans="1:30" ht="13" x14ac:dyDescent="0.3">
      <c r="A90" s="7" t="s">
        <v>17</v>
      </c>
      <c r="B90" s="21">
        <v>2416</v>
      </c>
      <c r="C90" s="21">
        <v>1245</v>
      </c>
      <c r="D90" s="60">
        <v>1171</v>
      </c>
      <c r="E90" s="8">
        <f t="shared" si="5"/>
        <v>51.531456953642383</v>
      </c>
      <c r="F90" s="8">
        <f t="shared" si="6"/>
        <v>48.468543046357617</v>
      </c>
      <c r="G90" s="21">
        <v>112</v>
      </c>
      <c r="H90" s="21"/>
      <c r="I90" s="21">
        <v>127</v>
      </c>
      <c r="J90" s="21">
        <v>117</v>
      </c>
      <c r="K90" s="21">
        <v>140</v>
      </c>
      <c r="L90" s="21">
        <v>126</v>
      </c>
      <c r="M90" s="21">
        <v>112</v>
      </c>
      <c r="N90" s="21">
        <v>152</v>
      </c>
      <c r="O90" s="21">
        <v>170</v>
      </c>
      <c r="P90" s="21">
        <v>160</v>
      </c>
      <c r="Q90" s="21">
        <v>125</v>
      </c>
      <c r="R90" s="21">
        <v>188</v>
      </c>
      <c r="S90" s="21">
        <v>190</v>
      </c>
      <c r="T90" s="21">
        <v>188</v>
      </c>
      <c r="U90" s="21">
        <v>161</v>
      </c>
      <c r="V90" s="21">
        <v>126</v>
      </c>
      <c r="W90" s="21">
        <v>103</v>
      </c>
      <c r="X90" s="21">
        <v>64</v>
      </c>
      <c r="Y90" s="21">
        <v>40</v>
      </c>
      <c r="Z90" s="22">
        <v>15</v>
      </c>
      <c r="AA90" s="91">
        <f t="shared" si="7"/>
        <v>1712</v>
      </c>
      <c r="AB90" s="91">
        <f t="shared" si="8"/>
        <v>586.5</v>
      </c>
      <c r="AC90" s="91">
        <f t="shared" si="9"/>
        <v>297</v>
      </c>
      <c r="AD90" s="91"/>
    </row>
    <row r="91" spans="1:30" ht="13" x14ac:dyDescent="0.3">
      <c r="A91" s="7" t="s">
        <v>18</v>
      </c>
      <c r="B91" s="21">
        <v>254</v>
      </c>
      <c r="C91" s="21">
        <v>124</v>
      </c>
      <c r="D91" s="60">
        <v>130</v>
      </c>
      <c r="E91" s="8">
        <f t="shared" si="5"/>
        <v>48.818897637795274</v>
      </c>
      <c r="F91" s="8">
        <f t="shared" si="6"/>
        <v>51.181102362204726</v>
      </c>
      <c r="G91" s="21">
        <v>8</v>
      </c>
      <c r="H91" s="21"/>
      <c r="I91" s="21">
        <v>17</v>
      </c>
      <c r="J91" s="21">
        <v>13</v>
      </c>
      <c r="K91" s="21">
        <v>17</v>
      </c>
      <c r="L91" s="21">
        <v>23</v>
      </c>
      <c r="M91" s="21">
        <v>6</v>
      </c>
      <c r="N91" s="21">
        <v>12</v>
      </c>
      <c r="O91" s="21">
        <v>13</v>
      </c>
      <c r="P91" s="21">
        <v>19</v>
      </c>
      <c r="Q91" s="21">
        <v>19</v>
      </c>
      <c r="R91" s="21">
        <v>21</v>
      </c>
      <c r="S91" s="21">
        <v>20</v>
      </c>
      <c r="T91" s="21">
        <v>19</v>
      </c>
      <c r="U91" s="21">
        <v>15</v>
      </c>
      <c r="V91" s="21">
        <v>14</v>
      </c>
      <c r="W91" s="21">
        <v>7</v>
      </c>
      <c r="X91" s="21">
        <v>7</v>
      </c>
      <c r="Y91" s="21">
        <v>4</v>
      </c>
      <c r="Z91" s="22">
        <v>0</v>
      </c>
      <c r="AA91" s="91">
        <f t="shared" si="7"/>
        <v>184</v>
      </c>
      <c r="AB91" s="91">
        <f t="shared" si="8"/>
        <v>65</v>
      </c>
      <c r="AC91" s="91">
        <f t="shared" si="9"/>
        <v>25</v>
      </c>
      <c r="AD91" s="91"/>
    </row>
    <row r="92" spans="1:30" ht="13" x14ac:dyDescent="0.3">
      <c r="A92" s="7" t="s">
        <v>19</v>
      </c>
      <c r="B92" s="21">
        <v>532</v>
      </c>
      <c r="C92" s="21">
        <v>260</v>
      </c>
      <c r="D92" s="60">
        <v>272</v>
      </c>
      <c r="E92" s="8">
        <f t="shared" si="5"/>
        <v>48.872180451127818</v>
      </c>
      <c r="F92" s="8">
        <f t="shared" si="6"/>
        <v>51.127819548872182</v>
      </c>
      <c r="G92" s="21">
        <v>24</v>
      </c>
      <c r="H92" s="21"/>
      <c r="I92" s="21">
        <v>38</v>
      </c>
      <c r="J92" s="21">
        <v>47</v>
      </c>
      <c r="K92" s="21">
        <v>29</v>
      </c>
      <c r="L92" s="21">
        <v>15</v>
      </c>
      <c r="M92" s="21">
        <v>16</v>
      </c>
      <c r="N92" s="21">
        <v>27</v>
      </c>
      <c r="O92" s="21">
        <v>34</v>
      </c>
      <c r="P92" s="21">
        <v>54</v>
      </c>
      <c r="Q92" s="21">
        <v>32</v>
      </c>
      <c r="R92" s="21">
        <v>28</v>
      </c>
      <c r="S92" s="21">
        <v>45</v>
      </c>
      <c r="T92" s="21">
        <v>38</v>
      </c>
      <c r="U92" s="21">
        <v>34</v>
      </c>
      <c r="V92" s="21">
        <v>36</v>
      </c>
      <c r="W92" s="21">
        <v>25</v>
      </c>
      <c r="X92" s="21">
        <v>5</v>
      </c>
      <c r="Y92" s="21">
        <v>5</v>
      </c>
      <c r="Z92" s="22">
        <v>0</v>
      </c>
      <c r="AA92" s="91">
        <f t="shared" si="7"/>
        <v>352</v>
      </c>
      <c r="AB92" s="91">
        <f t="shared" si="8"/>
        <v>117.5</v>
      </c>
      <c r="AC92" s="91">
        <f t="shared" si="9"/>
        <v>65.5</v>
      </c>
      <c r="AD92" s="91"/>
    </row>
    <row r="93" spans="1:30" ht="13" x14ac:dyDescent="0.3">
      <c r="A93" s="7" t="s">
        <v>20</v>
      </c>
      <c r="B93" s="21">
        <v>3459</v>
      </c>
      <c r="C93" s="21">
        <v>1775</v>
      </c>
      <c r="D93" s="60">
        <v>1684</v>
      </c>
      <c r="E93" s="8">
        <f t="shared" si="5"/>
        <v>51.315409077768138</v>
      </c>
      <c r="F93" s="8">
        <f t="shared" si="6"/>
        <v>48.684590922231862</v>
      </c>
      <c r="G93" s="21">
        <v>144</v>
      </c>
      <c r="H93" s="21"/>
      <c r="I93" s="21">
        <v>150</v>
      </c>
      <c r="J93" s="21">
        <v>159</v>
      </c>
      <c r="K93" s="21">
        <v>165</v>
      </c>
      <c r="L93" s="21">
        <v>216</v>
      </c>
      <c r="M93" s="21">
        <v>233</v>
      </c>
      <c r="N93" s="21">
        <v>216</v>
      </c>
      <c r="O93" s="21">
        <v>200</v>
      </c>
      <c r="P93" s="21">
        <v>217</v>
      </c>
      <c r="Q93" s="21">
        <v>245</v>
      </c>
      <c r="R93" s="21">
        <v>239</v>
      </c>
      <c r="S93" s="21">
        <v>287</v>
      </c>
      <c r="T93" s="21">
        <v>235</v>
      </c>
      <c r="U93" s="21">
        <v>231</v>
      </c>
      <c r="V93" s="21">
        <v>164</v>
      </c>
      <c r="W93" s="21">
        <v>142</v>
      </c>
      <c r="X93" s="21">
        <v>125</v>
      </c>
      <c r="Y93" s="21">
        <v>60</v>
      </c>
      <c r="Z93" s="22">
        <v>31</v>
      </c>
      <c r="AA93" s="91">
        <f t="shared" si="7"/>
        <v>2484</v>
      </c>
      <c r="AB93" s="91">
        <f t="shared" si="8"/>
        <v>865.5</v>
      </c>
      <c r="AC93" s="91">
        <f t="shared" si="9"/>
        <v>433</v>
      </c>
      <c r="AD93" s="91"/>
    </row>
    <row r="94" spans="1:30" ht="13" x14ac:dyDescent="0.3">
      <c r="A94" s="7" t="s">
        <v>21</v>
      </c>
      <c r="B94" s="21">
        <v>140</v>
      </c>
      <c r="C94" s="21">
        <v>77</v>
      </c>
      <c r="D94" s="60">
        <v>63</v>
      </c>
      <c r="E94" s="8">
        <f t="shared" si="5"/>
        <v>55</v>
      </c>
      <c r="F94" s="8">
        <f t="shared" si="6"/>
        <v>45</v>
      </c>
      <c r="G94" s="21">
        <v>8</v>
      </c>
      <c r="H94" s="21"/>
      <c r="I94" s="21">
        <v>6</v>
      </c>
      <c r="J94" s="21">
        <v>4</v>
      </c>
      <c r="K94" s="21">
        <v>6</v>
      </c>
      <c r="L94" s="21">
        <v>4</v>
      </c>
      <c r="M94" s="21">
        <v>3</v>
      </c>
      <c r="N94" s="21">
        <v>5</v>
      </c>
      <c r="O94" s="21">
        <v>8</v>
      </c>
      <c r="P94" s="21">
        <v>7</v>
      </c>
      <c r="Q94" s="21">
        <v>8</v>
      </c>
      <c r="R94" s="21">
        <v>14</v>
      </c>
      <c r="S94" s="21">
        <v>11</v>
      </c>
      <c r="T94" s="21">
        <v>11</v>
      </c>
      <c r="U94" s="21">
        <v>10</v>
      </c>
      <c r="V94" s="21">
        <v>17</v>
      </c>
      <c r="W94" s="21">
        <v>7</v>
      </c>
      <c r="X94" s="21">
        <v>6</v>
      </c>
      <c r="Y94" s="21">
        <v>3</v>
      </c>
      <c r="Z94" s="22">
        <v>2</v>
      </c>
      <c r="AA94" s="91">
        <f t="shared" si="7"/>
        <v>87</v>
      </c>
      <c r="AB94" s="91">
        <f t="shared" si="8"/>
        <v>27.5</v>
      </c>
      <c r="AC94" s="91">
        <f t="shared" si="9"/>
        <v>11.5</v>
      </c>
      <c r="AD94" s="91"/>
    </row>
    <row r="95" spans="1:30" ht="13" x14ac:dyDescent="0.3">
      <c r="A95" s="7" t="s">
        <v>22</v>
      </c>
      <c r="B95" s="21">
        <v>163</v>
      </c>
      <c r="C95" s="21">
        <v>84</v>
      </c>
      <c r="D95" s="60">
        <v>79</v>
      </c>
      <c r="E95" s="8">
        <f t="shared" si="5"/>
        <v>51.533742331288344</v>
      </c>
      <c r="F95" s="8">
        <f t="shared" si="6"/>
        <v>48.466257668711656</v>
      </c>
      <c r="G95" s="21">
        <v>6</v>
      </c>
      <c r="H95" s="21"/>
      <c r="I95" s="21">
        <v>8</v>
      </c>
      <c r="J95" s="21">
        <v>7</v>
      </c>
      <c r="K95" s="21">
        <v>7</v>
      </c>
      <c r="L95" s="21">
        <v>5</v>
      </c>
      <c r="M95" s="21">
        <v>0</v>
      </c>
      <c r="N95" s="21">
        <v>6</v>
      </c>
      <c r="O95" s="21">
        <v>8</v>
      </c>
      <c r="P95" s="21">
        <v>12</v>
      </c>
      <c r="Q95" s="21">
        <v>14</v>
      </c>
      <c r="R95" s="21">
        <v>8</v>
      </c>
      <c r="S95" s="21">
        <v>12</v>
      </c>
      <c r="T95" s="21">
        <v>6</v>
      </c>
      <c r="U95" s="21">
        <v>12</v>
      </c>
      <c r="V95" s="21">
        <v>19</v>
      </c>
      <c r="W95" s="21">
        <v>15</v>
      </c>
      <c r="X95" s="21">
        <v>11</v>
      </c>
      <c r="Y95" s="21">
        <v>6</v>
      </c>
      <c r="Z95" s="22">
        <v>1</v>
      </c>
      <c r="AA95" s="91">
        <f t="shared" si="7"/>
        <v>90</v>
      </c>
      <c r="AB95" s="91">
        <f t="shared" si="8"/>
        <v>30</v>
      </c>
      <c r="AC95" s="91">
        <f t="shared" si="9"/>
        <v>13</v>
      </c>
      <c r="AD95" s="91"/>
    </row>
    <row r="96" spans="1:30" ht="13" x14ac:dyDescent="0.3">
      <c r="A96" s="7" t="s">
        <v>24</v>
      </c>
      <c r="B96" s="21">
        <v>2219</v>
      </c>
      <c r="C96" s="21">
        <v>1083</v>
      </c>
      <c r="D96" s="60">
        <v>1136</v>
      </c>
      <c r="E96" s="8">
        <f t="shared" si="5"/>
        <v>48.805768364127985</v>
      </c>
      <c r="F96" s="8">
        <f t="shared" si="6"/>
        <v>51.194231635872015</v>
      </c>
      <c r="G96" s="21">
        <v>134</v>
      </c>
      <c r="H96" s="21"/>
      <c r="I96" s="21">
        <v>122</v>
      </c>
      <c r="J96" s="21">
        <v>121</v>
      </c>
      <c r="K96" s="21">
        <v>99</v>
      </c>
      <c r="L96" s="21">
        <v>75</v>
      </c>
      <c r="M96" s="21">
        <v>109</v>
      </c>
      <c r="N96" s="21">
        <v>142</v>
      </c>
      <c r="O96" s="21">
        <v>149</v>
      </c>
      <c r="P96" s="21">
        <v>141</v>
      </c>
      <c r="Q96" s="21">
        <v>125</v>
      </c>
      <c r="R96" s="21">
        <v>132</v>
      </c>
      <c r="S96" s="21">
        <v>199</v>
      </c>
      <c r="T96" s="21">
        <v>179</v>
      </c>
      <c r="U96" s="21">
        <v>170</v>
      </c>
      <c r="V96" s="21">
        <v>127</v>
      </c>
      <c r="W96" s="21">
        <v>91</v>
      </c>
      <c r="X96" s="21">
        <v>43</v>
      </c>
      <c r="Y96" s="21">
        <v>33</v>
      </c>
      <c r="Z96" s="22">
        <v>28</v>
      </c>
      <c r="AA96" s="91">
        <f t="shared" si="7"/>
        <v>1520</v>
      </c>
      <c r="AB96" s="91">
        <f t="shared" si="8"/>
        <v>486</v>
      </c>
      <c r="AC96" s="91">
        <f t="shared" si="9"/>
        <v>270.5</v>
      </c>
      <c r="AD96" s="91"/>
    </row>
    <row r="97" spans="1:30" ht="13" x14ac:dyDescent="0.3">
      <c r="A97" s="7" t="s">
        <v>25</v>
      </c>
      <c r="B97" s="21">
        <v>168</v>
      </c>
      <c r="C97" s="21">
        <v>80</v>
      </c>
      <c r="D97" s="60">
        <v>88</v>
      </c>
      <c r="E97" s="8">
        <f t="shared" si="5"/>
        <v>47.61904761904762</v>
      </c>
      <c r="F97" s="8">
        <f t="shared" si="6"/>
        <v>52.38095238095238</v>
      </c>
      <c r="G97" s="21">
        <v>15</v>
      </c>
      <c r="H97" s="21"/>
      <c r="I97" s="21">
        <v>10</v>
      </c>
      <c r="J97" s="21">
        <v>9</v>
      </c>
      <c r="K97" s="21">
        <v>4</v>
      </c>
      <c r="L97" s="21">
        <v>11</v>
      </c>
      <c r="M97" s="21">
        <v>6</v>
      </c>
      <c r="N97" s="21">
        <v>5</v>
      </c>
      <c r="O97" s="21">
        <v>8</v>
      </c>
      <c r="P97" s="21">
        <v>12</v>
      </c>
      <c r="Q97" s="21">
        <v>5</v>
      </c>
      <c r="R97" s="21">
        <v>9</v>
      </c>
      <c r="S97" s="21">
        <v>10</v>
      </c>
      <c r="T97" s="21">
        <v>12</v>
      </c>
      <c r="U97" s="21">
        <v>17</v>
      </c>
      <c r="V97" s="21">
        <v>13</v>
      </c>
      <c r="W97" s="21">
        <v>11</v>
      </c>
      <c r="X97" s="21">
        <v>5</v>
      </c>
      <c r="Y97" s="21">
        <v>3</v>
      </c>
      <c r="Z97" s="22">
        <v>3</v>
      </c>
      <c r="AA97" s="91">
        <f>SUM(K97:U97)</f>
        <v>99</v>
      </c>
      <c r="AB97" s="91">
        <f t="shared" si="8"/>
        <v>30</v>
      </c>
      <c r="AC97" s="91">
        <f t="shared" si="9"/>
        <v>15.5</v>
      </c>
      <c r="AD97" s="91"/>
    </row>
    <row r="98" spans="1:30" ht="13" x14ac:dyDescent="0.3">
      <c r="A98" s="7" t="s">
        <v>26</v>
      </c>
      <c r="B98" s="21">
        <v>151</v>
      </c>
      <c r="C98" s="21">
        <v>78</v>
      </c>
      <c r="D98" s="60">
        <v>73</v>
      </c>
      <c r="E98" s="8">
        <f t="shared" si="5"/>
        <v>51.65562913907285</v>
      </c>
      <c r="F98" s="8">
        <f t="shared" si="6"/>
        <v>48.34437086092715</v>
      </c>
      <c r="G98" s="21">
        <v>6</v>
      </c>
      <c r="H98" s="21"/>
      <c r="I98" s="21">
        <v>13</v>
      </c>
      <c r="J98" s="21">
        <v>13</v>
      </c>
      <c r="K98" s="21">
        <v>9</v>
      </c>
      <c r="L98" s="21">
        <v>5</v>
      </c>
      <c r="M98" s="21">
        <v>5</v>
      </c>
      <c r="N98" s="21">
        <v>10</v>
      </c>
      <c r="O98" s="21">
        <v>5</v>
      </c>
      <c r="P98" s="21">
        <v>5</v>
      </c>
      <c r="Q98" s="21">
        <v>10</v>
      </c>
      <c r="R98" s="21">
        <v>13</v>
      </c>
      <c r="S98" s="21">
        <v>10</v>
      </c>
      <c r="T98" s="21">
        <v>8</v>
      </c>
      <c r="U98" s="21">
        <v>10</v>
      </c>
      <c r="V98" s="21">
        <v>9</v>
      </c>
      <c r="W98" s="21">
        <v>7</v>
      </c>
      <c r="X98" s="21">
        <v>6</v>
      </c>
      <c r="Y98" s="21">
        <v>4</v>
      </c>
      <c r="Z98" s="22">
        <v>3</v>
      </c>
      <c r="AA98" s="91">
        <f t="shared" si="7"/>
        <v>90</v>
      </c>
      <c r="AB98" s="91">
        <f t="shared" si="8"/>
        <v>31</v>
      </c>
      <c r="AC98" s="91">
        <f t="shared" si="9"/>
        <v>12.5</v>
      </c>
      <c r="AD98" s="91"/>
    </row>
    <row r="99" spans="1:30" ht="13" x14ac:dyDescent="0.3">
      <c r="A99" s="7" t="s">
        <v>27</v>
      </c>
      <c r="B99" s="21">
        <v>926</v>
      </c>
      <c r="C99" s="21">
        <v>442</v>
      </c>
      <c r="D99" s="60">
        <v>484</v>
      </c>
      <c r="E99" s="8">
        <f t="shared" si="5"/>
        <v>47.732181425485962</v>
      </c>
      <c r="F99" s="8">
        <f t="shared" si="6"/>
        <v>52.267818574514038</v>
      </c>
      <c r="G99" s="21">
        <v>37</v>
      </c>
      <c r="H99" s="21"/>
      <c r="I99" s="21">
        <v>36</v>
      </c>
      <c r="J99" s="21">
        <v>61</v>
      </c>
      <c r="K99" s="21">
        <v>47</v>
      </c>
      <c r="L99" s="21">
        <v>43</v>
      </c>
      <c r="M99" s="21">
        <v>32</v>
      </c>
      <c r="N99" s="21">
        <v>25</v>
      </c>
      <c r="O99" s="21">
        <v>50</v>
      </c>
      <c r="P99" s="21">
        <v>59</v>
      </c>
      <c r="Q99" s="21">
        <v>75</v>
      </c>
      <c r="R99" s="21">
        <v>78</v>
      </c>
      <c r="S99" s="21">
        <v>65</v>
      </c>
      <c r="T99" s="21">
        <v>64</v>
      </c>
      <c r="U99" s="21">
        <v>57</v>
      </c>
      <c r="V99" s="21">
        <v>62</v>
      </c>
      <c r="W99" s="21">
        <v>55</v>
      </c>
      <c r="X99" s="21">
        <v>41</v>
      </c>
      <c r="Y99" s="21">
        <v>31</v>
      </c>
      <c r="Z99" s="22">
        <v>8</v>
      </c>
      <c r="AA99" s="91">
        <f t="shared" si="7"/>
        <v>595</v>
      </c>
      <c r="AB99" s="91">
        <f t="shared" si="8"/>
        <v>204.5</v>
      </c>
      <c r="AC99" s="91">
        <f t="shared" si="9"/>
        <v>83</v>
      </c>
      <c r="AD99" s="91"/>
    </row>
    <row r="100" spans="1:30" ht="13" x14ac:dyDescent="0.3">
      <c r="A100" s="7" t="s">
        <v>28</v>
      </c>
      <c r="B100" s="21">
        <v>61</v>
      </c>
      <c r="C100" s="21">
        <v>33</v>
      </c>
      <c r="D100" s="60">
        <v>28</v>
      </c>
      <c r="E100" s="8">
        <f t="shared" si="5"/>
        <v>54.098360655737707</v>
      </c>
      <c r="F100" s="8">
        <f t="shared" si="6"/>
        <v>45.901639344262293</v>
      </c>
      <c r="G100" s="21">
        <v>3</v>
      </c>
      <c r="H100" s="21"/>
      <c r="I100" s="21">
        <v>3</v>
      </c>
      <c r="J100" s="21">
        <v>2</v>
      </c>
      <c r="K100" s="21">
        <v>2</v>
      </c>
      <c r="L100" s="21">
        <v>6</v>
      </c>
      <c r="M100" s="21">
        <v>2</v>
      </c>
      <c r="N100" s="21">
        <v>1</v>
      </c>
      <c r="O100" s="21">
        <v>4</v>
      </c>
      <c r="P100" s="21">
        <v>9</v>
      </c>
      <c r="Q100" s="21">
        <v>2</v>
      </c>
      <c r="R100" s="21">
        <v>4</v>
      </c>
      <c r="S100" s="21">
        <v>3</v>
      </c>
      <c r="T100" s="21">
        <v>8</v>
      </c>
      <c r="U100" s="21">
        <v>7</v>
      </c>
      <c r="V100" s="21">
        <v>3</v>
      </c>
      <c r="W100" s="21">
        <v>1</v>
      </c>
      <c r="X100" s="21">
        <v>1</v>
      </c>
      <c r="Y100" s="21">
        <v>0</v>
      </c>
      <c r="Z100" s="22">
        <v>0</v>
      </c>
      <c r="AA100" s="91">
        <f t="shared" si="7"/>
        <v>48</v>
      </c>
      <c r="AB100" s="91">
        <f t="shared" si="8"/>
        <v>15</v>
      </c>
      <c r="AC100" s="91">
        <f t="shared" si="9"/>
        <v>8</v>
      </c>
      <c r="AD100" s="91"/>
    </row>
    <row r="101" spans="1:30" ht="13" x14ac:dyDescent="0.3">
      <c r="A101" s="7" t="s">
        <v>29</v>
      </c>
      <c r="B101" s="21">
        <v>419</v>
      </c>
      <c r="C101" s="21">
        <v>228</v>
      </c>
      <c r="D101" s="60">
        <v>191</v>
      </c>
      <c r="E101" s="8">
        <f t="shared" si="5"/>
        <v>54.415274463007158</v>
      </c>
      <c r="F101" s="8">
        <f t="shared" si="6"/>
        <v>45.584725536992842</v>
      </c>
      <c r="G101" s="21">
        <v>16</v>
      </c>
      <c r="H101" s="21"/>
      <c r="I101" s="21">
        <v>9</v>
      </c>
      <c r="J101" s="21">
        <v>15</v>
      </c>
      <c r="K101" s="21">
        <v>26</v>
      </c>
      <c r="L101" s="21">
        <v>31</v>
      </c>
      <c r="M101" s="21">
        <v>23</v>
      </c>
      <c r="N101" s="21">
        <v>24</v>
      </c>
      <c r="O101" s="21">
        <v>16</v>
      </c>
      <c r="P101" s="21">
        <v>13</v>
      </c>
      <c r="Q101" s="21">
        <v>26</v>
      </c>
      <c r="R101" s="21">
        <v>40</v>
      </c>
      <c r="S101" s="21">
        <v>60</v>
      </c>
      <c r="T101" s="21">
        <v>31</v>
      </c>
      <c r="U101" s="21">
        <v>30</v>
      </c>
      <c r="V101" s="21">
        <v>18</v>
      </c>
      <c r="W101" s="21">
        <v>18</v>
      </c>
      <c r="X101" s="21">
        <v>11</v>
      </c>
      <c r="Y101" s="21">
        <v>9</v>
      </c>
      <c r="Z101" s="22">
        <v>3</v>
      </c>
      <c r="AA101" s="91">
        <f t="shared" si="7"/>
        <v>320</v>
      </c>
      <c r="AB101" s="91">
        <f t="shared" si="8"/>
        <v>99.5</v>
      </c>
      <c r="AC101" s="91">
        <f t="shared" si="9"/>
        <v>38</v>
      </c>
      <c r="AD101" s="91"/>
    </row>
    <row r="102" spans="1:30" ht="13" x14ac:dyDescent="0.3">
      <c r="A102" s="7" t="s">
        <v>30</v>
      </c>
      <c r="B102" s="21">
        <v>82</v>
      </c>
      <c r="C102" s="21">
        <v>45</v>
      </c>
      <c r="D102" s="60">
        <v>37</v>
      </c>
      <c r="E102" s="8">
        <f t="shared" si="5"/>
        <v>54.878048780487802</v>
      </c>
      <c r="F102" s="8">
        <f t="shared" si="6"/>
        <v>45.121951219512198</v>
      </c>
      <c r="G102" s="21">
        <v>8</v>
      </c>
      <c r="H102" s="21"/>
      <c r="I102" s="21">
        <v>2</v>
      </c>
      <c r="J102" s="21">
        <v>4</v>
      </c>
      <c r="K102" s="21">
        <v>0</v>
      </c>
      <c r="L102" s="21">
        <v>5</v>
      </c>
      <c r="M102" s="21">
        <v>6</v>
      </c>
      <c r="N102" s="21">
        <v>2</v>
      </c>
      <c r="O102" s="21">
        <v>6</v>
      </c>
      <c r="P102" s="21">
        <v>9</v>
      </c>
      <c r="Q102" s="21">
        <v>6</v>
      </c>
      <c r="R102" s="21">
        <v>2</v>
      </c>
      <c r="S102" s="21">
        <v>4</v>
      </c>
      <c r="T102" s="21">
        <v>3</v>
      </c>
      <c r="U102" s="21">
        <v>3</v>
      </c>
      <c r="V102" s="21">
        <v>10</v>
      </c>
      <c r="W102" s="21">
        <v>6</v>
      </c>
      <c r="X102" s="21">
        <v>3</v>
      </c>
      <c r="Y102" s="21">
        <v>2</v>
      </c>
      <c r="Z102" s="22">
        <v>1</v>
      </c>
      <c r="AA102" s="91">
        <f t="shared" si="7"/>
        <v>46</v>
      </c>
      <c r="AB102" s="91">
        <f t="shared" si="8"/>
        <v>18</v>
      </c>
      <c r="AC102" s="91">
        <f t="shared" si="9"/>
        <v>11.5</v>
      </c>
      <c r="AD102" s="91"/>
    </row>
    <row r="103" spans="1:30" ht="13" x14ac:dyDescent="0.3">
      <c r="A103" s="7" t="s">
        <v>94</v>
      </c>
      <c r="B103" s="21">
        <v>576</v>
      </c>
      <c r="C103" s="21">
        <v>302</v>
      </c>
      <c r="D103" s="60">
        <v>274</v>
      </c>
      <c r="E103" s="8">
        <f t="shared" si="5"/>
        <v>52.430555555555557</v>
      </c>
      <c r="F103" s="8">
        <f t="shared" si="6"/>
        <v>47.569444444444443</v>
      </c>
      <c r="G103" s="21">
        <v>26</v>
      </c>
      <c r="H103" s="21"/>
      <c r="I103" s="21">
        <v>20</v>
      </c>
      <c r="J103" s="21">
        <v>15</v>
      </c>
      <c r="K103" s="21">
        <v>23</v>
      </c>
      <c r="L103" s="21">
        <v>33</v>
      </c>
      <c r="M103" s="21">
        <v>23</v>
      </c>
      <c r="N103" s="21">
        <v>26</v>
      </c>
      <c r="O103" s="21">
        <v>38</v>
      </c>
      <c r="P103" s="21">
        <v>33</v>
      </c>
      <c r="Q103" s="21">
        <v>30</v>
      </c>
      <c r="R103" s="21">
        <v>45</v>
      </c>
      <c r="S103" s="21">
        <v>49</v>
      </c>
      <c r="T103" s="21">
        <v>34</v>
      </c>
      <c r="U103" s="21">
        <v>44</v>
      </c>
      <c r="V103" s="21">
        <v>35</v>
      </c>
      <c r="W103" s="21">
        <v>52</v>
      </c>
      <c r="X103" s="21">
        <v>23</v>
      </c>
      <c r="Y103" s="21">
        <v>19</v>
      </c>
      <c r="Z103" s="70">
        <v>8</v>
      </c>
      <c r="AA103" s="91">
        <f t="shared" si="7"/>
        <v>378</v>
      </c>
      <c r="AB103" s="91">
        <f t="shared" si="8"/>
        <v>125.5</v>
      </c>
      <c r="AC103" s="91">
        <f t="shared" si="9"/>
        <v>60</v>
      </c>
      <c r="AD103" s="91"/>
    </row>
    <row r="104" spans="1:30" ht="13" x14ac:dyDescent="0.3">
      <c r="A104" s="7" t="s">
        <v>103</v>
      </c>
      <c r="B104" s="21">
        <v>371</v>
      </c>
      <c r="C104" s="21">
        <v>192</v>
      </c>
      <c r="D104" s="60">
        <v>179</v>
      </c>
      <c r="E104" s="8">
        <f t="shared" si="5"/>
        <v>51.752021563342318</v>
      </c>
      <c r="F104" s="8">
        <f t="shared" si="6"/>
        <v>48.247978436657682</v>
      </c>
      <c r="G104" s="21">
        <v>26</v>
      </c>
      <c r="H104" s="21"/>
      <c r="I104" s="21">
        <v>25</v>
      </c>
      <c r="J104" s="21">
        <v>18</v>
      </c>
      <c r="K104" s="21">
        <v>11</v>
      </c>
      <c r="L104" s="21">
        <v>16</v>
      </c>
      <c r="M104" s="21">
        <v>19</v>
      </c>
      <c r="N104" s="21">
        <v>19</v>
      </c>
      <c r="O104" s="21">
        <v>28</v>
      </c>
      <c r="P104" s="21">
        <v>16</v>
      </c>
      <c r="Q104" s="21">
        <v>16</v>
      </c>
      <c r="R104" s="21">
        <v>25</v>
      </c>
      <c r="S104" s="21">
        <v>31</v>
      </c>
      <c r="T104" s="21">
        <v>34</v>
      </c>
      <c r="U104" s="21">
        <v>30</v>
      </c>
      <c r="V104" s="21">
        <v>17</v>
      </c>
      <c r="W104" s="21">
        <v>9</v>
      </c>
      <c r="X104" s="21">
        <v>13</v>
      </c>
      <c r="Y104" s="21">
        <v>12</v>
      </c>
      <c r="Z104" s="70">
        <v>6</v>
      </c>
      <c r="AA104" s="91">
        <f t="shared" si="7"/>
        <v>245</v>
      </c>
      <c r="AB104" s="91">
        <f t="shared" si="8"/>
        <v>75</v>
      </c>
      <c r="AC104" s="91">
        <f t="shared" si="9"/>
        <v>41</v>
      </c>
      <c r="AD104" s="91"/>
    </row>
    <row r="105" spans="1:30" x14ac:dyDescent="0.25">
      <c r="A105" s="7"/>
      <c r="B105" s="71"/>
      <c r="C105" s="71"/>
      <c r="D105" s="72"/>
      <c r="E105" s="78"/>
      <c r="F105" s="78"/>
      <c r="G105" s="21"/>
      <c r="H105" s="21"/>
      <c r="I105" s="21"/>
      <c r="J105" s="21"/>
      <c r="K105" s="21"/>
      <c r="L105" s="21"/>
      <c r="M105" s="21"/>
      <c r="N105" s="21"/>
      <c r="O105" s="21"/>
      <c r="P105" s="21"/>
      <c r="Q105" s="21"/>
      <c r="R105" s="21"/>
      <c r="S105" s="21"/>
      <c r="T105" s="21"/>
      <c r="U105" s="21"/>
      <c r="V105" s="21"/>
      <c r="W105" s="21"/>
      <c r="X105" s="21"/>
      <c r="Y105" s="21"/>
      <c r="Z105" s="73"/>
      <c r="AD105" s="91"/>
    </row>
    <row r="106" spans="1:30" x14ac:dyDescent="0.25">
      <c r="AD106" s="91"/>
    </row>
    <row r="107" spans="1:30" x14ac:dyDescent="0.25">
      <c r="A107" s="5"/>
    </row>
  </sheetData>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47"/>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VLOOKUP("&lt;altUTitel&gt;",Uebersetzungen!$B$3:$E$121,Uebersetzungen!$B$2+1,FALSE)</f>
        <v>(Gemeindestand 2020: 105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1"/>
      <c r="E14" s="59"/>
      <c r="F14" s="59"/>
      <c r="G14" s="61"/>
      <c r="H14" s="59"/>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195886</v>
      </c>
      <c r="C15" s="8">
        <v>97752</v>
      </c>
      <c r="D15" s="63">
        <v>98134</v>
      </c>
      <c r="E15" s="8">
        <v>160497</v>
      </c>
      <c r="F15" s="8">
        <v>78422</v>
      </c>
      <c r="G15" s="63">
        <v>82075</v>
      </c>
      <c r="H15" s="8">
        <v>35389</v>
      </c>
      <c r="I15" s="8">
        <v>19330</v>
      </c>
      <c r="J15" s="63">
        <v>16059</v>
      </c>
      <c r="K15" s="64">
        <v>8605</v>
      </c>
      <c r="L15" s="8">
        <v>8244</v>
      </c>
      <c r="M15" s="8">
        <v>9090</v>
      </c>
      <c r="N15" s="8">
        <v>10277</v>
      </c>
      <c r="O15" s="8">
        <v>11799</v>
      </c>
      <c r="P15" s="8">
        <v>12915</v>
      </c>
      <c r="Q15" s="8">
        <v>12732</v>
      </c>
      <c r="R15" s="8">
        <v>12028</v>
      </c>
      <c r="S15" s="8">
        <v>13622</v>
      </c>
      <c r="T15" s="8">
        <v>15684</v>
      </c>
      <c r="U15" s="8">
        <v>15876</v>
      </c>
      <c r="V15" s="8">
        <v>14081</v>
      </c>
      <c r="W15" s="8">
        <v>12460</v>
      </c>
      <c r="X15" s="8">
        <v>11578</v>
      </c>
      <c r="Y15" s="8">
        <v>9503</v>
      </c>
      <c r="Z15" s="8">
        <v>7086</v>
      </c>
      <c r="AA15" s="8">
        <v>5376</v>
      </c>
      <c r="AB15" s="8">
        <v>3247</v>
      </c>
      <c r="AC15" s="12">
        <v>1683</v>
      </c>
    </row>
    <row r="16" spans="1:29" ht="13" x14ac:dyDescent="0.3">
      <c r="A16" s="6" t="str">
        <f>VLOOKUP("&lt;Zeilentitel_2&gt;",Uebersetzungen!$B$3:$E$121,Uebersetzungen!$B$2+1,FALSE)</f>
        <v>Region Albula</v>
      </c>
      <c r="B16" s="9">
        <v>8102</v>
      </c>
      <c r="C16" s="9">
        <v>4147</v>
      </c>
      <c r="D16" s="65">
        <v>3955</v>
      </c>
      <c r="E16" s="9">
        <v>6675</v>
      </c>
      <c r="F16" s="9">
        <v>3327</v>
      </c>
      <c r="G16" s="65">
        <v>3348</v>
      </c>
      <c r="H16" s="9">
        <v>1427</v>
      </c>
      <c r="I16" s="9">
        <v>820</v>
      </c>
      <c r="J16" s="65">
        <v>607</v>
      </c>
      <c r="K16" s="66">
        <v>301</v>
      </c>
      <c r="L16" s="9">
        <v>293</v>
      </c>
      <c r="M16" s="9">
        <v>322</v>
      </c>
      <c r="N16" s="9">
        <v>409</v>
      </c>
      <c r="O16" s="9">
        <v>469</v>
      </c>
      <c r="P16" s="9">
        <v>527</v>
      </c>
      <c r="Q16" s="9">
        <v>525</v>
      </c>
      <c r="R16" s="9">
        <v>491</v>
      </c>
      <c r="S16" s="9">
        <v>496</v>
      </c>
      <c r="T16" s="9">
        <v>605</v>
      </c>
      <c r="U16" s="9">
        <v>641</v>
      </c>
      <c r="V16" s="9">
        <v>610</v>
      </c>
      <c r="W16" s="9">
        <v>603</v>
      </c>
      <c r="X16" s="9">
        <v>558</v>
      </c>
      <c r="Y16" s="9">
        <v>450</v>
      </c>
      <c r="Z16" s="9">
        <v>327</v>
      </c>
      <c r="AA16" s="9">
        <v>259</v>
      </c>
      <c r="AB16" s="9">
        <v>150</v>
      </c>
      <c r="AC16" s="13">
        <v>66</v>
      </c>
    </row>
    <row r="17" spans="1:29" x14ac:dyDescent="0.25">
      <c r="A17" s="7" t="s">
        <v>1</v>
      </c>
      <c r="B17" s="21">
        <v>2694</v>
      </c>
      <c r="C17" s="21">
        <v>1379</v>
      </c>
      <c r="D17" s="60">
        <v>1315</v>
      </c>
      <c r="E17" s="21">
        <v>2110</v>
      </c>
      <c r="F17" s="21">
        <v>1041</v>
      </c>
      <c r="G17" s="60">
        <v>1069</v>
      </c>
      <c r="H17" s="21">
        <v>584</v>
      </c>
      <c r="I17" s="21">
        <v>338</v>
      </c>
      <c r="J17" s="60">
        <v>246</v>
      </c>
      <c r="K17" s="21">
        <v>106</v>
      </c>
      <c r="L17" s="21">
        <v>110</v>
      </c>
      <c r="M17" s="21">
        <v>110</v>
      </c>
      <c r="N17" s="21">
        <v>125</v>
      </c>
      <c r="O17" s="21">
        <v>146</v>
      </c>
      <c r="P17" s="21">
        <v>180</v>
      </c>
      <c r="Q17" s="21">
        <v>200</v>
      </c>
      <c r="R17" s="21">
        <v>193</v>
      </c>
      <c r="S17" s="21">
        <v>177</v>
      </c>
      <c r="T17" s="21">
        <v>216</v>
      </c>
      <c r="U17" s="21">
        <v>197</v>
      </c>
      <c r="V17" s="21">
        <v>187</v>
      </c>
      <c r="W17" s="21">
        <v>191</v>
      </c>
      <c r="X17" s="21">
        <v>185</v>
      </c>
      <c r="Y17" s="21">
        <v>135</v>
      </c>
      <c r="Z17" s="21">
        <v>107</v>
      </c>
      <c r="AA17" s="21">
        <v>72</v>
      </c>
      <c r="AB17" s="21">
        <v>39</v>
      </c>
      <c r="AC17" s="22">
        <v>18</v>
      </c>
    </row>
    <row r="18" spans="1:29" x14ac:dyDescent="0.25">
      <c r="A18" s="7" t="s">
        <v>2</v>
      </c>
      <c r="B18" s="21">
        <v>512</v>
      </c>
      <c r="C18" s="21">
        <v>266</v>
      </c>
      <c r="D18" s="60">
        <v>246</v>
      </c>
      <c r="E18" s="21">
        <v>434</v>
      </c>
      <c r="F18" s="21">
        <v>220</v>
      </c>
      <c r="G18" s="60">
        <v>214</v>
      </c>
      <c r="H18" s="21">
        <v>78</v>
      </c>
      <c r="I18" s="21">
        <v>46</v>
      </c>
      <c r="J18" s="60">
        <v>32</v>
      </c>
      <c r="K18" s="21">
        <v>17</v>
      </c>
      <c r="L18" s="21">
        <v>21</v>
      </c>
      <c r="M18" s="21">
        <v>15</v>
      </c>
      <c r="N18" s="21">
        <v>24</v>
      </c>
      <c r="O18" s="21">
        <v>27</v>
      </c>
      <c r="P18" s="21">
        <v>42</v>
      </c>
      <c r="Q18" s="21">
        <v>33</v>
      </c>
      <c r="R18" s="21">
        <v>24</v>
      </c>
      <c r="S18" s="21">
        <v>29</v>
      </c>
      <c r="T18" s="21">
        <v>47</v>
      </c>
      <c r="U18" s="21">
        <v>47</v>
      </c>
      <c r="V18" s="21">
        <v>33</v>
      </c>
      <c r="W18" s="21">
        <v>25</v>
      </c>
      <c r="X18" s="21">
        <v>28</v>
      </c>
      <c r="Y18" s="21">
        <v>29</v>
      </c>
      <c r="Z18" s="21">
        <v>22</v>
      </c>
      <c r="AA18" s="21">
        <v>20</v>
      </c>
      <c r="AB18" s="21">
        <v>25</v>
      </c>
      <c r="AC18" s="22">
        <v>4</v>
      </c>
    </row>
    <row r="19" spans="1:29" x14ac:dyDescent="0.25">
      <c r="A19" s="7" t="s">
        <v>96</v>
      </c>
      <c r="B19" s="21">
        <v>253</v>
      </c>
      <c r="C19" s="21">
        <v>140</v>
      </c>
      <c r="D19" s="60">
        <v>113</v>
      </c>
      <c r="E19" s="21">
        <v>214</v>
      </c>
      <c r="F19" s="21">
        <v>117</v>
      </c>
      <c r="G19" s="60">
        <v>97</v>
      </c>
      <c r="H19" s="21">
        <v>39</v>
      </c>
      <c r="I19" s="21">
        <v>23</v>
      </c>
      <c r="J19" s="60">
        <v>16</v>
      </c>
      <c r="K19" s="21">
        <v>4</v>
      </c>
      <c r="L19" s="21">
        <v>8</v>
      </c>
      <c r="M19" s="21">
        <v>9</v>
      </c>
      <c r="N19" s="21">
        <v>13</v>
      </c>
      <c r="O19" s="21">
        <v>9</v>
      </c>
      <c r="P19" s="21">
        <v>12</v>
      </c>
      <c r="Q19" s="21">
        <v>9</v>
      </c>
      <c r="R19" s="21">
        <v>16</v>
      </c>
      <c r="S19" s="21">
        <v>16</v>
      </c>
      <c r="T19" s="21">
        <v>15</v>
      </c>
      <c r="U19" s="21">
        <v>24</v>
      </c>
      <c r="V19" s="21">
        <v>22</v>
      </c>
      <c r="W19" s="21">
        <v>21</v>
      </c>
      <c r="X19" s="21">
        <v>27</v>
      </c>
      <c r="Y19" s="21">
        <v>22</v>
      </c>
      <c r="Z19" s="21">
        <v>9</v>
      </c>
      <c r="AA19" s="21">
        <v>13</v>
      </c>
      <c r="AB19" s="21">
        <v>3</v>
      </c>
      <c r="AC19" s="22">
        <v>1</v>
      </c>
    </row>
    <row r="20" spans="1:29" x14ac:dyDescent="0.25">
      <c r="A20" s="7" t="s">
        <v>3</v>
      </c>
      <c r="B20" s="21">
        <v>1322</v>
      </c>
      <c r="C20" s="21">
        <v>667</v>
      </c>
      <c r="D20" s="60">
        <v>655</v>
      </c>
      <c r="E20" s="21">
        <v>1146</v>
      </c>
      <c r="F20" s="21">
        <v>569</v>
      </c>
      <c r="G20" s="60">
        <v>577</v>
      </c>
      <c r="H20" s="21">
        <v>176</v>
      </c>
      <c r="I20" s="21">
        <v>98</v>
      </c>
      <c r="J20" s="60">
        <v>78</v>
      </c>
      <c r="K20" s="21">
        <v>41</v>
      </c>
      <c r="L20" s="21">
        <v>47</v>
      </c>
      <c r="M20" s="21">
        <v>59</v>
      </c>
      <c r="N20" s="21">
        <v>77</v>
      </c>
      <c r="O20" s="21">
        <v>95</v>
      </c>
      <c r="P20" s="21">
        <v>62</v>
      </c>
      <c r="Q20" s="21">
        <v>72</v>
      </c>
      <c r="R20" s="21">
        <v>64</v>
      </c>
      <c r="S20" s="21">
        <v>87</v>
      </c>
      <c r="T20" s="21">
        <v>115</v>
      </c>
      <c r="U20" s="21">
        <v>110</v>
      </c>
      <c r="V20" s="21">
        <v>108</v>
      </c>
      <c r="W20" s="21">
        <v>89</v>
      </c>
      <c r="X20" s="21">
        <v>74</v>
      </c>
      <c r="Y20" s="21">
        <v>63</v>
      </c>
      <c r="Z20" s="21">
        <v>62</v>
      </c>
      <c r="AA20" s="21">
        <v>54</v>
      </c>
      <c r="AB20" s="21">
        <v>29</v>
      </c>
      <c r="AC20" s="22">
        <v>14</v>
      </c>
    </row>
    <row r="21" spans="1:29" x14ac:dyDescent="0.25">
      <c r="A21" s="7" t="s">
        <v>90</v>
      </c>
      <c r="B21" s="21">
        <v>2425</v>
      </c>
      <c r="C21" s="21">
        <v>1237</v>
      </c>
      <c r="D21" s="60">
        <v>1188</v>
      </c>
      <c r="E21" s="21">
        <v>2015</v>
      </c>
      <c r="F21" s="21">
        <v>995</v>
      </c>
      <c r="G21" s="60">
        <v>1020</v>
      </c>
      <c r="H21" s="21">
        <v>410</v>
      </c>
      <c r="I21" s="21">
        <v>242</v>
      </c>
      <c r="J21" s="60">
        <v>168</v>
      </c>
      <c r="K21" s="21">
        <v>88</v>
      </c>
      <c r="L21" s="21">
        <v>75</v>
      </c>
      <c r="M21" s="21">
        <v>98</v>
      </c>
      <c r="N21" s="21">
        <v>116</v>
      </c>
      <c r="O21" s="21">
        <v>131</v>
      </c>
      <c r="P21" s="21">
        <v>169</v>
      </c>
      <c r="Q21" s="21">
        <v>150</v>
      </c>
      <c r="R21" s="21">
        <v>141</v>
      </c>
      <c r="S21" s="21">
        <v>138</v>
      </c>
      <c r="T21" s="21">
        <v>165</v>
      </c>
      <c r="U21" s="21">
        <v>185</v>
      </c>
      <c r="V21" s="21">
        <v>190</v>
      </c>
      <c r="W21" s="21">
        <v>217</v>
      </c>
      <c r="X21" s="21">
        <v>180</v>
      </c>
      <c r="Y21" s="21">
        <v>160</v>
      </c>
      <c r="Z21" s="21">
        <v>87</v>
      </c>
      <c r="AA21" s="21">
        <v>74</v>
      </c>
      <c r="AB21" s="21">
        <v>42</v>
      </c>
      <c r="AC21" s="22">
        <v>19</v>
      </c>
    </row>
    <row r="22" spans="1:29" x14ac:dyDescent="0.25">
      <c r="A22" s="7" t="s">
        <v>93</v>
      </c>
      <c r="B22" s="21">
        <v>896</v>
      </c>
      <c r="C22" s="21">
        <v>458</v>
      </c>
      <c r="D22" s="60">
        <v>438</v>
      </c>
      <c r="E22" s="21">
        <v>756</v>
      </c>
      <c r="F22" s="21">
        <v>385</v>
      </c>
      <c r="G22" s="60">
        <v>371</v>
      </c>
      <c r="H22" s="21">
        <v>140</v>
      </c>
      <c r="I22" s="21">
        <v>73</v>
      </c>
      <c r="J22" s="60">
        <v>67</v>
      </c>
      <c r="K22" s="21">
        <v>45</v>
      </c>
      <c r="L22" s="21">
        <v>32</v>
      </c>
      <c r="M22" s="21">
        <v>31</v>
      </c>
      <c r="N22" s="21">
        <v>54</v>
      </c>
      <c r="O22" s="21">
        <v>61</v>
      </c>
      <c r="P22" s="21">
        <v>62</v>
      </c>
      <c r="Q22" s="21">
        <v>61</v>
      </c>
      <c r="R22" s="21">
        <v>53</v>
      </c>
      <c r="S22" s="21">
        <v>49</v>
      </c>
      <c r="T22" s="21">
        <v>47</v>
      </c>
      <c r="U22" s="21">
        <v>78</v>
      </c>
      <c r="V22" s="21">
        <v>70</v>
      </c>
      <c r="W22" s="21">
        <v>60</v>
      </c>
      <c r="X22" s="21">
        <v>64</v>
      </c>
      <c r="Y22" s="21">
        <v>41</v>
      </c>
      <c r="Z22" s="21">
        <v>40</v>
      </c>
      <c r="AA22" s="21">
        <v>26</v>
      </c>
      <c r="AB22" s="21">
        <v>12</v>
      </c>
      <c r="AC22" s="22">
        <v>10</v>
      </c>
    </row>
    <row r="23" spans="1:29" ht="13" x14ac:dyDescent="0.3">
      <c r="A23" s="6" t="str">
        <f>VLOOKUP("&lt;Zeilentitel_3&gt;",Uebersetzungen!$B$3:$E$121,Uebersetzungen!$B$2+1,FALSE)</f>
        <v>Region Bernina</v>
      </c>
      <c r="B23" s="9">
        <v>4652</v>
      </c>
      <c r="C23" s="9">
        <v>2294</v>
      </c>
      <c r="D23" s="65">
        <v>2358</v>
      </c>
      <c r="E23" s="9">
        <v>4231</v>
      </c>
      <c r="F23" s="9">
        <v>2060</v>
      </c>
      <c r="G23" s="65">
        <v>2171</v>
      </c>
      <c r="H23" s="9">
        <v>421</v>
      </c>
      <c r="I23" s="9">
        <v>234</v>
      </c>
      <c r="J23" s="65">
        <v>187</v>
      </c>
      <c r="K23" s="66">
        <v>241</v>
      </c>
      <c r="L23" s="9">
        <v>204</v>
      </c>
      <c r="M23" s="9">
        <v>206</v>
      </c>
      <c r="N23" s="9">
        <v>215</v>
      </c>
      <c r="O23" s="9">
        <v>247</v>
      </c>
      <c r="P23" s="9">
        <v>280</v>
      </c>
      <c r="Q23" s="9">
        <v>248</v>
      </c>
      <c r="R23" s="9">
        <v>272</v>
      </c>
      <c r="S23" s="9">
        <v>327</v>
      </c>
      <c r="T23" s="9">
        <v>319</v>
      </c>
      <c r="U23" s="9">
        <v>334</v>
      </c>
      <c r="V23" s="9">
        <v>313</v>
      </c>
      <c r="W23" s="9">
        <v>303</v>
      </c>
      <c r="X23" s="9">
        <v>308</v>
      </c>
      <c r="Y23" s="9">
        <v>266</v>
      </c>
      <c r="Z23" s="9">
        <v>197</v>
      </c>
      <c r="AA23" s="9">
        <v>198</v>
      </c>
      <c r="AB23" s="9">
        <v>120</v>
      </c>
      <c r="AC23" s="13">
        <v>54</v>
      </c>
    </row>
    <row r="24" spans="1:29" x14ac:dyDescent="0.25">
      <c r="A24" s="7" t="s">
        <v>4</v>
      </c>
      <c r="B24" s="21">
        <v>1130</v>
      </c>
      <c r="C24" s="21">
        <v>560</v>
      </c>
      <c r="D24" s="60">
        <v>570</v>
      </c>
      <c r="E24" s="21">
        <v>1017</v>
      </c>
      <c r="F24" s="21">
        <v>485</v>
      </c>
      <c r="G24" s="60">
        <v>532</v>
      </c>
      <c r="H24" s="21">
        <v>113</v>
      </c>
      <c r="I24" s="21">
        <v>75</v>
      </c>
      <c r="J24" s="60">
        <v>38</v>
      </c>
      <c r="K24" s="21">
        <v>48</v>
      </c>
      <c r="L24" s="21">
        <v>45</v>
      </c>
      <c r="M24" s="21">
        <v>45</v>
      </c>
      <c r="N24" s="21">
        <v>47</v>
      </c>
      <c r="O24" s="21">
        <v>53</v>
      </c>
      <c r="P24" s="21">
        <v>66</v>
      </c>
      <c r="Q24" s="21">
        <v>48</v>
      </c>
      <c r="R24" s="21">
        <v>66</v>
      </c>
      <c r="S24" s="21">
        <v>69</v>
      </c>
      <c r="T24" s="21">
        <v>80</v>
      </c>
      <c r="U24" s="21">
        <v>99</v>
      </c>
      <c r="V24" s="21">
        <v>75</v>
      </c>
      <c r="W24" s="21">
        <v>78</v>
      </c>
      <c r="X24" s="21">
        <v>87</v>
      </c>
      <c r="Y24" s="21">
        <v>73</v>
      </c>
      <c r="Z24" s="21">
        <v>55</v>
      </c>
      <c r="AA24" s="21">
        <v>56</v>
      </c>
      <c r="AB24" s="21">
        <v>30</v>
      </c>
      <c r="AC24" s="22">
        <v>10</v>
      </c>
    </row>
    <row r="25" spans="1:29" x14ac:dyDescent="0.25">
      <c r="A25" s="7" t="s">
        <v>5</v>
      </c>
      <c r="B25" s="21">
        <v>3522</v>
      </c>
      <c r="C25" s="21">
        <v>1734</v>
      </c>
      <c r="D25" s="60">
        <v>1788</v>
      </c>
      <c r="E25" s="21">
        <v>3214</v>
      </c>
      <c r="F25" s="21">
        <v>1575</v>
      </c>
      <c r="G25" s="60">
        <v>1639</v>
      </c>
      <c r="H25" s="21">
        <v>308</v>
      </c>
      <c r="I25" s="21">
        <v>159</v>
      </c>
      <c r="J25" s="60">
        <v>149</v>
      </c>
      <c r="K25" s="21">
        <v>193</v>
      </c>
      <c r="L25" s="21">
        <v>159</v>
      </c>
      <c r="M25" s="21">
        <v>161</v>
      </c>
      <c r="N25" s="21">
        <v>168</v>
      </c>
      <c r="O25" s="21">
        <v>194</v>
      </c>
      <c r="P25" s="21">
        <v>214</v>
      </c>
      <c r="Q25" s="21">
        <v>200</v>
      </c>
      <c r="R25" s="21">
        <v>206</v>
      </c>
      <c r="S25" s="21">
        <v>258</v>
      </c>
      <c r="T25" s="21">
        <v>239</v>
      </c>
      <c r="U25" s="21">
        <v>235</v>
      </c>
      <c r="V25" s="21">
        <v>238</v>
      </c>
      <c r="W25" s="21">
        <v>225</v>
      </c>
      <c r="X25" s="21">
        <v>221</v>
      </c>
      <c r="Y25" s="21">
        <v>193</v>
      </c>
      <c r="Z25" s="21">
        <v>142</v>
      </c>
      <c r="AA25" s="21">
        <v>142</v>
      </c>
      <c r="AB25" s="21">
        <v>90</v>
      </c>
      <c r="AC25" s="22">
        <v>44</v>
      </c>
    </row>
    <row r="26" spans="1:29" ht="13" x14ac:dyDescent="0.3">
      <c r="A26" s="6" t="str">
        <f>VLOOKUP("&lt;Zeilentitel_4&gt;",Uebersetzungen!$B$3:$E$121,Uebersetzungen!$B$2+1,FALSE)</f>
        <v>Region Engiadina Bassa/Val Müstair</v>
      </c>
      <c r="B26" s="9">
        <v>9426</v>
      </c>
      <c r="C26" s="9">
        <v>4688</v>
      </c>
      <c r="D26" s="65">
        <v>4738</v>
      </c>
      <c r="E26" s="9">
        <v>7785</v>
      </c>
      <c r="F26" s="9">
        <v>3815</v>
      </c>
      <c r="G26" s="65">
        <v>3970</v>
      </c>
      <c r="H26" s="9">
        <v>1641</v>
      </c>
      <c r="I26" s="9">
        <v>873</v>
      </c>
      <c r="J26" s="65">
        <v>768</v>
      </c>
      <c r="K26" s="66">
        <v>383</v>
      </c>
      <c r="L26" s="9">
        <v>410</v>
      </c>
      <c r="M26" s="9">
        <v>446</v>
      </c>
      <c r="N26" s="9">
        <v>492</v>
      </c>
      <c r="O26" s="9">
        <v>543</v>
      </c>
      <c r="P26" s="9">
        <v>597</v>
      </c>
      <c r="Q26" s="9">
        <v>540</v>
      </c>
      <c r="R26" s="9">
        <v>565</v>
      </c>
      <c r="S26" s="9">
        <v>640</v>
      </c>
      <c r="T26" s="9">
        <v>679</v>
      </c>
      <c r="U26" s="9">
        <v>803</v>
      </c>
      <c r="V26" s="9">
        <v>696</v>
      </c>
      <c r="W26" s="9">
        <v>637</v>
      </c>
      <c r="X26" s="9">
        <v>581</v>
      </c>
      <c r="Y26" s="9">
        <v>504</v>
      </c>
      <c r="Z26" s="9">
        <v>338</v>
      </c>
      <c r="AA26" s="9">
        <v>299</v>
      </c>
      <c r="AB26" s="9">
        <v>180</v>
      </c>
      <c r="AC26" s="13">
        <v>93</v>
      </c>
    </row>
    <row r="27" spans="1:29" x14ac:dyDescent="0.25">
      <c r="A27" s="7" t="s">
        <v>38</v>
      </c>
      <c r="B27" s="21">
        <v>1566</v>
      </c>
      <c r="C27" s="21">
        <v>800</v>
      </c>
      <c r="D27" s="60">
        <v>766</v>
      </c>
      <c r="E27" s="21">
        <v>1281</v>
      </c>
      <c r="F27" s="21">
        <v>645</v>
      </c>
      <c r="G27" s="60">
        <v>636</v>
      </c>
      <c r="H27" s="21">
        <v>285</v>
      </c>
      <c r="I27" s="21">
        <v>155</v>
      </c>
      <c r="J27" s="60">
        <v>130</v>
      </c>
      <c r="K27" s="21">
        <v>83</v>
      </c>
      <c r="L27" s="21">
        <v>82</v>
      </c>
      <c r="M27" s="21">
        <v>61</v>
      </c>
      <c r="N27" s="21">
        <v>73</v>
      </c>
      <c r="O27" s="21">
        <v>91</v>
      </c>
      <c r="P27" s="21">
        <v>101</v>
      </c>
      <c r="Q27" s="21">
        <v>99</v>
      </c>
      <c r="R27" s="21">
        <v>116</v>
      </c>
      <c r="S27" s="21">
        <v>104</v>
      </c>
      <c r="T27" s="21">
        <v>98</v>
      </c>
      <c r="U27" s="21">
        <v>143</v>
      </c>
      <c r="V27" s="21">
        <v>92</v>
      </c>
      <c r="W27" s="21">
        <v>92</v>
      </c>
      <c r="X27" s="21">
        <v>100</v>
      </c>
      <c r="Y27" s="21">
        <v>90</v>
      </c>
      <c r="Z27" s="21">
        <v>56</v>
      </c>
      <c r="AA27" s="21">
        <v>44</v>
      </c>
      <c r="AB27" s="21">
        <v>26</v>
      </c>
      <c r="AC27" s="22">
        <v>15</v>
      </c>
    </row>
    <row r="28" spans="1:29" x14ac:dyDescent="0.25">
      <c r="A28" s="7" t="s">
        <v>39</v>
      </c>
      <c r="B28" s="21">
        <v>776</v>
      </c>
      <c r="C28" s="21">
        <v>402</v>
      </c>
      <c r="D28" s="60">
        <v>374</v>
      </c>
      <c r="E28" s="21">
        <v>609</v>
      </c>
      <c r="F28" s="21">
        <v>324</v>
      </c>
      <c r="G28" s="60">
        <v>285</v>
      </c>
      <c r="H28" s="21">
        <v>167</v>
      </c>
      <c r="I28" s="21">
        <v>78</v>
      </c>
      <c r="J28" s="60">
        <v>89</v>
      </c>
      <c r="K28" s="21">
        <v>27</v>
      </c>
      <c r="L28" s="21">
        <v>24</v>
      </c>
      <c r="M28" s="21">
        <v>27</v>
      </c>
      <c r="N28" s="21">
        <v>45</v>
      </c>
      <c r="O28" s="21">
        <v>57</v>
      </c>
      <c r="P28" s="21">
        <v>71</v>
      </c>
      <c r="Q28" s="21">
        <v>58</v>
      </c>
      <c r="R28" s="21">
        <v>37</v>
      </c>
      <c r="S28" s="21">
        <v>49</v>
      </c>
      <c r="T28" s="21">
        <v>72</v>
      </c>
      <c r="U28" s="21">
        <v>89</v>
      </c>
      <c r="V28" s="21">
        <v>71</v>
      </c>
      <c r="W28" s="21">
        <v>47</v>
      </c>
      <c r="X28" s="21">
        <v>32</v>
      </c>
      <c r="Y28" s="21">
        <v>18</v>
      </c>
      <c r="Z28" s="21">
        <v>19</v>
      </c>
      <c r="AA28" s="21">
        <v>20</v>
      </c>
      <c r="AB28" s="21">
        <v>8</v>
      </c>
      <c r="AC28" s="22">
        <v>5</v>
      </c>
    </row>
    <row r="29" spans="1:29" x14ac:dyDescent="0.25">
      <c r="A29" s="7" t="s">
        <v>40</v>
      </c>
      <c r="B29" s="21">
        <v>4643</v>
      </c>
      <c r="C29" s="21">
        <v>2292</v>
      </c>
      <c r="D29" s="60">
        <v>2351</v>
      </c>
      <c r="E29" s="21">
        <v>3652</v>
      </c>
      <c r="F29" s="21">
        <v>1763</v>
      </c>
      <c r="G29" s="60">
        <v>1889</v>
      </c>
      <c r="H29" s="21">
        <v>991</v>
      </c>
      <c r="I29" s="21">
        <v>529</v>
      </c>
      <c r="J29" s="60">
        <v>462</v>
      </c>
      <c r="K29" s="21">
        <v>211</v>
      </c>
      <c r="L29" s="21">
        <v>200</v>
      </c>
      <c r="M29" s="21">
        <v>220</v>
      </c>
      <c r="N29" s="21">
        <v>239</v>
      </c>
      <c r="O29" s="21">
        <v>249</v>
      </c>
      <c r="P29" s="21">
        <v>292</v>
      </c>
      <c r="Q29" s="21">
        <v>275</v>
      </c>
      <c r="R29" s="21">
        <v>290</v>
      </c>
      <c r="S29" s="21">
        <v>335</v>
      </c>
      <c r="T29" s="21">
        <v>333</v>
      </c>
      <c r="U29" s="21">
        <v>362</v>
      </c>
      <c r="V29" s="21">
        <v>352</v>
      </c>
      <c r="W29" s="21">
        <v>316</v>
      </c>
      <c r="X29" s="21">
        <v>284</v>
      </c>
      <c r="Y29" s="21">
        <v>249</v>
      </c>
      <c r="Z29" s="21">
        <v>155</v>
      </c>
      <c r="AA29" s="21">
        <v>145</v>
      </c>
      <c r="AB29" s="21">
        <v>93</v>
      </c>
      <c r="AC29" s="22">
        <v>43</v>
      </c>
    </row>
    <row r="30" spans="1:29" x14ac:dyDescent="0.25">
      <c r="A30" s="7" t="s">
        <v>41</v>
      </c>
      <c r="B30" s="21">
        <v>908</v>
      </c>
      <c r="C30" s="21">
        <v>458</v>
      </c>
      <c r="D30" s="60">
        <v>450</v>
      </c>
      <c r="E30" s="21">
        <v>822</v>
      </c>
      <c r="F30" s="21">
        <v>405</v>
      </c>
      <c r="G30" s="60">
        <v>417</v>
      </c>
      <c r="H30" s="21">
        <v>86</v>
      </c>
      <c r="I30" s="21">
        <v>53</v>
      </c>
      <c r="J30" s="60">
        <v>33</v>
      </c>
      <c r="K30" s="21">
        <v>22</v>
      </c>
      <c r="L30" s="21">
        <v>46</v>
      </c>
      <c r="M30" s="21">
        <v>68</v>
      </c>
      <c r="N30" s="21">
        <v>49</v>
      </c>
      <c r="O30" s="21">
        <v>54</v>
      </c>
      <c r="P30" s="21">
        <v>45</v>
      </c>
      <c r="Q30" s="21">
        <v>49</v>
      </c>
      <c r="R30" s="21">
        <v>46</v>
      </c>
      <c r="S30" s="21">
        <v>68</v>
      </c>
      <c r="T30" s="21">
        <v>61</v>
      </c>
      <c r="U30" s="21">
        <v>68</v>
      </c>
      <c r="V30" s="21">
        <v>59</v>
      </c>
      <c r="W30" s="21">
        <v>77</v>
      </c>
      <c r="X30" s="21">
        <v>48</v>
      </c>
      <c r="Y30" s="21">
        <v>50</v>
      </c>
      <c r="Z30" s="21">
        <v>35</v>
      </c>
      <c r="AA30" s="21">
        <v>26</v>
      </c>
      <c r="AB30" s="21">
        <v>25</v>
      </c>
      <c r="AC30" s="22">
        <v>12</v>
      </c>
    </row>
    <row r="31" spans="1:29" x14ac:dyDescent="0.25">
      <c r="A31" s="7" t="s">
        <v>60</v>
      </c>
      <c r="B31" s="21">
        <v>1533</v>
      </c>
      <c r="C31" s="21">
        <v>736</v>
      </c>
      <c r="D31" s="60">
        <v>797</v>
      </c>
      <c r="E31" s="21">
        <v>1421</v>
      </c>
      <c r="F31" s="21">
        <v>678</v>
      </c>
      <c r="G31" s="60">
        <v>743</v>
      </c>
      <c r="H31" s="21">
        <v>112</v>
      </c>
      <c r="I31" s="21">
        <v>58</v>
      </c>
      <c r="J31" s="60">
        <v>54</v>
      </c>
      <c r="K31" s="21">
        <v>40</v>
      </c>
      <c r="L31" s="21">
        <v>58</v>
      </c>
      <c r="M31" s="21">
        <v>70</v>
      </c>
      <c r="N31" s="21">
        <v>86</v>
      </c>
      <c r="O31" s="21">
        <v>92</v>
      </c>
      <c r="P31" s="21">
        <v>88</v>
      </c>
      <c r="Q31" s="21">
        <v>59</v>
      </c>
      <c r="R31" s="21">
        <v>76</v>
      </c>
      <c r="S31" s="21">
        <v>84</v>
      </c>
      <c r="T31" s="21">
        <v>115</v>
      </c>
      <c r="U31" s="21">
        <v>141</v>
      </c>
      <c r="V31" s="21">
        <v>122</v>
      </c>
      <c r="W31" s="21">
        <v>105</v>
      </c>
      <c r="X31" s="21">
        <v>117</v>
      </c>
      <c r="Y31" s="21">
        <v>97</v>
      </c>
      <c r="Z31" s="21">
        <v>73</v>
      </c>
      <c r="AA31" s="21">
        <v>64</v>
      </c>
      <c r="AB31" s="21">
        <v>28</v>
      </c>
      <c r="AC31" s="22">
        <v>18</v>
      </c>
    </row>
    <row r="32" spans="1:29" ht="13" x14ac:dyDescent="0.3">
      <c r="A32" s="6" t="str">
        <f>VLOOKUP("&lt;Zeilentitel_5&gt;",Uebersetzungen!$B$3:$E$121,Uebersetzungen!$B$2+1,FALSE)</f>
        <v>Region Imboden</v>
      </c>
      <c r="B32" s="9">
        <v>19781</v>
      </c>
      <c r="C32" s="9">
        <v>9956</v>
      </c>
      <c r="D32" s="65">
        <v>9825</v>
      </c>
      <c r="E32" s="9">
        <v>16232</v>
      </c>
      <c r="F32" s="9">
        <v>7982</v>
      </c>
      <c r="G32" s="65">
        <v>8250</v>
      </c>
      <c r="H32" s="9">
        <v>3549</v>
      </c>
      <c r="I32" s="9">
        <v>1974</v>
      </c>
      <c r="J32" s="65">
        <v>1575</v>
      </c>
      <c r="K32" s="66">
        <v>1020</v>
      </c>
      <c r="L32" s="9">
        <v>1013</v>
      </c>
      <c r="M32" s="9">
        <v>1067</v>
      </c>
      <c r="N32" s="9">
        <v>1062</v>
      </c>
      <c r="O32" s="9">
        <v>1170</v>
      </c>
      <c r="P32" s="9">
        <v>1315</v>
      </c>
      <c r="Q32" s="9">
        <v>1390</v>
      </c>
      <c r="R32" s="9">
        <v>1359</v>
      </c>
      <c r="S32" s="9">
        <v>1456</v>
      </c>
      <c r="T32" s="9">
        <v>1546</v>
      </c>
      <c r="U32" s="9">
        <v>1500</v>
      </c>
      <c r="V32" s="9">
        <v>1369</v>
      </c>
      <c r="W32" s="9">
        <v>1174</v>
      </c>
      <c r="X32" s="9">
        <v>1103</v>
      </c>
      <c r="Y32" s="9">
        <v>867</v>
      </c>
      <c r="Z32" s="9">
        <v>619</v>
      </c>
      <c r="AA32" s="9">
        <v>378</v>
      </c>
      <c r="AB32" s="9">
        <v>245</v>
      </c>
      <c r="AC32" s="13">
        <v>128</v>
      </c>
    </row>
    <row r="33" spans="1:29" x14ac:dyDescent="0.25">
      <c r="A33" s="7" t="s">
        <v>31</v>
      </c>
      <c r="B33" s="21">
        <v>3097</v>
      </c>
      <c r="C33" s="21">
        <v>1526</v>
      </c>
      <c r="D33" s="60">
        <v>1571</v>
      </c>
      <c r="E33" s="21">
        <v>2680</v>
      </c>
      <c r="F33" s="21">
        <v>1285</v>
      </c>
      <c r="G33" s="60">
        <v>1395</v>
      </c>
      <c r="H33" s="21">
        <v>417</v>
      </c>
      <c r="I33" s="21">
        <v>241</v>
      </c>
      <c r="J33" s="60">
        <v>176</v>
      </c>
      <c r="K33" s="21">
        <v>176</v>
      </c>
      <c r="L33" s="21">
        <v>158</v>
      </c>
      <c r="M33" s="21">
        <v>154</v>
      </c>
      <c r="N33" s="21">
        <v>193</v>
      </c>
      <c r="O33" s="21">
        <v>209</v>
      </c>
      <c r="P33" s="21">
        <v>169</v>
      </c>
      <c r="Q33" s="21">
        <v>220</v>
      </c>
      <c r="R33" s="21">
        <v>208</v>
      </c>
      <c r="S33" s="21">
        <v>261</v>
      </c>
      <c r="T33" s="21">
        <v>272</v>
      </c>
      <c r="U33" s="21">
        <v>270</v>
      </c>
      <c r="V33" s="21">
        <v>201</v>
      </c>
      <c r="W33" s="21">
        <v>181</v>
      </c>
      <c r="X33" s="21">
        <v>133</v>
      </c>
      <c r="Y33" s="21">
        <v>116</v>
      </c>
      <c r="Z33" s="21">
        <v>77</v>
      </c>
      <c r="AA33" s="21">
        <v>44</v>
      </c>
      <c r="AB33" s="21">
        <v>37</v>
      </c>
      <c r="AC33" s="22">
        <v>18</v>
      </c>
    </row>
    <row r="34" spans="1:29" x14ac:dyDescent="0.25">
      <c r="A34" s="7" t="s">
        <v>32</v>
      </c>
      <c r="B34" s="21">
        <v>7745</v>
      </c>
      <c r="C34" s="21">
        <v>3885</v>
      </c>
      <c r="D34" s="60">
        <v>3860</v>
      </c>
      <c r="E34" s="21">
        <v>6050</v>
      </c>
      <c r="F34" s="21">
        <v>2955</v>
      </c>
      <c r="G34" s="60">
        <v>3095</v>
      </c>
      <c r="H34" s="21">
        <v>1695</v>
      </c>
      <c r="I34" s="21">
        <v>930</v>
      </c>
      <c r="J34" s="60">
        <v>765</v>
      </c>
      <c r="K34" s="21">
        <v>413</v>
      </c>
      <c r="L34" s="21">
        <v>415</v>
      </c>
      <c r="M34" s="21">
        <v>466</v>
      </c>
      <c r="N34" s="21">
        <v>423</v>
      </c>
      <c r="O34" s="21">
        <v>462</v>
      </c>
      <c r="P34" s="21">
        <v>562</v>
      </c>
      <c r="Q34" s="21">
        <v>530</v>
      </c>
      <c r="R34" s="21">
        <v>537</v>
      </c>
      <c r="S34" s="21">
        <v>570</v>
      </c>
      <c r="T34" s="21">
        <v>585</v>
      </c>
      <c r="U34" s="21">
        <v>527</v>
      </c>
      <c r="V34" s="21">
        <v>483</v>
      </c>
      <c r="W34" s="21">
        <v>472</v>
      </c>
      <c r="X34" s="21">
        <v>397</v>
      </c>
      <c r="Y34" s="21">
        <v>346</v>
      </c>
      <c r="Z34" s="21">
        <v>272</v>
      </c>
      <c r="AA34" s="21">
        <v>145</v>
      </c>
      <c r="AB34" s="21">
        <v>89</v>
      </c>
      <c r="AC34" s="22">
        <v>51</v>
      </c>
    </row>
    <row r="35" spans="1:29" x14ac:dyDescent="0.25">
      <c r="A35" s="7" t="s">
        <v>33</v>
      </c>
      <c r="B35" s="21">
        <v>1371</v>
      </c>
      <c r="C35" s="21">
        <v>707</v>
      </c>
      <c r="D35" s="60">
        <v>664</v>
      </c>
      <c r="E35" s="21">
        <v>1132</v>
      </c>
      <c r="F35" s="21">
        <v>567</v>
      </c>
      <c r="G35" s="60">
        <v>565</v>
      </c>
      <c r="H35" s="21">
        <v>239</v>
      </c>
      <c r="I35" s="21">
        <v>140</v>
      </c>
      <c r="J35" s="60">
        <v>99</v>
      </c>
      <c r="K35" s="21">
        <v>71</v>
      </c>
      <c r="L35" s="21">
        <v>92</v>
      </c>
      <c r="M35" s="21">
        <v>92</v>
      </c>
      <c r="N35" s="21">
        <v>83</v>
      </c>
      <c r="O35" s="21">
        <v>92</v>
      </c>
      <c r="P35" s="21">
        <v>55</v>
      </c>
      <c r="Q35" s="21">
        <v>80</v>
      </c>
      <c r="R35" s="21">
        <v>92</v>
      </c>
      <c r="S35" s="21">
        <v>103</v>
      </c>
      <c r="T35" s="21">
        <v>117</v>
      </c>
      <c r="U35" s="21">
        <v>106</v>
      </c>
      <c r="V35" s="21">
        <v>92</v>
      </c>
      <c r="W35" s="21">
        <v>82</v>
      </c>
      <c r="X35" s="21">
        <v>78</v>
      </c>
      <c r="Y35" s="21">
        <v>55</v>
      </c>
      <c r="Z35" s="21">
        <v>30</v>
      </c>
      <c r="AA35" s="21">
        <v>22</v>
      </c>
      <c r="AB35" s="21">
        <v>21</v>
      </c>
      <c r="AC35" s="22">
        <v>8</v>
      </c>
    </row>
    <row r="36" spans="1:29" x14ac:dyDescent="0.25">
      <c r="A36" s="7" t="s">
        <v>34</v>
      </c>
      <c r="B36" s="21">
        <v>2422</v>
      </c>
      <c r="C36" s="21">
        <v>1235</v>
      </c>
      <c r="D36" s="60">
        <v>1187</v>
      </c>
      <c r="E36" s="21">
        <v>2142</v>
      </c>
      <c r="F36" s="21">
        <v>1083</v>
      </c>
      <c r="G36" s="60">
        <v>1059</v>
      </c>
      <c r="H36" s="21">
        <v>280</v>
      </c>
      <c r="I36" s="21">
        <v>152</v>
      </c>
      <c r="J36" s="60">
        <v>128</v>
      </c>
      <c r="K36" s="21">
        <v>165</v>
      </c>
      <c r="L36" s="21">
        <v>132</v>
      </c>
      <c r="M36" s="21">
        <v>136</v>
      </c>
      <c r="N36" s="21">
        <v>142</v>
      </c>
      <c r="O36" s="21">
        <v>146</v>
      </c>
      <c r="P36" s="21">
        <v>148</v>
      </c>
      <c r="Q36" s="21">
        <v>184</v>
      </c>
      <c r="R36" s="21">
        <v>183</v>
      </c>
      <c r="S36" s="21">
        <v>170</v>
      </c>
      <c r="T36" s="21">
        <v>192</v>
      </c>
      <c r="U36" s="21">
        <v>203</v>
      </c>
      <c r="V36" s="21">
        <v>167</v>
      </c>
      <c r="W36" s="21">
        <v>118</v>
      </c>
      <c r="X36" s="21">
        <v>123</v>
      </c>
      <c r="Y36" s="21">
        <v>92</v>
      </c>
      <c r="Z36" s="21">
        <v>43</v>
      </c>
      <c r="AA36" s="21">
        <v>38</v>
      </c>
      <c r="AB36" s="21">
        <v>29</v>
      </c>
      <c r="AC36" s="22">
        <v>11</v>
      </c>
    </row>
    <row r="37" spans="1:29" x14ac:dyDescent="0.25">
      <c r="A37" s="7" t="s">
        <v>35</v>
      </c>
      <c r="B37" s="21">
        <v>2644</v>
      </c>
      <c r="C37" s="21">
        <v>1324</v>
      </c>
      <c r="D37" s="60">
        <v>1320</v>
      </c>
      <c r="E37" s="21">
        <v>2096</v>
      </c>
      <c r="F37" s="21">
        <v>1015</v>
      </c>
      <c r="G37" s="60">
        <v>1081</v>
      </c>
      <c r="H37" s="21">
        <v>548</v>
      </c>
      <c r="I37" s="21">
        <v>309</v>
      </c>
      <c r="J37" s="60">
        <v>239</v>
      </c>
      <c r="K37" s="21">
        <v>82</v>
      </c>
      <c r="L37" s="21">
        <v>112</v>
      </c>
      <c r="M37" s="21">
        <v>101</v>
      </c>
      <c r="N37" s="21">
        <v>107</v>
      </c>
      <c r="O37" s="21">
        <v>129</v>
      </c>
      <c r="P37" s="21">
        <v>217</v>
      </c>
      <c r="Q37" s="21">
        <v>202</v>
      </c>
      <c r="R37" s="21">
        <v>182</v>
      </c>
      <c r="S37" s="21">
        <v>179</v>
      </c>
      <c r="T37" s="21">
        <v>171</v>
      </c>
      <c r="U37" s="21">
        <v>197</v>
      </c>
      <c r="V37" s="21">
        <v>205</v>
      </c>
      <c r="W37" s="21">
        <v>145</v>
      </c>
      <c r="X37" s="21">
        <v>204</v>
      </c>
      <c r="Y37" s="21">
        <v>152</v>
      </c>
      <c r="Z37" s="21">
        <v>120</v>
      </c>
      <c r="AA37" s="21">
        <v>73</v>
      </c>
      <c r="AB37" s="21">
        <v>41</v>
      </c>
      <c r="AC37" s="22">
        <v>25</v>
      </c>
    </row>
    <row r="38" spans="1:29" x14ac:dyDescent="0.25">
      <c r="A38" s="7" t="s">
        <v>36</v>
      </c>
      <c r="B38" s="21">
        <v>1226</v>
      </c>
      <c r="C38" s="21">
        <v>629</v>
      </c>
      <c r="D38" s="60">
        <v>597</v>
      </c>
      <c r="E38" s="21">
        <v>1044</v>
      </c>
      <c r="F38" s="21">
        <v>533</v>
      </c>
      <c r="G38" s="60">
        <v>511</v>
      </c>
      <c r="H38" s="21">
        <v>182</v>
      </c>
      <c r="I38" s="21">
        <v>96</v>
      </c>
      <c r="J38" s="60">
        <v>86</v>
      </c>
      <c r="K38" s="21">
        <v>53</v>
      </c>
      <c r="L38" s="21">
        <v>40</v>
      </c>
      <c r="M38" s="21">
        <v>54</v>
      </c>
      <c r="N38" s="21">
        <v>55</v>
      </c>
      <c r="O38" s="21">
        <v>76</v>
      </c>
      <c r="P38" s="21">
        <v>86</v>
      </c>
      <c r="Q38" s="21">
        <v>76</v>
      </c>
      <c r="R38" s="21">
        <v>81</v>
      </c>
      <c r="S38" s="21">
        <v>81</v>
      </c>
      <c r="T38" s="21">
        <v>90</v>
      </c>
      <c r="U38" s="21">
        <v>115</v>
      </c>
      <c r="V38" s="21">
        <v>103</v>
      </c>
      <c r="W38" s="21">
        <v>94</v>
      </c>
      <c r="X38" s="21">
        <v>78</v>
      </c>
      <c r="Y38" s="21">
        <v>57</v>
      </c>
      <c r="Z38" s="21">
        <v>32</v>
      </c>
      <c r="AA38" s="21">
        <v>31</v>
      </c>
      <c r="AB38" s="21">
        <v>14</v>
      </c>
      <c r="AC38" s="22">
        <v>10</v>
      </c>
    </row>
    <row r="39" spans="1:29" x14ac:dyDescent="0.25">
      <c r="A39" s="7" t="s">
        <v>37</v>
      </c>
      <c r="B39" s="21">
        <v>1276</v>
      </c>
      <c r="C39" s="21">
        <v>650</v>
      </c>
      <c r="D39" s="60">
        <v>626</v>
      </c>
      <c r="E39" s="21">
        <v>1088</v>
      </c>
      <c r="F39" s="21">
        <v>544</v>
      </c>
      <c r="G39" s="60">
        <v>544</v>
      </c>
      <c r="H39" s="21">
        <v>188</v>
      </c>
      <c r="I39" s="21">
        <v>106</v>
      </c>
      <c r="J39" s="60">
        <v>82</v>
      </c>
      <c r="K39" s="21">
        <v>60</v>
      </c>
      <c r="L39" s="21">
        <v>64</v>
      </c>
      <c r="M39" s="21">
        <v>64</v>
      </c>
      <c r="N39" s="21">
        <v>59</v>
      </c>
      <c r="O39" s="21">
        <v>56</v>
      </c>
      <c r="P39" s="21">
        <v>78</v>
      </c>
      <c r="Q39" s="21">
        <v>98</v>
      </c>
      <c r="R39" s="21">
        <v>76</v>
      </c>
      <c r="S39" s="21">
        <v>92</v>
      </c>
      <c r="T39" s="21">
        <v>119</v>
      </c>
      <c r="U39" s="21">
        <v>82</v>
      </c>
      <c r="V39" s="21">
        <v>118</v>
      </c>
      <c r="W39" s="21">
        <v>82</v>
      </c>
      <c r="X39" s="21">
        <v>90</v>
      </c>
      <c r="Y39" s="21">
        <v>49</v>
      </c>
      <c r="Z39" s="21">
        <v>45</v>
      </c>
      <c r="AA39" s="21">
        <v>25</v>
      </c>
      <c r="AB39" s="21">
        <v>14</v>
      </c>
      <c r="AC39" s="22">
        <v>5</v>
      </c>
    </row>
    <row r="40" spans="1:29" ht="13" x14ac:dyDescent="0.3">
      <c r="A40" s="6" t="str">
        <f>VLOOKUP("&lt;Zeilentitel_6&gt;",Uebersetzungen!$B$3:$E$121,Uebersetzungen!$B$2+1,FALSE)</f>
        <v>Region Landquart</v>
      </c>
      <c r="B40" s="9">
        <v>24188</v>
      </c>
      <c r="C40" s="9">
        <v>12123</v>
      </c>
      <c r="D40" s="65">
        <v>12065</v>
      </c>
      <c r="E40" s="9">
        <v>20874</v>
      </c>
      <c r="F40" s="9">
        <v>10345</v>
      </c>
      <c r="G40" s="65">
        <v>10529</v>
      </c>
      <c r="H40" s="9">
        <v>3314</v>
      </c>
      <c r="I40" s="9">
        <v>1778</v>
      </c>
      <c r="J40" s="65">
        <v>1536</v>
      </c>
      <c r="K40" s="66">
        <v>1232</v>
      </c>
      <c r="L40" s="9">
        <v>1187</v>
      </c>
      <c r="M40" s="9">
        <v>1212</v>
      </c>
      <c r="N40" s="9">
        <v>1352</v>
      </c>
      <c r="O40" s="9">
        <v>1522</v>
      </c>
      <c r="P40" s="9">
        <v>1497</v>
      </c>
      <c r="Q40" s="9">
        <v>1618</v>
      </c>
      <c r="R40" s="9">
        <v>1524</v>
      </c>
      <c r="S40" s="9">
        <v>1695</v>
      </c>
      <c r="T40" s="9">
        <v>2062</v>
      </c>
      <c r="U40" s="9">
        <v>2125</v>
      </c>
      <c r="V40" s="9">
        <v>1762</v>
      </c>
      <c r="W40" s="9">
        <v>1415</v>
      </c>
      <c r="X40" s="9">
        <v>1304</v>
      </c>
      <c r="Y40" s="9">
        <v>1016</v>
      </c>
      <c r="Z40" s="9">
        <v>704</v>
      </c>
      <c r="AA40" s="9">
        <v>520</v>
      </c>
      <c r="AB40" s="9">
        <v>281</v>
      </c>
      <c r="AC40" s="13">
        <v>160</v>
      </c>
    </row>
    <row r="41" spans="1:29" x14ac:dyDescent="0.25">
      <c r="A41" s="7" t="s">
        <v>71</v>
      </c>
      <c r="B41" s="21">
        <v>3072</v>
      </c>
      <c r="C41" s="21">
        <v>1568</v>
      </c>
      <c r="D41" s="60">
        <v>1504</v>
      </c>
      <c r="E41" s="21">
        <v>2815</v>
      </c>
      <c r="F41" s="21">
        <v>1421</v>
      </c>
      <c r="G41" s="60">
        <v>1394</v>
      </c>
      <c r="H41" s="21">
        <v>257</v>
      </c>
      <c r="I41" s="21">
        <v>147</v>
      </c>
      <c r="J41" s="60">
        <v>110</v>
      </c>
      <c r="K41" s="21">
        <v>148</v>
      </c>
      <c r="L41" s="21">
        <v>149</v>
      </c>
      <c r="M41" s="21">
        <v>146</v>
      </c>
      <c r="N41" s="21">
        <v>201</v>
      </c>
      <c r="O41" s="21">
        <v>196</v>
      </c>
      <c r="P41" s="21">
        <v>170</v>
      </c>
      <c r="Q41" s="21">
        <v>199</v>
      </c>
      <c r="R41" s="21">
        <v>193</v>
      </c>
      <c r="S41" s="21">
        <v>225</v>
      </c>
      <c r="T41" s="21">
        <v>276</v>
      </c>
      <c r="U41" s="21">
        <v>293</v>
      </c>
      <c r="V41" s="21">
        <v>216</v>
      </c>
      <c r="W41" s="21">
        <v>172</v>
      </c>
      <c r="X41" s="21">
        <v>168</v>
      </c>
      <c r="Y41" s="21">
        <v>137</v>
      </c>
      <c r="Z41" s="21">
        <v>81</v>
      </c>
      <c r="AA41" s="21">
        <v>56</v>
      </c>
      <c r="AB41" s="21">
        <v>34</v>
      </c>
      <c r="AC41" s="22">
        <v>12</v>
      </c>
    </row>
    <row r="42" spans="1:29" x14ac:dyDescent="0.25">
      <c r="A42" s="7" t="s">
        <v>72</v>
      </c>
      <c r="B42" s="21">
        <v>2430</v>
      </c>
      <c r="C42" s="21">
        <v>1218</v>
      </c>
      <c r="D42" s="60">
        <v>1212</v>
      </c>
      <c r="E42" s="21">
        <v>2171</v>
      </c>
      <c r="F42" s="21">
        <v>1087</v>
      </c>
      <c r="G42" s="60">
        <v>1084</v>
      </c>
      <c r="H42" s="21">
        <v>259</v>
      </c>
      <c r="I42" s="21">
        <v>131</v>
      </c>
      <c r="J42" s="60">
        <v>128</v>
      </c>
      <c r="K42" s="21">
        <v>121</v>
      </c>
      <c r="L42" s="21">
        <v>126</v>
      </c>
      <c r="M42" s="21">
        <v>173</v>
      </c>
      <c r="N42" s="21">
        <v>168</v>
      </c>
      <c r="O42" s="21">
        <v>143</v>
      </c>
      <c r="P42" s="21">
        <v>139</v>
      </c>
      <c r="Q42" s="21">
        <v>168</v>
      </c>
      <c r="R42" s="21">
        <v>146</v>
      </c>
      <c r="S42" s="21">
        <v>214</v>
      </c>
      <c r="T42" s="21">
        <v>229</v>
      </c>
      <c r="U42" s="21">
        <v>194</v>
      </c>
      <c r="V42" s="21">
        <v>155</v>
      </c>
      <c r="W42" s="21">
        <v>112</v>
      </c>
      <c r="X42" s="21">
        <v>106</v>
      </c>
      <c r="Y42" s="21">
        <v>100</v>
      </c>
      <c r="Z42" s="21">
        <v>72</v>
      </c>
      <c r="AA42" s="21">
        <v>37</v>
      </c>
      <c r="AB42" s="21">
        <v>16</v>
      </c>
      <c r="AC42" s="22">
        <v>11</v>
      </c>
    </row>
    <row r="43" spans="1:29" x14ac:dyDescent="0.25">
      <c r="A43" s="7" t="s">
        <v>73</v>
      </c>
      <c r="B43" s="21">
        <v>3320</v>
      </c>
      <c r="C43" s="21">
        <v>1667</v>
      </c>
      <c r="D43" s="60">
        <v>1653</v>
      </c>
      <c r="E43" s="21">
        <v>2842</v>
      </c>
      <c r="F43" s="21">
        <v>1408</v>
      </c>
      <c r="G43" s="60">
        <v>1434</v>
      </c>
      <c r="H43" s="21">
        <v>478</v>
      </c>
      <c r="I43" s="21">
        <v>259</v>
      </c>
      <c r="J43" s="60">
        <v>219</v>
      </c>
      <c r="K43" s="21">
        <v>151</v>
      </c>
      <c r="L43" s="21">
        <v>178</v>
      </c>
      <c r="M43" s="21">
        <v>194</v>
      </c>
      <c r="N43" s="21">
        <v>154</v>
      </c>
      <c r="O43" s="21">
        <v>211</v>
      </c>
      <c r="P43" s="21">
        <v>197</v>
      </c>
      <c r="Q43" s="21">
        <v>227</v>
      </c>
      <c r="R43" s="21">
        <v>219</v>
      </c>
      <c r="S43" s="21">
        <v>233</v>
      </c>
      <c r="T43" s="21">
        <v>266</v>
      </c>
      <c r="U43" s="21">
        <v>269</v>
      </c>
      <c r="V43" s="21">
        <v>237</v>
      </c>
      <c r="W43" s="21">
        <v>209</v>
      </c>
      <c r="X43" s="21">
        <v>182</v>
      </c>
      <c r="Y43" s="21">
        <v>135</v>
      </c>
      <c r="Z43" s="21">
        <v>116</v>
      </c>
      <c r="AA43" s="21">
        <v>76</v>
      </c>
      <c r="AB43" s="21">
        <v>41</v>
      </c>
      <c r="AC43" s="22">
        <v>25</v>
      </c>
    </row>
    <row r="44" spans="1:29" x14ac:dyDescent="0.25">
      <c r="A44" s="7" t="s">
        <v>74</v>
      </c>
      <c r="B44" s="21">
        <v>719</v>
      </c>
      <c r="C44" s="21">
        <v>360</v>
      </c>
      <c r="D44" s="60">
        <v>359</v>
      </c>
      <c r="E44" s="21">
        <v>661</v>
      </c>
      <c r="F44" s="21">
        <v>330</v>
      </c>
      <c r="G44" s="60">
        <v>331</v>
      </c>
      <c r="H44" s="21">
        <v>58</v>
      </c>
      <c r="I44" s="21">
        <v>30</v>
      </c>
      <c r="J44" s="60">
        <v>28</v>
      </c>
      <c r="K44" s="21">
        <v>38</v>
      </c>
      <c r="L44" s="21">
        <v>35</v>
      </c>
      <c r="M44" s="21">
        <v>28</v>
      </c>
      <c r="N44" s="21">
        <v>33</v>
      </c>
      <c r="O44" s="21">
        <v>30</v>
      </c>
      <c r="P44" s="21">
        <v>63</v>
      </c>
      <c r="Q44" s="21">
        <v>50</v>
      </c>
      <c r="R44" s="21">
        <v>58</v>
      </c>
      <c r="S44" s="21">
        <v>47</v>
      </c>
      <c r="T44" s="21">
        <v>68</v>
      </c>
      <c r="U44" s="21">
        <v>64</v>
      </c>
      <c r="V44" s="21">
        <v>44</v>
      </c>
      <c r="W44" s="21">
        <v>49</v>
      </c>
      <c r="X44" s="21">
        <v>42</v>
      </c>
      <c r="Y44" s="21">
        <v>33</v>
      </c>
      <c r="Z44" s="21">
        <v>15</v>
      </c>
      <c r="AA44" s="21">
        <v>11</v>
      </c>
      <c r="AB44" s="21">
        <v>6</v>
      </c>
      <c r="AC44" s="22">
        <v>5</v>
      </c>
    </row>
    <row r="45" spans="1:29" x14ac:dyDescent="0.25">
      <c r="A45" s="7" t="s">
        <v>75</v>
      </c>
      <c r="B45" s="21">
        <v>909</v>
      </c>
      <c r="C45" s="21">
        <v>447</v>
      </c>
      <c r="D45" s="60">
        <v>462</v>
      </c>
      <c r="E45" s="21">
        <v>811</v>
      </c>
      <c r="F45" s="21">
        <v>397</v>
      </c>
      <c r="G45" s="60">
        <v>414</v>
      </c>
      <c r="H45" s="21">
        <v>98</v>
      </c>
      <c r="I45" s="21">
        <v>50</v>
      </c>
      <c r="J45" s="60">
        <v>48</v>
      </c>
      <c r="K45" s="21">
        <v>57</v>
      </c>
      <c r="L45" s="21">
        <v>42</v>
      </c>
      <c r="M45" s="21">
        <v>48</v>
      </c>
      <c r="N45" s="21">
        <v>54</v>
      </c>
      <c r="O45" s="21">
        <v>54</v>
      </c>
      <c r="P45" s="21">
        <v>55</v>
      </c>
      <c r="Q45" s="21">
        <v>62</v>
      </c>
      <c r="R45" s="21">
        <v>64</v>
      </c>
      <c r="S45" s="21">
        <v>63</v>
      </c>
      <c r="T45" s="21">
        <v>69</v>
      </c>
      <c r="U45" s="21">
        <v>87</v>
      </c>
      <c r="V45" s="21">
        <v>60</v>
      </c>
      <c r="W45" s="21">
        <v>59</v>
      </c>
      <c r="X45" s="21">
        <v>52</v>
      </c>
      <c r="Y45" s="21">
        <v>35</v>
      </c>
      <c r="Z45" s="21">
        <v>15</v>
      </c>
      <c r="AA45" s="21">
        <v>14</v>
      </c>
      <c r="AB45" s="21">
        <v>7</v>
      </c>
      <c r="AC45" s="22">
        <v>12</v>
      </c>
    </row>
    <row r="46" spans="1:29" x14ac:dyDescent="0.25">
      <c r="A46" s="7" t="s">
        <v>76</v>
      </c>
      <c r="B46" s="21">
        <v>2740</v>
      </c>
      <c r="C46" s="21">
        <v>1367</v>
      </c>
      <c r="D46" s="60">
        <v>1373</v>
      </c>
      <c r="E46" s="21">
        <v>2437</v>
      </c>
      <c r="F46" s="21">
        <v>1209</v>
      </c>
      <c r="G46" s="60">
        <v>1228</v>
      </c>
      <c r="H46" s="21">
        <v>303</v>
      </c>
      <c r="I46" s="21">
        <v>158</v>
      </c>
      <c r="J46" s="60">
        <v>145</v>
      </c>
      <c r="K46" s="21">
        <v>145</v>
      </c>
      <c r="L46" s="21">
        <v>124</v>
      </c>
      <c r="M46" s="21">
        <v>119</v>
      </c>
      <c r="N46" s="21">
        <v>151</v>
      </c>
      <c r="O46" s="21">
        <v>139</v>
      </c>
      <c r="P46" s="21">
        <v>143</v>
      </c>
      <c r="Q46" s="21">
        <v>204</v>
      </c>
      <c r="R46" s="21">
        <v>187</v>
      </c>
      <c r="S46" s="21">
        <v>187</v>
      </c>
      <c r="T46" s="21">
        <v>240</v>
      </c>
      <c r="U46" s="21">
        <v>226</v>
      </c>
      <c r="V46" s="21">
        <v>202</v>
      </c>
      <c r="W46" s="21">
        <v>157</v>
      </c>
      <c r="X46" s="21">
        <v>147</v>
      </c>
      <c r="Y46" s="21">
        <v>143</v>
      </c>
      <c r="Z46" s="21">
        <v>89</v>
      </c>
      <c r="AA46" s="21">
        <v>64</v>
      </c>
      <c r="AB46" s="21">
        <v>41</v>
      </c>
      <c r="AC46" s="22">
        <v>32</v>
      </c>
    </row>
    <row r="47" spans="1:29" x14ac:dyDescent="0.25">
      <c r="A47" s="7" t="s">
        <v>77</v>
      </c>
      <c r="B47" s="21">
        <v>2306</v>
      </c>
      <c r="C47" s="21">
        <v>1137</v>
      </c>
      <c r="D47" s="60">
        <v>1169</v>
      </c>
      <c r="E47" s="21">
        <v>2113</v>
      </c>
      <c r="F47" s="21">
        <v>1040</v>
      </c>
      <c r="G47" s="60">
        <v>1073</v>
      </c>
      <c r="H47" s="21">
        <v>193</v>
      </c>
      <c r="I47" s="21">
        <v>97</v>
      </c>
      <c r="J47" s="60">
        <v>96</v>
      </c>
      <c r="K47" s="21">
        <v>118</v>
      </c>
      <c r="L47" s="21">
        <v>125</v>
      </c>
      <c r="M47" s="21">
        <v>128</v>
      </c>
      <c r="N47" s="21">
        <v>144</v>
      </c>
      <c r="O47" s="21">
        <v>150</v>
      </c>
      <c r="P47" s="21">
        <v>87</v>
      </c>
      <c r="Q47" s="21">
        <v>127</v>
      </c>
      <c r="R47" s="21">
        <v>140</v>
      </c>
      <c r="S47" s="21">
        <v>176</v>
      </c>
      <c r="T47" s="21">
        <v>248</v>
      </c>
      <c r="U47" s="21">
        <v>210</v>
      </c>
      <c r="V47" s="21">
        <v>142</v>
      </c>
      <c r="W47" s="21">
        <v>112</v>
      </c>
      <c r="X47" s="21">
        <v>132</v>
      </c>
      <c r="Y47" s="21">
        <v>100</v>
      </c>
      <c r="Z47" s="21">
        <v>57</v>
      </c>
      <c r="AA47" s="21">
        <v>56</v>
      </c>
      <c r="AB47" s="21">
        <v>35</v>
      </c>
      <c r="AC47" s="22">
        <v>19</v>
      </c>
    </row>
    <row r="48" spans="1:29" x14ac:dyDescent="0.25">
      <c r="A48" s="7" t="s">
        <v>78</v>
      </c>
      <c r="B48" s="21">
        <v>8692</v>
      </c>
      <c r="C48" s="21">
        <v>4359</v>
      </c>
      <c r="D48" s="60">
        <v>4333</v>
      </c>
      <c r="E48" s="21">
        <v>7024</v>
      </c>
      <c r="F48" s="21">
        <v>3453</v>
      </c>
      <c r="G48" s="60">
        <v>3571</v>
      </c>
      <c r="H48" s="21">
        <v>1668</v>
      </c>
      <c r="I48" s="21">
        <v>906</v>
      </c>
      <c r="J48" s="60">
        <v>762</v>
      </c>
      <c r="K48" s="21">
        <v>454</v>
      </c>
      <c r="L48" s="21">
        <v>408</v>
      </c>
      <c r="M48" s="21">
        <v>376</v>
      </c>
      <c r="N48" s="21">
        <v>447</v>
      </c>
      <c r="O48" s="21">
        <v>599</v>
      </c>
      <c r="P48" s="21">
        <v>643</v>
      </c>
      <c r="Q48" s="21">
        <v>581</v>
      </c>
      <c r="R48" s="21">
        <v>517</v>
      </c>
      <c r="S48" s="21">
        <v>550</v>
      </c>
      <c r="T48" s="21">
        <v>666</v>
      </c>
      <c r="U48" s="21">
        <v>782</v>
      </c>
      <c r="V48" s="21">
        <v>706</v>
      </c>
      <c r="W48" s="21">
        <v>545</v>
      </c>
      <c r="X48" s="21">
        <v>475</v>
      </c>
      <c r="Y48" s="21">
        <v>333</v>
      </c>
      <c r="Z48" s="21">
        <v>259</v>
      </c>
      <c r="AA48" s="21">
        <v>206</v>
      </c>
      <c r="AB48" s="21">
        <v>101</v>
      </c>
      <c r="AC48" s="22">
        <v>44</v>
      </c>
    </row>
    <row r="49" spans="1:29" ht="13" x14ac:dyDescent="0.3">
      <c r="A49" s="6" t="str">
        <f>VLOOKUP("&lt;Zeilentitel_7&gt;",Uebersetzungen!$B$3:$E$121,Uebersetzungen!$B$2+1,FALSE)</f>
        <v>Region Maloja</v>
      </c>
      <c r="B49" s="9">
        <v>18853</v>
      </c>
      <c r="C49" s="9">
        <v>9367</v>
      </c>
      <c r="D49" s="65">
        <v>9486</v>
      </c>
      <c r="E49" s="9">
        <v>12845</v>
      </c>
      <c r="F49" s="9">
        <v>6208</v>
      </c>
      <c r="G49" s="65">
        <v>6637</v>
      </c>
      <c r="H49" s="9">
        <v>6008</v>
      </c>
      <c r="I49" s="9">
        <v>3159</v>
      </c>
      <c r="J49" s="65">
        <v>2849</v>
      </c>
      <c r="K49" s="66">
        <v>788</v>
      </c>
      <c r="L49" s="9">
        <v>729</v>
      </c>
      <c r="M49" s="9">
        <v>787</v>
      </c>
      <c r="N49" s="9">
        <v>942</v>
      </c>
      <c r="O49" s="9">
        <v>1045</v>
      </c>
      <c r="P49" s="9">
        <v>1232</v>
      </c>
      <c r="Q49" s="9">
        <v>1306</v>
      </c>
      <c r="R49" s="9">
        <v>1223</v>
      </c>
      <c r="S49" s="9">
        <v>1391</v>
      </c>
      <c r="T49" s="9">
        <v>1628</v>
      </c>
      <c r="U49" s="9">
        <v>1580</v>
      </c>
      <c r="V49" s="9">
        <v>1412</v>
      </c>
      <c r="W49" s="9">
        <v>1237</v>
      </c>
      <c r="X49" s="9">
        <v>1120</v>
      </c>
      <c r="Y49" s="9">
        <v>935</v>
      </c>
      <c r="Z49" s="9">
        <v>664</v>
      </c>
      <c r="AA49" s="9">
        <v>423</v>
      </c>
      <c r="AB49" s="9">
        <v>276</v>
      </c>
      <c r="AC49" s="13">
        <v>135</v>
      </c>
    </row>
    <row r="50" spans="1:29" x14ac:dyDescent="0.25">
      <c r="A50" s="7" t="s">
        <v>42</v>
      </c>
      <c r="B50" s="21">
        <v>620</v>
      </c>
      <c r="C50" s="21">
        <v>312</v>
      </c>
      <c r="D50" s="60">
        <v>308</v>
      </c>
      <c r="E50" s="21">
        <v>524</v>
      </c>
      <c r="F50" s="21">
        <v>258</v>
      </c>
      <c r="G50" s="60">
        <v>266</v>
      </c>
      <c r="H50" s="21">
        <v>96</v>
      </c>
      <c r="I50" s="21">
        <v>54</v>
      </c>
      <c r="J50" s="60">
        <v>42</v>
      </c>
      <c r="K50" s="21">
        <v>20</v>
      </c>
      <c r="L50" s="21">
        <v>20</v>
      </c>
      <c r="M50" s="21">
        <v>25</v>
      </c>
      <c r="N50" s="21">
        <v>29</v>
      </c>
      <c r="O50" s="21">
        <v>43</v>
      </c>
      <c r="P50" s="21">
        <v>41</v>
      </c>
      <c r="Q50" s="21">
        <v>38</v>
      </c>
      <c r="R50" s="21">
        <v>38</v>
      </c>
      <c r="S50" s="21">
        <v>35</v>
      </c>
      <c r="T50" s="21">
        <v>63</v>
      </c>
      <c r="U50" s="21">
        <v>65</v>
      </c>
      <c r="V50" s="21">
        <v>55</v>
      </c>
      <c r="W50" s="21">
        <v>41</v>
      </c>
      <c r="X50" s="21">
        <v>42</v>
      </c>
      <c r="Y50" s="21">
        <v>32</v>
      </c>
      <c r="Z50" s="21">
        <v>14</v>
      </c>
      <c r="AA50" s="21">
        <v>12</v>
      </c>
      <c r="AB50" s="21">
        <v>6</v>
      </c>
      <c r="AC50" s="22">
        <v>1</v>
      </c>
    </row>
    <row r="51" spans="1:29" x14ac:dyDescent="0.25">
      <c r="A51" s="7" t="s">
        <v>43</v>
      </c>
      <c r="B51" s="21">
        <v>1504</v>
      </c>
      <c r="C51" s="21">
        <v>729</v>
      </c>
      <c r="D51" s="60">
        <v>775</v>
      </c>
      <c r="E51" s="21">
        <v>981</v>
      </c>
      <c r="F51" s="21">
        <v>476</v>
      </c>
      <c r="G51" s="60">
        <v>505</v>
      </c>
      <c r="H51" s="21">
        <v>523</v>
      </c>
      <c r="I51" s="21">
        <v>253</v>
      </c>
      <c r="J51" s="60">
        <v>270</v>
      </c>
      <c r="K51" s="21">
        <v>50</v>
      </c>
      <c r="L51" s="21">
        <v>78</v>
      </c>
      <c r="M51" s="21">
        <v>70</v>
      </c>
      <c r="N51" s="21">
        <v>85</v>
      </c>
      <c r="O51" s="21">
        <v>82</v>
      </c>
      <c r="P51" s="21">
        <v>92</v>
      </c>
      <c r="Q51" s="21">
        <v>85</v>
      </c>
      <c r="R51" s="21">
        <v>84</v>
      </c>
      <c r="S51" s="21">
        <v>115</v>
      </c>
      <c r="T51" s="21">
        <v>137</v>
      </c>
      <c r="U51" s="21">
        <v>142</v>
      </c>
      <c r="V51" s="21">
        <v>118</v>
      </c>
      <c r="W51" s="21">
        <v>82</v>
      </c>
      <c r="X51" s="21">
        <v>106</v>
      </c>
      <c r="Y51" s="21">
        <v>69</v>
      </c>
      <c r="Z51" s="21">
        <v>58</v>
      </c>
      <c r="AA51" s="21">
        <v>27</v>
      </c>
      <c r="AB51" s="21">
        <v>18</v>
      </c>
      <c r="AC51" s="22">
        <v>6</v>
      </c>
    </row>
    <row r="52" spans="1:29" x14ac:dyDescent="0.25">
      <c r="A52" s="7" t="s">
        <v>44</v>
      </c>
      <c r="B52" s="21">
        <v>232</v>
      </c>
      <c r="C52" s="21">
        <v>117</v>
      </c>
      <c r="D52" s="60">
        <v>115</v>
      </c>
      <c r="E52" s="21">
        <v>157</v>
      </c>
      <c r="F52" s="21">
        <v>78</v>
      </c>
      <c r="G52" s="60">
        <v>79</v>
      </c>
      <c r="H52" s="21">
        <v>75</v>
      </c>
      <c r="I52" s="21">
        <v>39</v>
      </c>
      <c r="J52" s="60">
        <v>36</v>
      </c>
      <c r="K52" s="21">
        <v>15</v>
      </c>
      <c r="L52" s="21">
        <v>10</v>
      </c>
      <c r="M52" s="21">
        <v>6</v>
      </c>
      <c r="N52" s="21">
        <v>10</v>
      </c>
      <c r="O52" s="21">
        <v>14</v>
      </c>
      <c r="P52" s="21">
        <v>15</v>
      </c>
      <c r="Q52" s="21">
        <v>21</v>
      </c>
      <c r="R52" s="21">
        <v>15</v>
      </c>
      <c r="S52" s="21">
        <v>16</v>
      </c>
      <c r="T52" s="21">
        <v>13</v>
      </c>
      <c r="U52" s="21">
        <v>18</v>
      </c>
      <c r="V52" s="21">
        <v>22</v>
      </c>
      <c r="W52" s="21">
        <v>18</v>
      </c>
      <c r="X52" s="21">
        <v>15</v>
      </c>
      <c r="Y52" s="21">
        <v>11</v>
      </c>
      <c r="Z52" s="21">
        <v>8</v>
      </c>
      <c r="AA52" s="21">
        <v>2</v>
      </c>
      <c r="AB52" s="21">
        <v>2</v>
      </c>
      <c r="AC52" s="22">
        <v>1</v>
      </c>
    </row>
    <row r="53" spans="1:29" x14ac:dyDescent="0.25">
      <c r="A53" s="7" t="s">
        <v>45</v>
      </c>
      <c r="B53" s="21">
        <v>2161</v>
      </c>
      <c r="C53" s="21">
        <v>1076</v>
      </c>
      <c r="D53" s="60">
        <v>1085</v>
      </c>
      <c r="E53" s="21">
        <v>1420</v>
      </c>
      <c r="F53" s="21">
        <v>693</v>
      </c>
      <c r="G53" s="60">
        <v>727</v>
      </c>
      <c r="H53" s="21">
        <v>741</v>
      </c>
      <c r="I53" s="21">
        <v>383</v>
      </c>
      <c r="J53" s="60">
        <v>358</v>
      </c>
      <c r="K53" s="21">
        <v>107</v>
      </c>
      <c r="L53" s="21">
        <v>102</v>
      </c>
      <c r="M53" s="21">
        <v>97</v>
      </c>
      <c r="N53" s="21">
        <v>104</v>
      </c>
      <c r="O53" s="21">
        <v>110</v>
      </c>
      <c r="P53" s="21">
        <v>140</v>
      </c>
      <c r="Q53" s="21">
        <v>159</v>
      </c>
      <c r="R53" s="21">
        <v>175</v>
      </c>
      <c r="S53" s="21">
        <v>168</v>
      </c>
      <c r="T53" s="21">
        <v>208</v>
      </c>
      <c r="U53" s="21">
        <v>177</v>
      </c>
      <c r="V53" s="21">
        <v>154</v>
      </c>
      <c r="W53" s="21">
        <v>136</v>
      </c>
      <c r="X53" s="21">
        <v>106</v>
      </c>
      <c r="Y53" s="21">
        <v>81</v>
      </c>
      <c r="Z53" s="21">
        <v>60</v>
      </c>
      <c r="AA53" s="21">
        <v>37</v>
      </c>
      <c r="AB53" s="21">
        <v>22</v>
      </c>
      <c r="AC53" s="22">
        <v>18</v>
      </c>
    </row>
    <row r="54" spans="1:29" x14ac:dyDescent="0.25">
      <c r="A54" s="7" t="s">
        <v>95</v>
      </c>
      <c r="B54" s="21">
        <v>752</v>
      </c>
      <c r="C54" s="21">
        <v>378</v>
      </c>
      <c r="D54" s="60">
        <v>374</v>
      </c>
      <c r="E54" s="21">
        <v>538</v>
      </c>
      <c r="F54" s="21">
        <v>271</v>
      </c>
      <c r="G54" s="60">
        <v>267</v>
      </c>
      <c r="H54" s="21">
        <v>214</v>
      </c>
      <c r="I54" s="21">
        <v>107</v>
      </c>
      <c r="J54" s="60">
        <v>107</v>
      </c>
      <c r="K54" s="21">
        <v>37</v>
      </c>
      <c r="L54" s="21">
        <v>24</v>
      </c>
      <c r="M54" s="21">
        <v>34</v>
      </c>
      <c r="N54" s="21">
        <v>40</v>
      </c>
      <c r="O54" s="21">
        <v>47</v>
      </c>
      <c r="P54" s="21">
        <v>33</v>
      </c>
      <c r="Q54" s="21">
        <v>47</v>
      </c>
      <c r="R54" s="21">
        <v>53</v>
      </c>
      <c r="S54" s="21">
        <v>52</v>
      </c>
      <c r="T54" s="21">
        <v>68</v>
      </c>
      <c r="U54" s="21">
        <v>57</v>
      </c>
      <c r="V54" s="21">
        <v>63</v>
      </c>
      <c r="W54" s="21">
        <v>56</v>
      </c>
      <c r="X54" s="21">
        <v>59</v>
      </c>
      <c r="Y54" s="21">
        <v>40</v>
      </c>
      <c r="Z54" s="21">
        <v>21</v>
      </c>
      <c r="AA54" s="21">
        <v>13</v>
      </c>
      <c r="AB54" s="21">
        <v>7</v>
      </c>
      <c r="AC54" s="22">
        <v>1</v>
      </c>
    </row>
    <row r="55" spans="1:29" x14ac:dyDescent="0.25">
      <c r="A55" s="7" t="s">
        <v>46</v>
      </c>
      <c r="B55" s="21">
        <v>3014</v>
      </c>
      <c r="C55" s="21">
        <v>1476</v>
      </c>
      <c r="D55" s="60">
        <v>1538</v>
      </c>
      <c r="E55" s="21">
        <v>2280</v>
      </c>
      <c r="F55" s="21">
        <v>1092</v>
      </c>
      <c r="G55" s="60">
        <v>1188</v>
      </c>
      <c r="H55" s="21">
        <v>734</v>
      </c>
      <c r="I55" s="21">
        <v>384</v>
      </c>
      <c r="J55" s="60">
        <v>350</v>
      </c>
      <c r="K55" s="21">
        <v>145</v>
      </c>
      <c r="L55" s="21">
        <v>122</v>
      </c>
      <c r="M55" s="21">
        <v>126</v>
      </c>
      <c r="N55" s="21">
        <v>147</v>
      </c>
      <c r="O55" s="21">
        <v>173</v>
      </c>
      <c r="P55" s="21">
        <v>212</v>
      </c>
      <c r="Q55" s="21">
        <v>229</v>
      </c>
      <c r="R55" s="21">
        <v>192</v>
      </c>
      <c r="S55" s="21">
        <v>239</v>
      </c>
      <c r="T55" s="21">
        <v>255</v>
      </c>
      <c r="U55" s="21">
        <v>264</v>
      </c>
      <c r="V55" s="21">
        <v>211</v>
      </c>
      <c r="W55" s="21">
        <v>179</v>
      </c>
      <c r="X55" s="21">
        <v>151</v>
      </c>
      <c r="Y55" s="21">
        <v>145</v>
      </c>
      <c r="Z55" s="21">
        <v>98</v>
      </c>
      <c r="AA55" s="21">
        <v>60</v>
      </c>
      <c r="AB55" s="21">
        <v>43</v>
      </c>
      <c r="AC55" s="22">
        <v>23</v>
      </c>
    </row>
    <row r="56" spans="1:29" x14ac:dyDescent="0.25">
      <c r="A56" s="7" t="s">
        <v>97</v>
      </c>
      <c r="B56" s="21">
        <v>5233</v>
      </c>
      <c r="C56" s="21">
        <v>2617</v>
      </c>
      <c r="D56" s="60">
        <v>2616</v>
      </c>
      <c r="E56" s="21">
        <v>3039</v>
      </c>
      <c r="F56" s="21">
        <v>1442</v>
      </c>
      <c r="G56" s="60">
        <v>1597</v>
      </c>
      <c r="H56" s="21">
        <v>2194</v>
      </c>
      <c r="I56" s="21">
        <v>1175</v>
      </c>
      <c r="J56" s="60">
        <v>1019</v>
      </c>
      <c r="K56" s="21">
        <v>197</v>
      </c>
      <c r="L56" s="21">
        <v>176</v>
      </c>
      <c r="M56" s="21">
        <v>199</v>
      </c>
      <c r="N56" s="21">
        <v>207</v>
      </c>
      <c r="O56" s="21">
        <v>293</v>
      </c>
      <c r="P56" s="21">
        <v>361</v>
      </c>
      <c r="Q56" s="21">
        <v>382</v>
      </c>
      <c r="R56" s="21">
        <v>347</v>
      </c>
      <c r="S56" s="21">
        <v>377</v>
      </c>
      <c r="T56" s="21">
        <v>461</v>
      </c>
      <c r="U56" s="21">
        <v>471</v>
      </c>
      <c r="V56" s="21">
        <v>379</v>
      </c>
      <c r="W56" s="21">
        <v>338</v>
      </c>
      <c r="X56" s="21">
        <v>304</v>
      </c>
      <c r="Y56" s="21">
        <v>289</v>
      </c>
      <c r="Z56" s="21">
        <v>203</v>
      </c>
      <c r="AA56" s="21">
        <v>131</v>
      </c>
      <c r="AB56" s="21">
        <v>77</v>
      </c>
      <c r="AC56" s="22">
        <v>41</v>
      </c>
    </row>
    <row r="57" spans="1:29" x14ac:dyDescent="0.25">
      <c r="A57" s="7" t="s">
        <v>47</v>
      </c>
      <c r="B57" s="21">
        <v>715</v>
      </c>
      <c r="C57" s="21">
        <v>372</v>
      </c>
      <c r="D57" s="60">
        <v>343</v>
      </c>
      <c r="E57" s="21">
        <v>604</v>
      </c>
      <c r="F57" s="21">
        <v>314</v>
      </c>
      <c r="G57" s="60">
        <v>290</v>
      </c>
      <c r="H57" s="21">
        <v>111</v>
      </c>
      <c r="I57" s="21">
        <v>58</v>
      </c>
      <c r="J57" s="60">
        <v>53</v>
      </c>
      <c r="K57" s="21">
        <v>32</v>
      </c>
      <c r="L57" s="21">
        <v>30</v>
      </c>
      <c r="M57" s="21">
        <v>35</v>
      </c>
      <c r="N57" s="21">
        <v>38</v>
      </c>
      <c r="O57" s="21">
        <v>41</v>
      </c>
      <c r="P57" s="21">
        <v>44</v>
      </c>
      <c r="Q57" s="21">
        <v>49</v>
      </c>
      <c r="R57" s="21">
        <v>42</v>
      </c>
      <c r="S57" s="21">
        <v>43</v>
      </c>
      <c r="T57" s="21">
        <v>68</v>
      </c>
      <c r="U57" s="21">
        <v>63</v>
      </c>
      <c r="V57" s="21">
        <v>51</v>
      </c>
      <c r="W57" s="21">
        <v>43</v>
      </c>
      <c r="X57" s="21">
        <v>53</v>
      </c>
      <c r="Y57" s="21">
        <v>32</v>
      </c>
      <c r="Z57" s="21">
        <v>21</v>
      </c>
      <c r="AA57" s="21">
        <v>14</v>
      </c>
      <c r="AB57" s="21">
        <v>13</v>
      </c>
      <c r="AC57" s="22">
        <v>3</v>
      </c>
    </row>
    <row r="58" spans="1:29" x14ac:dyDescent="0.25">
      <c r="A58" s="7" t="s">
        <v>98</v>
      </c>
      <c r="B58" s="21">
        <v>768</v>
      </c>
      <c r="C58" s="21">
        <v>377</v>
      </c>
      <c r="D58" s="60">
        <v>391</v>
      </c>
      <c r="E58" s="21">
        <v>472</v>
      </c>
      <c r="F58" s="21">
        <v>223</v>
      </c>
      <c r="G58" s="60">
        <v>249</v>
      </c>
      <c r="H58" s="21">
        <v>296</v>
      </c>
      <c r="I58" s="21">
        <v>154</v>
      </c>
      <c r="J58" s="60">
        <v>142</v>
      </c>
      <c r="K58" s="21">
        <v>40</v>
      </c>
      <c r="L58" s="21">
        <v>26</v>
      </c>
      <c r="M58" s="21">
        <v>38</v>
      </c>
      <c r="N58" s="21">
        <v>29</v>
      </c>
      <c r="O58" s="21">
        <v>32</v>
      </c>
      <c r="P58" s="21">
        <v>53</v>
      </c>
      <c r="Q58" s="21">
        <v>59</v>
      </c>
      <c r="R58" s="21">
        <v>64</v>
      </c>
      <c r="S58" s="21">
        <v>70</v>
      </c>
      <c r="T58" s="21">
        <v>63</v>
      </c>
      <c r="U58" s="21">
        <v>61</v>
      </c>
      <c r="V58" s="21">
        <v>54</v>
      </c>
      <c r="W58" s="21">
        <v>50</v>
      </c>
      <c r="X58" s="21">
        <v>35</v>
      </c>
      <c r="Y58" s="21">
        <v>39</v>
      </c>
      <c r="Z58" s="21">
        <v>26</v>
      </c>
      <c r="AA58" s="21">
        <v>12</v>
      </c>
      <c r="AB58" s="21">
        <v>10</v>
      </c>
      <c r="AC58" s="22">
        <v>7</v>
      </c>
    </row>
    <row r="59" spans="1:29" x14ac:dyDescent="0.25">
      <c r="A59" s="7" t="s">
        <v>48</v>
      </c>
      <c r="B59" s="21">
        <v>1067</v>
      </c>
      <c r="C59" s="21">
        <v>516</v>
      </c>
      <c r="D59" s="60">
        <v>551</v>
      </c>
      <c r="E59" s="21">
        <v>709</v>
      </c>
      <c r="F59" s="21">
        <v>333</v>
      </c>
      <c r="G59" s="60">
        <v>376</v>
      </c>
      <c r="H59" s="21">
        <v>358</v>
      </c>
      <c r="I59" s="21">
        <v>183</v>
      </c>
      <c r="J59" s="60">
        <v>175</v>
      </c>
      <c r="K59" s="21">
        <v>30</v>
      </c>
      <c r="L59" s="21">
        <v>35</v>
      </c>
      <c r="M59" s="21">
        <v>32</v>
      </c>
      <c r="N59" s="21">
        <v>29</v>
      </c>
      <c r="O59" s="21">
        <v>58</v>
      </c>
      <c r="P59" s="21">
        <v>80</v>
      </c>
      <c r="Q59" s="21">
        <v>83</v>
      </c>
      <c r="R59" s="21">
        <v>69</v>
      </c>
      <c r="S59" s="21">
        <v>91</v>
      </c>
      <c r="T59" s="21">
        <v>92</v>
      </c>
      <c r="U59" s="21">
        <v>61</v>
      </c>
      <c r="V59" s="21">
        <v>86</v>
      </c>
      <c r="W59" s="21">
        <v>82</v>
      </c>
      <c r="X59" s="21">
        <v>75</v>
      </c>
      <c r="Y59" s="21">
        <v>68</v>
      </c>
      <c r="Z59" s="21">
        <v>46</v>
      </c>
      <c r="AA59" s="21">
        <v>29</v>
      </c>
      <c r="AB59" s="21">
        <v>14</v>
      </c>
      <c r="AC59" s="22">
        <v>7</v>
      </c>
    </row>
    <row r="60" spans="1:29" x14ac:dyDescent="0.25">
      <c r="A60" s="7" t="s">
        <v>49</v>
      </c>
      <c r="B60" s="21">
        <v>1244</v>
      </c>
      <c r="C60" s="21">
        <v>649</v>
      </c>
      <c r="D60" s="60">
        <v>595</v>
      </c>
      <c r="E60" s="21">
        <v>784</v>
      </c>
      <c r="F60" s="21">
        <v>393</v>
      </c>
      <c r="G60" s="60">
        <v>391</v>
      </c>
      <c r="H60" s="21">
        <v>460</v>
      </c>
      <c r="I60" s="21">
        <v>256</v>
      </c>
      <c r="J60" s="60">
        <v>204</v>
      </c>
      <c r="K60" s="21">
        <v>57</v>
      </c>
      <c r="L60" s="21">
        <v>42</v>
      </c>
      <c r="M60" s="21">
        <v>58</v>
      </c>
      <c r="N60" s="21">
        <v>157</v>
      </c>
      <c r="O60" s="21">
        <v>51</v>
      </c>
      <c r="P60" s="21">
        <v>75</v>
      </c>
      <c r="Q60" s="21">
        <v>77</v>
      </c>
      <c r="R60" s="21">
        <v>71</v>
      </c>
      <c r="S60" s="21">
        <v>84</v>
      </c>
      <c r="T60" s="21">
        <v>96</v>
      </c>
      <c r="U60" s="21">
        <v>71</v>
      </c>
      <c r="V60" s="21">
        <v>97</v>
      </c>
      <c r="W60" s="21">
        <v>93</v>
      </c>
      <c r="X60" s="21">
        <v>75</v>
      </c>
      <c r="Y60" s="21">
        <v>47</v>
      </c>
      <c r="Z60" s="21">
        <v>32</v>
      </c>
      <c r="AA60" s="21">
        <v>34</v>
      </c>
      <c r="AB60" s="21">
        <v>18</v>
      </c>
      <c r="AC60" s="22">
        <v>9</v>
      </c>
    </row>
    <row r="61" spans="1:29" x14ac:dyDescent="0.25">
      <c r="A61" s="7" t="s">
        <v>99</v>
      </c>
      <c r="B61" s="21">
        <v>1543</v>
      </c>
      <c r="C61" s="21">
        <v>748</v>
      </c>
      <c r="D61" s="60">
        <v>795</v>
      </c>
      <c r="E61" s="21">
        <v>1337</v>
      </c>
      <c r="F61" s="21">
        <v>635</v>
      </c>
      <c r="G61" s="60">
        <v>702</v>
      </c>
      <c r="H61" s="21">
        <v>206</v>
      </c>
      <c r="I61" s="21">
        <v>113</v>
      </c>
      <c r="J61" s="60">
        <v>93</v>
      </c>
      <c r="K61" s="21">
        <v>58</v>
      </c>
      <c r="L61" s="21">
        <v>64</v>
      </c>
      <c r="M61" s="21">
        <v>67</v>
      </c>
      <c r="N61" s="21">
        <v>67</v>
      </c>
      <c r="O61" s="21">
        <v>101</v>
      </c>
      <c r="P61" s="21">
        <v>86</v>
      </c>
      <c r="Q61" s="21">
        <v>77</v>
      </c>
      <c r="R61" s="21">
        <v>73</v>
      </c>
      <c r="S61" s="21">
        <v>101</v>
      </c>
      <c r="T61" s="21">
        <v>104</v>
      </c>
      <c r="U61" s="21">
        <v>130</v>
      </c>
      <c r="V61" s="21">
        <v>122</v>
      </c>
      <c r="W61" s="21">
        <v>119</v>
      </c>
      <c r="X61" s="21">
        <v>99</v>
      </c>
      <c r="Y61" s="21">
        <v>82</v>
      </c>
      <c r="Z61" s="21">
        <v>77</v>
      </c>
      <c r="AA61" s="21">
        <v>52</v>
      </c>
      <c r="AB61" s="21">
        <v>46</v>
      </c>
      <c r="AC61" s="22">
        <v>18</v>
      </c>
    </row>
    <row r="62" spans="1:29" ht="13" x14ac:dyDescent="0.3">
      <c r="A62" s="6" t="str">
        <f>VLOOKUP("&lt;Zeilentitel_8&gt;",Uebersetzungen!$B$3:$E$121,Uebersetzungen!$B$2+1,FALSE)</f>
        <v>Region Moesa</v>
      </c>
      <c r="B62" s="9">
        <v>8338</v>
      </c>
      <c r="C62" s="9">
        <v>4242</v>
      </c>
      <c r="D62" s="65">
        <v>4096</v>
      </c>
      <c r="E62" s="9">
        <v>6630</v>
      </c>
      <c r="F62" s="9">
        <v>3217</v>
      </c>
      <c r="G62" s="65">
        <v>3413</v>
      </c>
      <c r="H62" s="9">
        <v>1708</v>
      </c>
      <c r="I62" s="9">
        <v>1025</v>
      </c>
      <c r="J62" s="65">
        <v>683</v>
      </c>
      <c r="K62" s="66">
        <v>324</v>
      </c>
      <c r="L62" s="9">
        <v>324</v>
      </c>
      <c r="M62" s="9">
        <v>382</v>
      </c>
      <c r="N62" s="9">
        <v>399</v>
      </c>
      <c r="O62" s="9">
        <v>437</v>
      </c>
      <c r="P62" s="9">
        <v>403</v>
      </c>
      <c r="Q62" s="9">
        <v>437</v>
      </c>
      <c r="R62" s="9">
        <v>540</v>
      </c>
      <c r="S62" s="9">
        <v>682</v>
      </c>
      <c r="T62" s="9">
        <v>758</v>
      </c>
      <c r="U62" s="9">
        <v>704</v>
      </c>
      <c r="V62" s="9">
        <v>622</v>
      </c>
      <c r="W62" s="9">
        <v>513</v>
      </c>
      <c r="X62" s="9">
        <v>516</v>
      </c>
      <c r="Y62" s="9">
        <v>471</v>
      </c>
      <c r="Z62" s="9">
        <v>336</v>
      </c>
      <c r="AA62" s="9">
        <v>279</v>
      </c>
      <c r="AB62" s="9">
        <v>145</v>
      </c>
      <c r="AC62" s="13">
        <v>66</v>
      </c>
    </row>
    <row r="63" spans="1:29" x14ac:dyDescent="0.25">
      <c r="A63" s="7" t="s">
        <v>50</v>
      </c>
      <c r="B63" s="21">
        <v>90</v>
      </c>
      <c r="C63" s="21">
        <v>41</v>
      </c>
      <c r="D63" s="60">
        <v>49</v>
      </c>
      <c r="E63" s="21">
        <v>84</v>
      </c>
      <c r="F63" s="21">
        <v>38</v>
      </c>
      <c r="G63" s="60">
        <v>46</v>
      </c>
      <c r="H63" s="21">
        <v>6</v>
      </c>
      <c r="I63" s="21">
        <v>3</v>
      </c>
      <c r="J63" s="60">
        <v>3</v>
      </c>
      <c r="K63" s="21">
        <v>1</v>
      </c>
      <c r="L63" s="21">
        <v>3</v>
      </c>
      <c r="M63" s="21">
        <v>3</v>
      </c>
      <c r="N63" s="21">
        <v>4</v>
      </c>
      <c r="O63" s="21">
        <v>3</v>
      </c>
      <c r="P63" s="21">
        <v>4</v>
      </c>
      <c r="Q63" s="21">
        <v>0</v>
      </c>
      <c r="R63" s="21">
        <v>4</v>
      </c>
      <c r="S63" s="21">
        <v>4</v>
      </c>
      <c r="T63" s="21">
        <v>8</v>
      </c>
      <c r="U63" s="21">
        <v>14</v>
      </c>
      <c r="V63" s="21">
        <v>6</v>
      </c>
      <c r="W63" s="21">
        <v>6</v>
      </c>
      <c r="X63" s="21">
        <v>5</v>
      </c>
      <c r="Y63" s="21">
        <v>6</v>
      </c>
      <c r="Z63" s="21">
        <v>7</v>
      </c>
      <c r="AA63" s="21">
        <v>7</v>
      </c>
      <c r="AB63" s="21">
        <v>3</v>
      </c>
      <c r="AC63" s="22">
        <v>2</v>
      </c>
    </row>
    <row r="64" spans="1:29" x14ac:dyDescent="0.25">
      <c r="A64" s="7" t="s">
        <v>51</v>
      </c>
      <c r="B64" s="21">
        <v>265</v>
      </c>
      <c r="C64" s="21">
        <v>117</v>
      </c>
      <c r="D64" s="60">
        <v>148</v>
      </c>
      <c r="E64" s="21">
        <v>232</v>
      </c>
      <c r="F64" s="21">
        <v>96</v>
      </c>
      <c r="G64" s="60">
        <v>136</v>
      </c>
      <c r="H64" s="21">
        <v>33</v>
      </c>
      <c r="I64" s="21">
        <v>21</v>
      </c>
      <c r="J64" s="60">
        <v>12</v>
      </c>
      <c r="K64" s="21">
        <v>10</v>
      </c>
      <c r="L64" s="21">
        <v>10</v>
      </c>
      <c r="M64" s="21">
        <v>11</v>
      </c>
      <c r="N64" s="21">
        <v>11</v>
      </c>
      <c r="O64" s="21">
        <v>7</v>
      </c>
      <c r="P64" s="21">
        <v>10</v>
      </c>
      <c r="Q64" s="21">
        <v>11</v>
      </c>
      <c r="R64" s="21">
        <v>14</v>
      </c>
      <c r="S64" s="21">
        <v>22</v>
      </c>
      <c r="T64" s="21">
        <v>23</v>
      </c>
      <c r="U64" s="21">
        <v>23</v>
      </c>
      <c r="V64" s="21">
        <v>17</v>
      </c>
      <c r="W64" s="21">
        <v>15</v>
      </c>
      <c r="X64" s="21">
        <v>23</v>
      </c>
      <c r="Y64" s="21">
        <v>23</v>
      </c>
      <c r="Z64" s="21">
        <v>16</v>
      </c>
      <c r="AA64" s="21">
        <v>11</v>
      </c>
      <c r="AB64" s="21">
        <v>4</v>
      </c>
      <c r="AC64" s="22">
        <v>4</v>
      </c>
    </row>
    <row r="65" spans="1:29" x14ac:dyDescent="0.25">
      <c r="A65" s="7" t="s">
        <v>52</v>
      </c>
      <c r="B65" s="21">
        <v>139</v>
      </c>
      <c r="C65" s="21">
        <v>76</v>
      </c>
      <c r="D65" s="60">
        <v>63</v>
      </c>
      <c r="E65" s="21">
        <v>125</v>
      </c>
      <c r="F65" s="21">
        <v>66</v>
      </c>
      <c r="G65" s="60">
        <v>59</v>
      </c>
      <c r="H65" s="21">
        <v>14</v>
      </c>
      <c r="I65" s="21">
        <v>10</v>
      </c>
      <c r="J65" s="60">
        <v>4</v>
      </c>
      <c r="K65" s="21">
        <v>3</v>
      </c>
      <c r="L65" s="21">
        <v>2</v>
      </c>
      <c r="M65" s="21">
        <v>1</v>
      </c>
      <c r="N65" s="21">
        <v>1</v>
      </c>
      <c r="O65" s="21">
        <v>4</v>
      </c>
      <c r="P65" s="21">
        <v>6</v>
      </c>
      <c r="Q65" s="21">
        <v>8</v>
      </c>
      <c r="R65" s="21">
        <v>8</v>
      </c>
      <c r="S65" s="21">
        <v>9</v>
      </c>
      <c r="T65" s="21">
        <v>8</v>
      </c>
      <c r="U65" s="21">
        <v>10</v>
      </c>
      <c r="V65" s="21">
        <v>20</v>
      </c>
      <c r="W65" s="21">
        <v>18</v>
      </c>
      <c r="X65" s="21">
        <v>14</v>
      </c>
      <c r="Y65" s="21">
        <v>9</v>
      </c>
      <c r="Z65" s="21">
        <v>8</v>
      </c>
      <c r="AA65" s="21">
        <v>2</v>
      </c>
      <c r="AB65" s="21">
        <v>5</v>
      </c>
      <c r="AC65" s="22">
        <v>3</v>
      </c>
    </row>
    <row r="66" spans="1:29" x14ac:dyDescent="0.25">
      <c r="A66" s="7" t="s">
        <v>53</v>
      </c>
      <c r="B66" s="21">
        <v>110</v>
      </c>
      <c r="C66" s="21">
        <v>53</v>
      </c>
      <c r="D66" s="60">
        <v>57</v>
      </c>
      <c r="E66" s="21">
        <v>99</v>
      </c>
      <c r="F66" s="21">
        <v>46</v>
      </c>
      <c r="G66" s="60">
        <v>53</v>
      </c>
      <c r="H66" s="21">
        <v>11</v>
      </c>
      <c r="I66" s="21">
        <v>7</v>
      </c>
      <c r="J66" s="60">
        <v>4</v>
      </c>
      <c r="K66" s="21">
        <v>0</v>
      </c>
      <c r="L66" s="21">
        <v>3</v>
      </c>
      <c r="M66" s="21">
        <v>5</v>
      </c>
      <c r="N66" s="21">
        <v>4</v>
      </c>
      <c r="O66" s="21">
        <v>3</v>
      </c>
      <c r="P66" s="21">
        <v>2</v>
      </c>
      <c r="Q66" s="21">
        <v>5</v>
      </c>
      <c r="R66" s="21">
        <v>5</v>
      </c>
      <c r="S66" s="21">
        <v>9</v>
      </c>
      <c r="T66" s="21">
        <v>10</v>
      </c>
      <c r="U66" s="21">
        <v>11</v>
      </c>
      <c r="V66" s="21">
        <v>11</v>
      </c>
      <c r="W66" s="21">
        <v>10</v>
      </c>
      <c r="X66" s="21">
        <v>8</v>
      </c>
      <c r="Y66" s="21">
        <v>11</v>
      </c>
      <c r="Z66" s="21">
        <v>5</v>
      </c>
      <c r="AA66" s="21">
        <v>2</v>
      </c>
      <c r="AB66" s="21">
        <v>3</v>
      </c>
      <c r="AC66" s="22">
        <v>3</v>
      </c>
    </row>
    <row r="67" spans="1:29" x14ac:dyDescent="0.25">
      <c r="A67" s="7" t="s">
        <v>54</v>
      </c>
      <c r="B67" s="21">
        <v>762</v>
      </c>
      <c r="C67" s="21">
        <v>396</v>
      </c>
      <c r="D67" s="60">
        <v>366</v>
      </c>
      <c r="E67" s="21">
        <v>636</v>
      </c>
      <c r="F67" s="21">
        <v>317</v>
      </c>
      <c r="G67" s="60">
        <v>319</v>
      </c>
      <c r="H67" s="21">
        <v>126</v>
      </c>
      <c r="I67" s="21">
        <v>79</v>
      </c>
      <c r="J67" s="60">
        <v>47</v>
      </c>
      <c r="K67" s="21">
        <v>25</v>
      </c>
      <c r="L67" s="21">
        <v>38</v>
      </c>
      <c r="M67" s="21">
        <v>41</v>
      </c>
      <c r="N67" s="21">
        <v>39</v>
      </c>
      <c r="O67" s="21">
        <v>38</v>
      </c>
      <c r="P67" s="21">
        <v>41</v>
      </c>
      <c r="Q67" s="21">
        <v>36</v>
      </c>
      <c r="R67" s="21">
        <v>58</v>
      </c>
      <c r="S67" s="21">
        <v>75</v>
      </c>
      <c r="T67" s="21">
        <v>65</v>
      </c>
      <c r="U67" s="21">
        <v>60</v>
      </c>
      <c r="V67" s="21">
        <v>39</v>
      </c>
      <c r="W67" s="21">
        <v>51</v>
      </c>
      <c r="X67" s="21">
        <v>51</v>
      </c>
      <c r="Y67" s="21">
        <v>37</v>
      </c>
      <c r="Z67" s="21">
        <v>24</v>
      </c>
      <c r="AA67" s="21">
        <v>26</v>
      </c>
      <c r="AB67" s="21">
        <v>13</v>
      </c>
      <c r="AC67" s="22">
        <v>5</v>
      </c>
    </row>
    <row r="68" spans="1:29" x14ac:dyDescent="0.25">
      <c r="A68" s="7" t="s">
        <v>55</v>
      </c>
      <c r="B68" s="21">
        <v>1308</v>
      </c>
      <c r="C68" s="21">
        <v>682</v>
      </c>
      <c r="D68" s="60">
        <v>626</v>
      </c>
      <c r="E68" s="21">
        <v>1064</v>
      </c>
      <c r="F68" s="21">
        <v>535</v>
      </c>
      <c r="G68" s="60">
        <v>529</v>
      </c>
      <c r="H68" s="21">
        <v>244</v>
      </c>
      <c r="I68" s="21">
        <v>147</v>
      </c>
      <c r="J68" s="60">
        <v>97</v>
      </c>
      <c r="K68" s="21">
        <v>49</v>
      </c>
      <c r="L68" s="21">
        <v>36</v>
      </c>
      <c r="M68" s="21">
        <v>62</v>
      </c>
      <c r="N68" s="21">
        <v>66</v>
      </c>
      <c r="O68" s="21">
        <v>67</v>
      </c>
      <c r="P68" s="21">
        <v>65</v>
      </c>
      <c r="Q68" s="21">
        <v>44</v>
      </c>
      <c r="R68" s="21">
        <v>71</v>
      </c>
      <c r="S68" s="21">
        <v>107</v>
      </c>
      <c r="T68" s="21">
        <v>125</v>
      </c>
      <c r="U68" s="21">
        <v>118</v>
      </c>
      <c r="V68" s="21">
        <v>98</v>
      </c>
      <c r="W68" s="21">
        <v>81</v>
      </c>
      <c r="X68" s="21">
        <v>86</v>
      </c>
      <c r="Y68" s="21">
        <v>77</v>
      </c>
      <c r="Z68" s="21">
        <v>56</v>
      </c>
      <c r="AA68" s="21">
        <v>57</v>
      </c>
      <c r="AB68" s="21">
        <v>26</v>
      </c>
      <c r="AC68" s="22">
        <v>17</v>
      </c>
    </row>
    <row r="69" spans="1:29" x14ac:dyDescent="0.25">
      <c r="A69" s="7" t="s">
        <v>56</v>
      </c>
      <c r="B69" s="21">
        <v>353</v>
      </c>
      <c r="C69" s="21">
        <v>190</v>
      </c>
      <c r="D69" s="60">
        <v>163</v>
      </c>
      <c r="E69" s="21">
        <v>286</v>
      </c>
      <c r="F69" s="21">
        <v>140</v>
      </c>
      <c r="G69" s="60">
        <v>146</v>
      </c>
      <c r="H69" s="21">
        <v>67</v>
      </c>
      <c r="I69" s="21">
        <v>50</v>
      </c>
      <c r="J69" s="60">
        <v>17</v>
      </c>
      <c r="K69" s="21">
        <v>4</v>
      </c>
      <c r="L69" s="21">
        <v>6</v>
      </c>
      <c r="M69" s="21">
        <v>14</v>
      </c>
      <c r="N69" s="21">
        <v>16</v>
      </c>
      <c r="O69" s="21">
        <v>16</v>
      </c>
      <c r="P69" s="21">
        <v>22</v>
      </c>
      <c r="Q69" s="21">
        <v>13</v>
      </c>
      <c r="R69" s="21">
        <v>14</v>
      </c>
      <c r="S69" s="21">
        <v>19</v>
      </c>
      <c r="T69" s="21">
        <v>35</v>
      </c>
      <c r="U69" s="21">
        <v>28</v>
      </c>
      <c r="V69" s="21">
        <v>30</v>
      </c>
      <c r="W69" s="21">
        <v>24</v>
      </c>
      <c r="X69" s="21">
        <v>26</v>
      </c>
      <c r="Y69" s="21">
        <v>23</v>
      </c>
      <c r="Z69" s="21">
        <v>20</v>
      </c>
      <c r="AA69" s="21">
        <v>28</v>
      </c>
      <c r="AB69" s="21">
        <v>12</v>
      </c>
      <c r="AC69" s="22">
        <v>3</v>
      </c>
    </row>
    <row r="70" spans="1:29" x14ac:dyDescent="0.25">
      <c r="A70" s="7" t="s">
        <v>57</v>
      </c>
      <c r="B70" s="21">
        <v>573</v>
      </c>
      <c r="C70" s="21">
        <v>286</v>
      </c>
      <c r="D70" s="60">
        <v>287</v>
      </c>
      <c r="E70" s="21">
        <v>458</v>
      </c>
      <c r="F70" s="21">
        <v>220</v>
      </c>
      <c r="G70" s="60">
        <v>238</v>
      </c>
      <c r="H70" s="21">
        <v>115</v>
      </c>
      <c r="I70" s="21">
        <v>66</v>
      </c>
      <c r="J70" s="60">
        <v>49</v>
      </c>
      <c r="K70" s="21">
        <v>34</v>
      </c>
      <c r="L70" s="21">
        <v>25</v>
      </c>
      <c r="M70" s="21">
        <v>27</v>
      </c>
      <c r="N70" s="21">
        <v>24</v>
      </c>
      <c r="O70" s="21">
        <v>28</v>
      </c>
      <c r="P70" s="21">
        <v>27</v>
      </c>
      <c r="Q70" s="21">
        <v>42</v>
      </c>
      <c r="R70" s="21">
        <v>42</v>
      </c>
      <c r="S70" s="21">
        <v>50</v>
      </c>
      <c r="T70" s="21">
        <v>59</v>
      </c>
      <c r="U70" s="21">
        <v>37</v>
      </c>
      <c r="V70" s="21">
        <v>39</v>
      </c>
      <c r="W70" s="21">
        <v>34</v>
      </c>
      <c r="X70" s="21">
        <v>36</v>
      </c>
      <c r="Y70" s="21">
        <v>24</v>
      </c>
      <c r="Z70" s="21">
        <v>23</v>
      </c>
      <c r="AA70" s="21">
        <v>12</v>
      </c>
      <c r="AB70" s="21">
        <v>8</v>
      </c>
      <c r="AC70" s="22">
        <v>2</v>
      </c>
    </row>
    <row r="71" spans="1:29" x14ac:dyDescent="0.25">
      <c r="A71" s="7" t="s">
        <v>58</v>
      </c>
      <c r="B71" s="21">
        <v>1319</v>
      </c>
      <c r="C71" s="21">
        <v>679</v>
      </c>
      <c r="D71" s="60">
        <v>640</v>
      </c>
      <c r="E71" s="21">
        <v>952</v>
      </c>
      <c r="F71" s="21">
        <v>457</v>
      </c>
      <c r="G71" s="60">
        <v>495</v>
      </c>
      <c r="H71" s="21">
        <v>367</v>
      </c>
      <c r="I71" s="21">
        <v>222</v>
      </c>
      <c r="J71" s="60">
        <v>145</v>
      </c>
      <c r="K71" s="21">
        <v>55</v>
      </c>
      <c r="L71" s="21">
        <v>63</v>
      </c>
      <c r="M71" s="21">
        <v>62</v>
      </c>
      <c r="N71" s="21">
        <v>63</v>
      </c>
      <c r="O71" s="21">
        <v>79</v>
      </c>
      <c r="P71" s="21">
        <v>68</v>
      </c>
      <c r="Q71" s="21">
        <v>78</v>
      </c>
      <c r="R71" s="21">
        <v>86</v>
      </c>
      <c r="S71" s="21">
        <v>107</v>
      </c>
      <c r="T71" s="21">
        <v>112</v>
      </c>
      <c r="U71" s="21">
        <v>116</v>
      </c>
      <c r="V71" s="21">
        <v>91</v>
      </c>
      <c r="W71" s="21">
        <v>78</v>
      </c>
      <c r="X71" s="21">
        <v>81</v>
      </c>
      <c r="Y71" s="21">
        <v>66</v>
      </c>
      <c r="Z71" s="21">
        <v>41</v>
      </c>
      <c r="AA71" s="21">
        <v>42</v>
      </c>
      <c r="AB71" s="21">
        <v>20</v>
      </c>
      <c r="AC71" s="22">
        <v>11</v>
      </c>
    </row>
    <row r="72" spans="1:29" x14ac:dyDescent="0.25">
      <c r="A72" s="7" t="s">
        <v>100</v>
      </c>
      <c r="B72" s="21">
        <v>2478</v>
      </c>
      <c r="C72" s="21">
        <v>1238</v>
      </c>
      <c r="D72" s="60">
        <v>1240</v>
      </c>
      <c r="E72" s="21">
        <v>1936</v>
      </c>
      <c r="F72" s="21">
        <v>934</v>
      </c>
      <c r="G72" s="60">
        <v>1002</v>
      </c>
      <c r="H72" s="21">
        <v>542</v>
      </c>
      <c r="I72" s="21">
        <v>304</v>
      </c>
      <c r="J72" s="60">
        <v>238</v>
      </c>
      <c r="K72" s="21">
        <v>109</v>
      </c>
      <c r="L72" s="21">
        <v>113</v>
      </c>
      <c r="M72" s="21">
        <v>123</v>
      </c>
      <c r="N72" s="21">
        <v>131</v>
      </c>
      <c r="O72" s="21">
        <v>129</v>
      </c>
      <c r="P72" s="21">
        <v>108</v>
      </c>
      <c r="Q72" s="21">
        <v>154</v>
      </c>
      <c r="R72" s="21">
        <v>182</v>
      </c>
      <c r="S72" s="21">
        <v>220</v>
      </c>
      <c r="T72" s="21">
        <v>219</v>
      </c>
      <c r="U72" s="21">
        <v>192</v>
      </c>
      <c r="V72" s="21">
        <v>177</v>
      </c>
      <c r="W72" s="21">
        <v>129</v>
      </c>
      <c r="X72" s="21">
        <v>137</v>
      </c>
      <c r="Y72" s="21">
        <v>146</v>
      </c>
      <c r="Z72" s="21">
        <v>91</v>
      </c>
      <c r="AA72" s="21">
        <v>68</v>
      </c>
      <c r="AB72" s="21">
        <v>38</v>
      </c>
      <c r="AC72" s="22">
        <v>12</v>
      </c>
    </row>
    <row r="73" spans="1:29" x14ac:dyDescent="0.25">
      <c r="A73" s="7" t="s">
        <v>59</v>
      </c>
      <c r="B73" s="21">
        <v>754</v>
      </c>
      <c r="C73" s="21">
        <v>379</v>
      </c>
      <c r="D73" s="60">
        <v>375</v>
      </c>
      <c r="E73" s="21">
        <v>606</v>
      </c>
      <c r="F73" s="21">
        <v>291</v>
      </c>
      <c r="G73" s="60">
        <v>315</v>
      </c>
      <c r="H73" s="21">
        <v>148</v>
      </c>
      <c r="I73" s="21">
        <v>88</v>
      </c>
      <c r="J73" s="60">
        <v>60</v>
      </c>
      <c r="K73" s="21">
        <v>31</v>
      </c>
      <c r="L73" s="21">
        <v>21</v>
      </c>
      <c r="M73" s="21">
        <v>30</v>
      </c>
      <c r="N73" s="21">
        <v>34</v>
      </c>
      <c r="O73" s="21">
        <v>55</v>
      </c>
      <c r="P73" s="21">
        <v>40</v>
      </c>
      <c r="Q73" s="21">
        <v>38</v>
      </c>
      <c r="R73" s="21">
        <v>43</v>
      </c>
      <c r="S73" s="21">
        <v>51</v>
      </c>
      <c r="T73" s="21">
        <v>76</v>
      </c>
      <c r="U73" s="21">
        <v>81</v>
      </c>
      <c r="V73" s="21">
        <v>73</v>
      </c>
      <c r="W73" s="21">
        <v>44</v>
      </c>
      <c r="X73" s="21">
        <v>36</v>
      </c>
      <c r="Y73" s="21">
        <v>34</v>
      </c>
      <c r="Z73" s="21">
        <v>37</v>
      </c>
      <c r="AA73" s="21">
        <v>18</v>
      </c>
      <c r="AB73" s="21">
        <v>9</v>
      </c>
      <c r="AC73" s="22">
        <v>3</v>
      </c>
    </row>
    <row r="74" spans="1:29" x14ac:dyDescent="0.25">
      <c r="A74" s="7" t="s">
        <v>101</v>
      </c>
      <c r="B74" s="21">
        <v>187</v>
      </c>
      <c r="C74" s="21">
        <v>105</v>
      </c>
      <c r="D74" s="60">
        <v>82</v>
      </c>
      <c r="E74" s="21">
        <v>152</v>
      </c>
      <c r="F74" s="21">
        <v>77</v>
      </c>
      <c r="G74" s="60">
        <v>75</v>
      </c>
      <c r="H74" s="21">
        <v>35</v>
      </c>
      <c r="I74" s="21">
        <v>28</v>
      </c>
      <c r="J74" s="60">
        <v>7</v>
      </c>
      <c r="K74" s="21">
        <v>3</v>
      </c>
      <c r="L74" s="21">
        <v>4</v>
      </c>
      <c r="M74" s="21">
        <v>3</v>
      </c>
      <c r="N74" s="21">
        <v>6</v>
      </c>
      <c r="O74" s="21">
        <v>8</v>
      </c>
      <c r="P74" s="21">
        <v>10</v>
      </c>
      <c r="Q74" s="21">
        <v>8</v>
      </c>
      <c r="R74" s="21">
        <v>13</v>
      </c>
      <c r="S74" s="21">
        <v>9</v>
      </c>
      <c r="T74" s="21">
        <v>18</v>
      </c>
      <c r="U74" s="21">
        <v>14</v>
      </c>
      <c r="V74" s="21">
        <v>21</v>
      </c>
      <c r="W74" s="21">
        <v>23</v>
      </c>
      <c r="X74" s="21">
        <v>13</v>
      </c>
      <c r="Y74" s="21">
        <v>15</v>
      </c>
      <c r="Z74" s="21">
        <v>8</v>
      </c>
      <c r="AA74" s="21">
        <v>6</v>
      </c>
      <c r="AB74" s="21">
        <v>4</v>
      </c>
      <c r="AC74" s="22">
        <v>1</v>
      </c>
    </row>
    <row r="75" spans="1:29" ht="13" x14ac:dyDescent="0.3">
      <c r="A75" s="6" t="str">
        <f>VLOOKUP("&lt;Zeilentitel_9&gt;",Uebersetzungen!$B$3:$E$121,Uebersetzungen!$B$2+1,FALSE)</f>
        <v>Region Plessur</v>
      </c>
      <c r="B75" s="9">
        <v>41709</v>
      </c>
      <c r="C75" s="9">
        <v>20431</v>
      </c>
      <c r="D75" s="65">
        <v>21278</v>
      </c>
      <c r="E75" s="9">
        <v>33765</v>
      </c>
      <c r="F75" s="9">
        <v>16116</v>
      </c>
      <c r="G75" s="65">
        <v>17649</v>
      </c>
      <c r="H75" s="9">
        <v>7944</v>
      </c>
      <c r="I75" s="9">
        <v>4315</v>
      </c>
      <c r="J75" s="65">
        <v>3629</v>
      </c>
      <c r="K75" s="66">
        <v>1710</v>
      </c>
      <c r="L75" s="9">
        <v>1546</v>
      </c>
      <c r="M75" s="9">
        <v>1692</v>
      </c>
      <c r="N75" s="9">
        <v>1981</v>
      </c>
      <c r="O75" s="9">
        <v>2621</v>
      </c>
      <c r="P75" s="9">
        <v>3225</v>
      </c>
      <c r="Q75" s="9">
        <v>3032</v>
      </c>
      <c r="R75" s="9">
        <v>2640</v>
      </c>
      <c r="S75" s="9">
        <v>2938</v>
      </c>
      <c r="T75" s="9">
        <v>3283</v>
      </c>
      <c r="U75" s="9">
        <v>3353</v>
      </c>
      <c r="V75" s="9">
        <v>2890</v>
      </c>
      <c r="W75" s="9">
        <v>2527</v>
      </c>
      <c r="X75" s="9">
        <v>2358</v>
      </c>
      <c r="Y75" s="9">
        <v>1999</v>
      </c>
      <c r="Z75" s="9">
        <v>1606</v>
      </c>
      <c r="AA75" s="9">
        <v>1189</v>
      </c>
      <c r="AB75" s="9">
        <v>730</v>
      </c>
      <c r="AC75" s="13">
        <v>389</v>
      </c>
    </row>
    <row r="76" spans="1:29" x14ac:dyDescent="0.25">
      <c r="A76" s="7" t="s">
        <v>67</v>
      </c>
      <c r="B76" s="21">
        <v>35053</v>
      </c>
      <c r="C76" s="21">
        <v>16984</v>
      </c>
      <c r="D76" s="60">
        <v>18069</v>
      </c>
      <c r="E76" s="21">
        <v>28382</v>
      </c>
      <c r="F76" s="21">
        <v>13396</v>
      </c>
      <c r="G76" s="60">
        <v>14986</v>
      </c>
      <c r="H76" s="21">
        <v>6671</v>
      </c>
      <c r="I76" s="21">
        <v>3588</v>
      </c>
      <c r="J76" s="60">
        <v>3083</v>
      </c>
      <c r="K76" s="21">
        <v>1432</v>
      </c>
      <c r="L76" s="21">
        <v>1329</v>
      </c>
      <c r="M76" s="21">
        <v>1401</v>
      </c>
      <c r="N76" s="21">
        <v>1647</v>
      </c>
      <c r="O76" s="21">
        <v>2215</v>
      </c>
      <c r="P76" s="21">
        <v>2786</v>
      </c>
      <c r="Q76" s="21">
        <v>2586</v>
      </c>
      <c r="R76" s="21">
        <v>2218</v>
      </c>
      <c r="S76" s="21">
        <v>2467</v>
      </c>
      <c r="T76" s="21">
        <v>2723</v>
      </c>
      <c r="U76" s="21">
        <v>2754</v>
      </c>
      <c r="V76" s="21">
        <v>2393</v>
      </c>
      <c r="W76" s="21">
        <v>2117</v>
      </c>
      <c r="X76" s="21">
        <v>1959</v>
      </c>
      <c r="Y76" s="21">
        <v>1667</v>
      </c>
      <c r="Z76" s="21">
        <v>1383</v>
      </c>
      <c r="AA76" s="21">
        <v>994</v>
      </c>
      <c r="AB76" s="21">
        <v>646</v>
      </c>
      <c r="AC76" s="22">
        <v>336</v>
      </c>
    </row>
    <row r="77" spans="1:29" x14ac:dyDescent="0.25">
      <c r="A77" s="7" t="s">
        <v>68</v>
      </c>
      <c r="B77" s="21">
        <v>2067</v>
      </c>
      <c r="C77" s="21">
        <v>1074</v>
      </c>
      <c r="D77" s="60">
        <v>993</v>
      </c>
      <c r="E77" s="21">
        <v>1653</v>
      </c>
      <c r="F77" s="21">
        <v>833</v>
      </c>
      <c r="G77" s="60">
        <v>820</v>
      </c>
      <c r="H77" s="21">
        <v>414</v>
      </c>
      <c r="I77" s="21">
        <v>241</v>
      </c>
      <c r="J77" s="60">
        <v>173</v>
      </c>
      <c r="K77" s="21">
        <v>90</v>
      </c>
      <c r="L77" s="21">
        <v>79</v>
      </c>
      <c r="M77" s="21">
        <v>94</v>
      </c>
      <c r="N77" s="21">
        <v>99</v>
      </c>
      <c r="O77" s="21">
        <v>143</v>
      </c>
      <c r="P77" s="21">
        <v>134</v>
      </c>
      <c r="Q77" s="21">
        <v>143</v>
      </c>
      <c r="R77" s="21">
        <v>131</v>
      </c>
      <c r="S77" s="21">
        <v>146</v>
      </c>
      <c r="T77" s="21">
        <v>165</v>
      </c>
      <c r="U77" s="21">
        <v>200</v>
      </c>
      <c r="V77" s="21">
        <v>166</v>
      </c>
      <c r="W77" s="21">
        <v>117</v>
      </c>
      <c r="X77" s="21">
        <v>110</v>
      </c>
      <c r="Y77" s="21">
        <v>94</v>
      </c>
      <c r="Z77" s="21">
        <v>68</v>
      </c>
      <c r="AA77" s="21">
        <v>55</v>
      </c>
      <c r="AB77" s="21">
        <v>21</v>
      </c>
      <c r="AC77" s="22">
        <v>12</v>
      </c>
    </row>
    <row r="78" spans="1:29" x14ac:dyDescent="0.25">
      <c r="A78" s="7" t="s">
        <v>69</v>
      </c>
      <c r="B78" s="21">
        <v>3247</v>
      </c>
      <c r="C78" s="21">
        <v>1701</v>
      </c>
      <c r="D78" s="60">
        <v>1546</v>
      </c>
      <c r="E78" s="21">
        <v>2531</v>
      </c>
      <c r="F78" s="21">
        <v>1281</v>
      </c>
      <c r="G78" s="60">
        <v>1250</v>
      </c>
      <c r="H78" s="21">
        <v>716</v>
      </c>
      <c r="I78" s="21">
        <v>420</v>
      </c>
      <c r="J78" s="60">
        <v>296</v>
      </c>
      <c r="K78" s="21">
        <v>101</v>
      </c>
      <c r="L78" s="21">
        <v>81</v>
      </c>
      <c r="M78" s="21">
        <v>131</v>
      </c>
      <c r="N78" s="21">
        <v>153</v>
      </c>
      <c r="O78" s="21">
        <v>194</v>
      </c>
      <c r="P78" s="21">
        <v>221</v>
      </c>
      <c r="Q78" s="21">
        <v>218</v>
      </c>
      <c r="R78" s="21">
        <v>200</v>
      </c>
      <c r="S78" s="21">
        <v>196</v>
      </c>
      <c r="T78" s="21">
        <v>273</v>
      </c>
      <c r="U78" s="21">
        <v>297</v>
      </c>
      <c r="V78" s="21">
        <v>253</v>
      </c>
      <c r="W78" s="21">
        <v>220</v>
      </c>
      <c r="X78" s="21">
        <v>218</v>
      </c>
      <c r="Y78" s="21">
        <v>173</v>
      </c>
      <c r="Z78" s="21">
        <v>128</v>
      </c>
      <c r="AA78" s="21">
        <v>105</v>
      </c>
      <c r="AB78" s="21">
        <v>50</v>
      </c>
      <c r="AC78" s="22">
        <v>35</v>
      </c>
    </row>
    <row r="79" spans="1:29" x14ac:dyDescent="0.25">
      <c r="A79" s="7" t="s">
        <v>70</v>
      </c>
      <c r="B79" s="21">
        <v>306</v>
      </c>
      <c r="C79" s="21">
        <v>156</v>
      </c>
      <c r="D79" s="60">
        <v>150</v>
      </c>
      <c r="E79" s="21">
        <v>284</v>
      </c>
      <c r="F79" s="21">
        <v>146</v>
      </c>
      <c r="G79" s="60">
        <v>138</v>
      </c>
      <c r="H79" s="21">
        <v>22</v>
      </c>
      <c r="I79" s="21">
        <v>10</v>
      </c>
      <c r="J79" s="60">
        <v>12</v>
      </c>
      <c r="K79" s="21">
        <v>17</v>
      </c>
      <c r="L79" s="21">
        <v>6</v>
      </c>
      <c r="M79" s="21">
        <v>9</v>
      </c>
      <c r="N79" s="21">
        <v>7</v>
      </c>
      <c r="O79" s="21">
        <v>14</v>
      </c>
      <c r="P79" s="21">
        <v>29</v>
      </c>
      <c r="Q79" s="21">
        <v>17</v>
      </c>
      <c r="R79" s="21">
        <v>22</v>
      </c>
      <c r="S79" s="21">
        <v>17</v>
      </c>
      <c r="T79" s="21">
        <v>17</v>
      </c>
      <c r="U79" s="21">
        <v>23</v>
      </c>
      <c r="V79" s="21">
        <v>27</v>
      </c>
      <c r="W79" s="21">
        <v>27</v>
      </c>
      <c r="X79" s="21">
        <v>22</v>
      </c>
      <c r="Y79" s="21">
        <v>26</v>
      </c>
      <c r="Z79" s="21">
        <v>5</v>
      </c>
      <c r="AA79" s="21">
        <v>11</v>
      </c>
      <c r="AB79" s="21">
        <v>7</v>
      </c>
      <c r="AC79" s="22">
        <v>3</v>
      </c>
    </row>
    <row r="80" spans="1:29" x14ac:dyDescent="0.25">
      <c r="A80" s="7" t="s">
        <v>242</v>
      </c>
      <c r="B80" s="21">
        <v>1036</v>
      </c>
      <c r="C80" s="21">
        <v>516</v>
      </c>
      <c r="D80" s="60">
        <v>520</v>
      </c>
      <c r="E80" s="21">
        <v>915</v>
      </c>
      <c r="F80" s="21">
        <v>460</v>
      </c>
      <c r="G80" s="60">
        <v>455</v>
      </c>
      <c r="H80" s="21">
        <v>121</v>
      </c>
      <c r="I80" s="21">
        <v>56</v>
      </c>
      <c r="J80" s="60">
        <v>65</v>
      </c>
      <c r="K80" s="21">
        <v>70</v>
      </c>
      <c r="L80" s="21">
        <v>51</v>
      </c>
      <c r="M80" s="21">
        <v>57</v>
      </c>
      <c r="N80" s="21">
        <v>75</v>
      </c>
      <c r="O80" s="21">
        <v>55</v>
      </c>
      <c r="P80" s="21">
        <v>55</v>
      </c>
      <c r="Q80" s="21">
        <v>68</v>
      </c>
      <c r="R80" s="21">
        <v>69</v>
      </c>
      <c r="S80" s="21">
        <v>112</v>
      </c>
      <c r="T80" s="21">
        <v>105</v>
      </c>
      <c r="U80" s="21">
        <v>79</v>
      </c>
      <c r="V80" s="21">
        <v>51</v>
      </c>
      <c r="W80" s="21">
        <v>46</v>
      </c>
      <c r="X80" s="21">
        <v>49</v>
      </c>
      <c r="Y80" s="21">
        <v>39</v>
      </c>
      <c r="Z80" s="21">
        <v>22</v>
      </c>
      <c r="AA80" s="21">
        <v>24</v>
      </c>
      <c r="AB80" s="21">
        <v>6</v>
      </c>
      <c r="AC80" s="22">
        <v>3</v>
      </c>
    </row>
    <row r="81" spans="1:29" ht="13" x14ac:dyDescent="0.3">
      <c r="A81" s="6" t="str">
        <f>VLOOKUP("&lt;Zeilentitel_10&gt;",Uebersetzungen!$B$3:$E$121,Uebersetzungen!$B$2+1,FALSE)</f>
        <v>Region Prättigau/Davos</v>
      </c>
      <c r="B81" s="9">
        <v>26312</v>
      </c>
      <c r="C81" s="9">
        <v>13127</v>
      </c>
      <c r="D81" s="65">
        <v>13185</v>
      </c>
      <c r="E81" s="9">
        <v>21259</v>
      </c>
      <c r="F81" s="9">
        <v>10386</v>
      </c>
      <c r="G81" s="65">
        <v>10873</v>
      </c>
      <c r="H81" s="9">
        <v>5053</v>
      </c>
      <c r="I81" s="9">
        <v>2741</v>
      </c>
      <c r="J81" s="65">
        <v>2312</v>
      </c>
      <c r="K81" s="66">
        <v>1114</v>
      </c>
      <c r="L81" s="9">
        <v>1119</v>
      </c>
      <c r="M81" s="9">
        <v>1267</v>
      </c>
      <c r="N81" s="9">
        <v>1544</v>
      </c>
      <c r="O81" s="9">
        <v>1553</v>
      </c>
      <c r="P81" s="9">
        <v>1734</v>
      </c>
      <c r="Q81" s="9">
        <v>1681</v>
      </c>
      <c r="R81" s="9">
        <v>1636</v>
      </c>
      <c r="S81" s="9">
        <v>1807</v>
      </c>
      <c r="T81" s="9">
        <v>2121</v>
      </c>
      <c r="U81" s="9">
        <v>1994</v>
      </c>
      <c r="V81" s="9">
        <v>1883</v>
      </c>
      <c r="W81" s="9">
        <v>1730</v>
      </c>
      <c r="X81" s="9">
        <v>1554</v>
      </c>
      <c r="Y81" s="9">
        <v>1248</v>
      </c>
      <c r="Z81" s="9">
        <v>890</v>
      </c>
      <c r="AA81" s="9">
        <v>733</v>
      </c>
      <c r="AB81" s="9">
        <v>455</v>
      </c>
      <c r="AC81" s="13">
        <v>249</v>
      </c>
    </row>
    <row r="82" spans="1:29" x14ac:dyDescent="0.25">
      <c r="A82" s="7" t="s">
        <v>61</v>
      </c>
      <c r="B82" s="21">
        <v>11136</v>
      </c>
      <c r="C82" s="21">
        <v>5539</v>
      </c>
      <c r="D82" s="60">
        <v>5597</v>
      </c>
      <c r="E82" s="21">
        <v>8131</v>
      </c>
      <c r="F82" s="21">
        <v>3923</v>
      </c>
      <c r="G82" s="60">
        <v>4208</v>
      </c>
      <c r="H82" s="21">
        <v>3005</v>
      </c>
      <c r="I82" s="21">
        <v>1616</v>
      </c>
      <c r="J82" s="60">
        <v>1389</v>
      </c>
      <c r="K82" s="21">
        <v>467</v>
      </c>
      <c r="L82" s="21">
        <v>452</v>
      </c>
      <c r="M82" s="21">
        <v>448</v>
      </c>
      <c r="N82" s="21">
        <v>558</v>
      </c>
      <c r="O82" s="21">
        <v>649</v>
      </c>
      <c r="P82" s="21">
        <v>859</v>
      </c>
      <c r="Q82" s="21">
        <v>868</v>
      </c>
      <c r="R82" s="21">
        <v>802</v>
      </c>
      <c r="S82" s="21">
        <v>793</v>
      </c>
      <c r="T82" s="21">
        <v>894</v>
      </c>
      <c r="U82" s="21">
        <v>808</v>
      </c>
      <c r="V82" s="21">
        <v>762</v>
      </c>
      <c r="W82" s="21">
        <v>746</v>
      </c>
      <c r="X82" s="21">
        <v>638</v>
      </c>
      <c r="Y82" s="21">
        <v>522</v>
      </c>
      <c r="Z82" s="21">
        <v>320</v>
      </c>
      <c r="AA82" s="21">
        <v>268</v>
      </c>
      <c r="AB82" s="21">
        <v>193</v>
      </c>
      <c r="AC82" s="22">
        <v>89</v>
      </c>
    </row>
    <row r="83" spans="1:29" x14ac:dyDescent="0.25">
      <c r="A83" s="7" t="s">
        <v>62</v>
      </c>
      <c r="B83" s="21">
        <v>587</v>
      </c>
      <c r="C83" s="21">
        <v>299</v>
      </c>
      <c r="D83" s="60">
        <v>288</v>
      </c>
      <c r="E83" s="21">
        <v>545</v>
      </c>
      <c r="F83" s="21">
        <v>275</v>
      </c>
      <c r="G83" s="60">
        <v>270</v>
      </c>
      <c r="H83" s="21">
        <v>42</v>
      </c>
      <c r="I83" s="21">
        <v>24</v>
      </c>
      <c r="J83" s="60">
        <v>18</v>
      </c>
      <c r="K83" s="21">
        <v>20</v>
      </c>
      <c r="L83" s="21">
        <v>18</v>
      </c>
      <c r="M83" s="21">
        <v>32</v>
      </c>
      <c r="N83" s="21">
        <v>44</v>
      </c>
      <c r="O83" s="21">
        <v>51</v>
      </c>
      <c r="P83" s="21">
        <v>40</v>
      </c>
      <c r="Q83" s="21">
        <v>21</v>
      </c>
      <c r="R83" s="21">
        <v>28</v>
      </c>
      <c r="S83" s="21">
        <v>31</v>
      </c>
      <c r="T83" s="21">
        <v>55</v>
      </c>
      <c r="U83" s="21">
        <v>50</v>
      </c>
      <c r="V83" s="21">
        <v>38</v>
      </c>
      <c r="W83" s="21">
        <v>40</v>
      </c>
      <c r="X83" s="21">
        <v>34</v>
      </c>
      <c r="Y83" s="21">
        <v>30</v>
      </c>
      <c r="Z83" s="21">
        <v>20</v>
      </c>
      <c r="AA83" s="21">
        <v>18</v>
      </c>
      <c r="AB83" s="21">
        <v>8</v>
      </c>
      <c r="AC83" s="22">
        <v>9</v>
      </c>
    </row>
    <row r="84" spans="1:29" x14ac:dyDescent="0.25">
      <c r="A84" s="7" t="s">
        <v>63</v>
      </c>
      <c r="B84" s="21">
        <v>204</v>
      </c>
      <c r="C84" s="21">
        <v>92</v>
      </c>
      <c r="D84" s="60">
        <v>112</v>
      </c>
      <c r="E84" s="21">
        <v>196</v>
      </c>
      <c r="F84" s="21">
        <v>89</v>
      </c>
      <c r="G84" s="60">
        <v>107</v>
      </c>
      <c r="H84" s="21">
        <v>8</v>
      </c>
      <c r="I84" s="21">
        <v>3</v>
      </c>
      <c r="J84" s="60">
        <v>5</v>
      </c>
      <c r="K84" s="21">
        <v>11</v>
      </c>
      <c r="L84" s="21">
        <v>11</v>
      </c>
      <c r="M84" s="21">
        <v>19</v>
      </c>
      <c r="N84" s="21">
        <v>17</v>
      </c>
      <c r="O84" s="21">
        <v>11</v>
      </c>
      <c r="P84" s="21">
        <v>4</v>
      </c>
      <c r="Q84" s="21">
        <v>11</v>
      </c>
      <c r="R84" s="21">
        <v>10</v>
      </c>
      <c r="S84" s="21">
        <v>14</v>
      </c>
      <c r="T84" s="21">
        <v>16</v>
      </c>
      <c r="U84" s="21">
        <v>12</v>
      </c>
      <c r="V84" s="21">
        <v>11</v>
      </c>
      <c r="W84" s="21">
        <v>15</v>
      </c>
      <c r="X84" s="21">
        <v>8</v>
      </c>
      <c r="Y84" s="21">
        <v>9</v>
      </c>
      <c r="Z84" s="21">
        <v>9</v>
      </c>
      <c r="AA84" s="21">
        <v>9</v>
      </c>
      <c r="AB84" s="21">
        <v>3</v>
      </c>
      <c r="AC84" s="22">
        <v>4</v>
      </c>
    </row>
    <row r="85" spans="1:29" x14ac:dyDescent="0.25">
      <c r="A85" s="7" t="s">
        <v>64</v>
      </c>
      <c r="B85" s="21">
        <v>1184</v>
      </c>
      <c r="C85" s="21">
        <v>596</v>
      </c>
      <c r="D85" s="60">
        <v>588</v>
      </c>
      <c r="E85" s="21">
        <v>1076</v>
      </c>
      <c r="F85" s="21">
        <v>541</v>
      </c>
      <c r="G85" s="60">
        <v>535</v>
      </c>
      <c r="H85" s="21">
        <v>108</v>
      </c>
      <c r="I85" s="21">
        <v>55</v>
      </c>
      <c r="J85" s="60">
        <v>53</v>
      </c>
      <c r="K85" s="21">
        <v>58</v>
      </c>
      <c r="L85" s="21">
        <v>60</v>
      </c>
      <c r="M85" s="21">
        <v>65</v>
      </c>
      <c r="N85" s="21">
        <v>71</v>
      </c>
      <c r="O85" s="21">
        <v>62</v>
      </c>
      <c r="P85" s="21">
        <v>57</v>
      </c>
      <c r="Q85" s="21">
        <v>56</v>
      </c>
      <c r="R85" s="21">
        <v>68</v>
      </c>
      <c r="S85" s="21">
        <v>83</v>
      </c>
      <c r="T85" s="21">
        <v>108</v>
      </c>
      <c r="U85" s="21">
        <v>89</v>
      </c>
      <c r="V85" s="21">
        <v>77</v>
      </c>
      <c r="W85" s="21">
        <v>84</v>
      </c>
      <c r="X85" s="21">
        <v>67</v>
      </c>
      <c r="Y85" s="21">
        <v>60</v>
      </c>
      <c r="Z85" s="21">
        <v>44</v>
      </c>
      <c r="AA85" s="21">
        <v>33</v>
      </c>
      <c r="AB85" s="21">
        <v>25</v>
      </c>
      <c r="AC85" s="22">
        <v>17</v>
      </c>
    </row>
    <row r="86" spans="1:29" x14ac:dyDescent="0.25">
      <c r="A86" s="7" t="s">
        <v>102</v>
      </c>
      <c r="B86" s="21">
        <v>4590</v>
      </c>
      <c r="C86" s="21">
        <v>2275</v>
      </c>
      <c r="D86" s="60">
        <v>2315</v>
      </c>
      <c r="E86" s="21">
        <v>3673</v>
      </c>
      <c r="F86" s="21">
        <v>1786</v>
      </c>
      <c r="G86" s="60">
        <v>1887</v>
      </c>
      <c r="H86" s="21">
        <v>917</v>
      </c>
      <c r="I86" s="21">
        <v>489</v>
      </c>
      <c r="J86" s="60">
        <v>428</v>
      </c>
      <c r="K86" s="21">
        <v>159</v>
      </c>
      <c r="L86" s="21">
        <v>164</v>
      </c>
      <c r="M86" s="21">
        <v>220</v>
      </c>
      <c r="N86" s="21">
        <v>272</v>
      </c>
      <c r="O86" s="21">
        <v>251</v>
      </c>
      <c r="P86" s="21">
        <v>256</v>
      </c>
      <c r="Q86" s="21">
        <v>251</v>
      </c>
      <c r="R86" s="21">
        <v>270</v>
      </c>
      <c r="S86" s="21">
        <v>310</v>
      </c>
      <c r="T86" s="21">
        <v>343</v>
      </c>
      <c r="U86" s="21">
        <v>330</v>
      </c>
      <c r="V86" s="21">
        <v>320</v>
      </c>
      <c r="W86" s="21">
        <v>312</v>
      </c>
      <c r="X86" s="21">
        <v>328</v>
      </c>
      <c r="Y86" s="21">
        <v>278</v>
      </c>
      <c r="Z86" s="21">
        <v>215</v>
      </c>
      <c r="AA86" s="21">
        <v>173</v>
      </c>
      <c r="AB86" s="21">
        <v>89</v>
      </c>
      <c r="AC86" s="22">
        <v>49</v>
      </c>
    </row>
    <row r="87" spans="1:29" x14ac:dyDescent="0.25">
      <c r="A87" s="7" t="s">
        <v>91</v>
      </c>
      <c r="B87" s="21">
        <v>209</v>
      </c>
      <c r="C87" s="21">
        <v>104</v>
      </c>
      <c r="D87" s="60">
        <v>105</v>
      </c>
      <c r="E87" s="21">
        <v>199</v>
      </c>
      <c r="F87" s="21">
        <v>99</v>
      </c>
      <c r="G87" s="60">
        <v>100</v>
      </c>
      <c r="H87" s="21">
        <v>10</v>
      </c>
      <c r="I87" s="21">
        <v>5</v>
      </c>
      <c r="J87" s="60">
        <v>5</v>
      </c>
      <c r="K87" s="21">
        <v>12</v>
      </c>
      <c r="L87" s="21">
        <v>12</v>
      </c>
      <c r="M87" s="21">
        <v>9</v>
      </c>
      <c r="N87" s="21">
        <v>8</v>
      </c>
      <c r="O87" s="21">
        <v>10</v>
      </c>
      <c r="P87" s="21">
        <v>6</v>
      </c>
      <c r="Q87" s="21">
        <v>18</v>
      </c>
      <c r="R87" s="21">
        <v>14</v>
      </c>
      <c r="S87" s="21">
        <v>9</v>
      </c>
      <c r="T87" s="21">
        <v>19</v>
      </c>
      <c r="U87" s="21">
        <v>17</v>
      </c>
      <c r="V87" s="21">
        <v>20</v>
      </c>
      <c r="W87" s="21">
        <v>7</v>
      </c>
      <c r="X87" s="21">
        <v>17</v>
      </c>
      <c r="Y87" s="21">
        <v>9</v>
      </c>
      <c r="Z87" s="21">
        <v>8</v>
      </c>
      <c r="AA87" s="21">
        <v>5</v>
      </c>
      <c r="AB87" s="21">
        <v>5</v>
      </c>
      <c r="AC87" s="22">
        <v>4</v>
      </c>
    </row>
    <row r="88" spans="1:29" x14ac:dyDescent="0.25">
      <c r="A88" s="7" t="s">
        <v>65</v>
      </c>
      <c r="B88" s="21">
        <v>838</v>
      </c>
      <c r="C88" s="21">
        <v>402</v>
      </c>
      <c r="D88" s="60">
        <v>436</v>
      </c>
      <c r="E88" s="21">
        <v>691</v>
      </c>
      <c r="F88" s="21">
        <v>320</v>
      </c>
      <c r="G88" s="60">
        <v>371</v>
      </c>
      <c r="H88" s="21">
        <v>147</v>
      </c>
      <c r="I88" s="21">
        <v>82</v>
      </c>
      <c r="J88" s="60">
        <v>65</v>
      </c>
      <c r="K88" s="21">
        <v>44</v>
      </c>
      <c r="L88" s="21">
        <v>43</v>
      </c>
      <c r="M88" s="21">
        <v>35</v>
      </c>
      <c r="N88" s="21">
        <v>56</v>
      </c>
      <c r="O88" s="21">
        <v>46</v>
      </c>
      <c r="P88" s="21">
        <v>51</v>
      </c>
      <c r="Q88" s="21">
        <v>46</v>
      </c>
      <c r="R88" s="21">
        <v>57</v>
      </c>
      <c r="S88" s="21">
        <v>63</v>
      </c>
      <c r="T88" s="21">
        <v>70</v>
      </c>
      <c r="U88" s="21">
        <v>60</v>
      </c>
      <c r="V88" s="21">
        <v>64</v>
      </c>
      <c r="W88" s="21">
        <v>48</v>
      </c>
      <c r="X88" s="21">
        <v>41</v>
      </c>
      <c r="Y88" s="21">
        <v>44</v>
      </c>
      <c r="Z88" s="21">
        <v>27</v>
      </c>
      <c r="AA88" s="21">
        <v>25</v>
      </c>
      <c r="AB88" s="21">
        <v>16</v>
      </c>
      <c r="AC88" s="22">
        <v>2</v>
      </c>
    </row>
    <row r="89" spans="1:29" x14ac:dyDescent="0.25">
      <c r="A89" s="7" t="s">
        <v>66</v>
      </c>
      <c r="B89" s="21">
        <v>1565</v>
      </c>
      <c r="C89" s="21">
        <v>808</v>
      </c>
      <c r="D89" s="60">
        <v>757</v>
      </c>
      <c r="E89" s="21">
        <v>1454</v>
      </c>
      <c r="F89" s="21">
        <v>739</v>
      </c>
      <c r="G89" s="60">
        <v>715</v>
      </c>
      <c r="H89" s="21">
        <v>111</v>
      </c>
      <c r="I89" s="21">
        <v>69</v>
      </c>
      <c r="J89" s="60">
        <v>42</v>
      </c>
      <c r="K89" s="21">
        <v>73</v>
      </c>
      <c r="L89" s="21">
        <v>85</v>
      </c>
      <c r="M89" s="21">
        <v>102</v>
      </c>
      <c r="N89" s="21">
        <v>88</v>
      </c>
      <c r="O89" s="21">
        <v>79</v>
      </c>
      <c r="P89" s="21">
        <v>83</v>
      </c>
      <c r="Q89" s="21">
        <v>73</v>
      </c>
      <c r="R89" s="21">
        <v>72</v>
      </c>
      <c r="S89" s="21">
        <v>106</v>
      </c>
      <c r="T89" s="21">
        <v>125</v>
      </c>
      <c r="U89" s="21">
        <v>122</v>
      </c>
      <c r="V89" s="21">
        <v>124</v>
      </c>
      <c r="W89" s="21">
        <v>105</v>
      </c>
      <c r="X89" s="21">
        <v>107</v>
      </c>
      <c r="Y89" s="21">
        <v>58</v>
      </c>
      <c r="Z89" s="21">
        <v>70</v>
      </c>
      <c r="AA89" s="21">
        <v>43</v>
      </c>
      <c r="AB89" s="21">
        <v>29</v>
      </c>
      <c r="AC89" s="22">
        <v>21</v>
      </c>
    </row>
    <row r="90" spans="1:29" x14ac:dyDescent="0.25">
      <c r="A90" s="7" t="s">
        <v>79</v>
      </c>
      <c r="B90" s="21">
        <v>1975</v>
      </c>
      <c r="C90" s="21">
        <v>1000</v>
      </c>
      <c r="D90" s="60">
        <v>975</v>
      </c>
      <c r="E90" s="21">
        <v>1831</v>
      </c>
      <c r="F90" s="21">
        <v>911</v>
      </c>
      <c r="G90" s="60">
        <v>920</v>
      </c>
      <c r="H90" s="21">
        <v>144</v>
      </c>
      <c r="I90" s="21">
        <v>89</v>
      </c>
      <c r="J90" s="60">
        <v>55</v>
      </c>
      <c r="K90" s="21">
        <v>102</v>
      </c>
      <c r="L90" s="21">
        <v>82</v>
      </c>
      <c r="M90" s="21">
        <v>114</v>
      </c>
      <c r="N90" s="21">
        <v>126</v>
      </c>
      <c r="O90" s="21">
        <v>123</v>
      </c>
      <c r="P90" s="21">
        <v>126</v>
      </c>
      <c r="Q90" s="21">
        <v>111</v>
      </c>
      <c r="R90" s="21">
        <v>96</v>
      </c>
      <c r="S90" s="21">
        <v>143</v>
      </c>
      <c r="T90" s="21">
        <v>153</v>
      </c>
      <c r="U90" s="21">
        <v>178</v>
      </c>
      <c r="V90" s="21">
        <v>161</v>
      </c>
      <c r="W90" s="21">
        <v>144</v>
      </c>
      <c r="X90" s="21">
        <v>99</v>
      </c>
      <c r="Y90" s="21">
        <v>76</v>
      </c>
      <c r="Z90" s="21">
        <v>59</v>
      </c>
      <c r="AA90" s="21">
        <v>54</v>
      </c>
      <c r="AB90" s="21">
        <v>21</v>
      </c>
      <c r="AC90" s="22">
        <v>7</v>
      </c>
    </row>
    <row r="91" spans="1:29" x14ac:dyDescent="0.25">
      <c r="A91" s="7" t="s">
        <v>80</v>
      </c>
      <c r="B91" s="21">
        <v>2639</v>
      </c>
      <c r="C91" s="21">
        <v>1329</v>
      </c>
      <c r="D91" s="60">
        <v>1310</v>
      </c>
      <c r="E91" s="21">
        <v>2212</v>
      </c>
      <c r="F91" s="21">
        <v>1085</v>
      </c>
      <c r="G91" s="60">
        <v>1127</v>
      </c>
      <c r="H91" s="21">
        <v>427</v>
      </c>
      <c r="I91" s="21">
        <v>244</v>
      </c>
      <c r="J91" s="60">
        <v>183</v>
      </c>
      <c r="K91" s="21">
        <v>104</v>
      </c>
      <c r="L91" s="21">
        <v>129</v>
      </c>
      <c r="M91" s="21">
        <v>137</v>
      </c>
      <c r="N91" s="21">
        <v>194</v>
      </c>
      <c r="O91" s="21">
        <v>189</v>
      </c>
      <c r="P91" s="21">
        <v>176</v>
      </c>
      <c r="Q91" s="21">
        <v>160</v>
      </c>
      <c r="R91" s="21">
        <v>143</v>
      </c>
      <c r="S91" s="21">
        <v>165</v>
      </c>
      <c r="T91" s="21">
        <v>216</v>
      </c>
      <c r="U91" s="21">
        <v>214</v>
      </c>
      <c r="V91" s="21">
        <v>192</v>
      </c>
      <c r="W91" s="21">
        <v>157</v>
      </c>
      <c r="X91" s="21">
        <v>136</v>
      </c>
      <c r="Y91" s="21">
        <v>101</v>
      </c>
      <c r="Z91" s="21">
        <v>74</v>
      </c>
      <c r="AA91" s="21">
        <v>75</v>
      </c>
      <c r="AB91" s="21">
        <v>43</v>
      </c>
      <c r="AC91" s="22">
        <v>34</v>
      </c>
    </row>
    <row r="92" spans="1:29" x14ac:dyDescent="0.25">
      <c r="A92" s="7" t="s">
        <v>81</v>
      </c>
      <c r="B92" s="21">
        <v>1385</v>
      </c>
      <c r="C92" s="21">
        <v>683</v>
      </c>
      <c r="D92" s="60">
        <v>702</v>
      </c>
      <c r="E92" s="21">
        <v>1251</v>
      </c>
      <c r="F92" s="21">
        <v>618</v>
      </c>
      <c r="G92" s="60">
        <v>633</v>
      </c>
      <c r="H92" s="21">
        <v>134</v>
      </c>
      <c r="I92" s="21">
        <v>65</v>
      </c>
      <c r="J92" s="60">
        <v>69</v>
      </c>
      <c r="K92" s="21">
        <v>64</v>
      </c>
      <c r="L92" s="21">
        <v>63</v>
      </c>
      <c r="M92" s="21">
        <v>86</v>
      </c>
      <c r="N92" s="21">
        <v>110</v>
      </c>
      <c r="O92" s="21">
        <v>82</v>
      </c>
      <c r="P92" s="21">
        <v>76</v>
      </c>
      <c r="Q92" s="21">
        <v>66</v>
      </c>
      <c r="R92" s="21">
        <v>76</v>
      </c>
      <c r="S92" s="21">
        <v>90</v>
      </c>
      <c r="T92" s="21">
        <v>122</v>
      </c>
      <c r="U92" s="21">
        <v>114</v>
      </c>
      <c r="V92" s="21">
        <v>114</v>
      </c>
      <c r="W92" s="21">
        <v>72</v>
      </c>
      <c r="X92" s="21">
        <v>79</v>
      </c>
      <c r="Y92" s="21">
        <v>61</v>
      </c>
      <c r="Z92" s="21">
        <v>44</v>
      </c>
      <c r="AA92" s="21">
        <v>30</v>
      </c>
      <c r="AB92" s="21">
        <v>23</v>
      </c>
      <c r="AC92" s="22">
        <v>13</v>
      </c>
    </row>
    <row r="93" spans="1:29" ht="13" x14ac:dyDescent="0.3">
      <c r="A93" s="6" t="str">
        <f>VLOOKUP("&lt;Zeilentitel_11&gt;",Uebersetzungen!$B$3:$E$121,Uebersetzungen!$B$2+1,FALSE)</f>
        <v>Region Surselva</v>
      </c>
      <c r="B93" s="9">
        <v>21279</v>
      </c>
      <c r="C93" s="9">
        <v>10766</v>
      </c>
      <c r="D93" s="65">
        <v>10513</v>
      </c>
      <c r="E93" s="9">
        <v>18884</v>
      </c>
      <c r="F93" s="9">
        <v>9426</v>
      </c>
      <c r="G93" s="65">
        <v>9458</v>
      </c>
      <c r="H93" s="9">
        <v>2395</v>
      </c>
      <c r="I93" s="9">
        <v>1340</v>
      </c>
      <c r="J93" s="65">
        <v>1055</v>
      </c>
      <c r="K93" s="66">
        <v>812</v>
      </c>
      <c r="L93" s="9">
        <v>809</v>
      </c>
      <c r="M93" s="9">
        <v>1002</v>
      </c>
      <c r="N93" s="9">
        <v>1136</v>
      </c>
      <c r="O93" s="9">
        <v>1400</v>
      </c>
      <c r="P93" s="9">
        <v>1382</v>
      </c>
      <c r="Q93" s="9">
        <v>1159</v>
      </c>
      <c r="R93" s="9">
        <v>1083</v>
      </c>
      <c r="S93" s="9">
        <v>1303</v>
      </c>
      <c r="T93" s="9">
        <v>1586</v>
      </c>
      <c r="U93" s="9">
        <v>1768</v>
      </c>
      <c r="V93" s="9">
        <v>1521</v>
      </c>
      <c r="W93" s="9">
        <v>1444</v>
      </c>
      <c r="X93" s="9">
        <v>1376</v>
      </c>
      <c r="Y93" s="9">
        <v>1158</v>
      </c>
      <c r="Z93" s="9">
        <v>945</v>
      </c>
      <c r="AA93" s="9">
        <v>749</v>
      </c>
      <c r="AB93" s="9">
        <v>423</v>
      </c>
      <c r="AC93" s="13">
        <v>223</v>
      </c>
    </row>
    <row r="94" spans="1:29" x14ac:dyDescent="0.25">
      <c r="A94" s="7" t="s">
        <v>6</v>
      </c>
      <c r="B94" s="21">
        <v>593</v>
      </c>
      <c r="C94" s="21">
        <v>306</v>
      </c>
      <c r="D94" s="60">
        <v>287</v>
      </c>
      <c r="E94" s="21">
        <v>513</v>
      </c>
      <c r="F94" s="21">
        <v>256</v>
      </c>
      <c r="G94" s="60">
        <v>257</v>
      </c>
      <c r="H94" s="21">
        <v>80</v>
      </c>
      <c r="I94" s="21">
        <v>50</v>
      </c>
      <c r="J94" s="60">
        <v>30</v>
      </c>
      <c r="K94" s="21">
        <v>24</v>
      </c>
      <c r="L94" s="21">
        <v>24</v>
      </c>
      <c r="M94" s="21">
        <v>28</v>
      </c>
      <c r="N94" s="21">
        <v>20</v>
      </c>
      <c r="O94" s="21">
        <v>41</v>
      </c>
      <c r="P94" s="21">
        <v>37</v>
      </c>
      <c r="Q94" s="21">
        <v>28</v>
      </c>
      <c r="R94" s="21">
        <v>36</v>
      </c>
      <c r="S94" s="21">
        <v>48</v>
      </c>
      <c r="T94" s="21">
        <v>32</v>
      </c>
      <c r="U94" s="21">
        <v>42</v>
      </c>
      <c r="V94" s="21">
        <v>36</v>
      </c>
      <c r="W94" s="21">
        <v>43</v>
      </c>
      <c r="X94" s="21">
        <v>47</v>
      </c>
      <c r="Y94" s="21">
        <v>42</v>
      </c>
      <c r="Z94" s="21">
        <v>38</v>
      </c>
      <c r="AA94" s="21">
        <v>17</v>
      </c>
      <c r="AB94" s="21">
        <v>9</v>
      </c>
      <c r="AC94" s="22">
        <v>1</v>
      </c>
    </row>
    <row r="95" spans="1:29" x14ac:dyDescent="0.25">
      <c r="A95" s="7" t="s">
        <v>7</v>
      </c>
      <c r="B95" s="21">
        <v>1566</v>
      </c>
      <c r="C95" s="21">
        <v>854</v>
      </c>
      <c r="D95" s="60">
        <v>712</v>
      </c>
      <c r="E95" s="21">
        <v>1280</v>
      </c>
      <c r="F95" s="21">
        <v>676</v>
      </c>
      <c r="G95" s="60">
        <v>604</v>
      </c>
      <c r="H95" s="21">
        <v>286</v>
      </c>
      <c r="I95" s="21">
        <v>178</v>
      </c>
      <c r="J95" s="60">
        <v>108</v>
      </c>
      <c r="K95" s="21">
        <v>74</v>
      </c>
      <c r="L95" s="21">
        <v>37</v>
      </c>
      <c r="M95" s="21">
        <v>58</v>
      </c>
      <c r="N95" s="21">
        <v>47</v>
      </c>
      <c r="O95" s="21">
        <v>96</v>
      </c>
      <c r="P95" s="21">
        <v>151</v>
      </c>
      <c r="Q95" s="21">
        <v>135</v>
      </c>
      <c r="R95" s="21">
        <v>112</v>
      </c>
      <c r="S95" s="21">
        <v>105</v>
      </c>
      <c r="T95" s="21">
        <v>101</v>
      </c>
      <c r="U95" s="21">
        <v>124</v>
      </c>
      <c r="V95" s="21">
        <v>106</v>
      </c>
      <c r="W95" s="21">
        <v>117</v>
      </c>
      <c r="X95" s="21">
        <v>120</v>
      </c>
      <c r="Y95" s="21">
        <v>95</v>
      </c>
      <c r="Z95" s="21">
        <v>47</v>
      </c>
      <c r="AA95" s="21">
        <v>23</v>
      </c>
      <c r="AB95" s="21">
        <v>13</v>
      </c>
      <c r="AC95" s="22">
        <v>5</v>
      </c>
    </row>
    <row r="96" spans="1:29" x14ac:dyDescent="0.25">
      <c r="A96" s="7" t="s">
        <v>8</v>
      </c>
      <c r="B96" s="21">
        <v>673</v>
      </c>
      <c r="C96" s="21">
        <v>353</v>
      </c>
      <c r="D96" s="60">
        <v>320</v>
      </c>
      <c r="E96" s="21">
        <v>603</v>
      </c>
      <c r="F96" s="21">
        <v>317</v>
      </c>
      <c r="G96" s="60">
        <v>286</v>
      </c>
      <c r="H96" s="21">
        <v>70</v>
      </c>
      <c r="I96" s="21">
        <v>36</v>
      </c>
      <c r="J96" s="60">
        <v>34</v>
      </c>
      <c r="K96" s="21">
        <v>37</v>
      </c>
      <c r="L96" s="21">
        <v>43</v>
      </c>
      <c r="M96" s="21">
        <v>29</v>
      </c>
      <c r="N96" s="21">
        <v>24</v>
      </c>
      <c r="O96" s="21">
        <v>37</v>
      </c>
      <c r="P96" s="21">
        <v>39</v>
      </c>
      <c r="Q96" s="21">
        <v>40</v>
      </c>
      <c r="R96" s="21">
        <v>46</v>
      </c>
      <c r="S96" s="21">
        <v>48</v>
      </c>
      <c r="T96" s="21">
        <v>57</v>
      </c>
      <c r="U96" s="21">
        <v>43</v>
      </c>
      <c r="V96" s="21">
        <v>41</v>
      </c>
      <c r="W96" s="21">
        <v>48</v>
      </c>
      <c r="X96" s="21">
        <v>41</v>
      </c>
      <c r="Y96" s="21">
        <v>41</v>
      </c>
      <c r="Z96" s="21">
        <v>26</v>
      </c>
      <c r="AA96" s="21">
        <v>20</v>
      </c>
      <c r="AB96" s="21">
        <v>6</v>
      </c>
      <c r="AC96" s="22">
        <v>7</v>
      </c>
    </row>
    <row r="97" spans="1:29" x14ac:dyDescent="0.25">
      <c r="A97" s="7" t="s">
        <v>9</v>
      </c>
      <c r="B97" s="21">
        <v>563</v>
      </c>
      <c r="C97" s="21">
        <v>297</v>
      </c>
      <c r="D97" s="60">
        <v>266</v>
      </c>
      <c r="E97" s="21">
        <v>456</v>
      </c>
      <c r="F97" s="21">
        <v>241</v>
      </c>
      <c r="G97" s="60">
        <v>215</v>
      </c>
      <c r="H97" s="21">
        <v>107</v>
      </c>
      <c r="I97" s="21">
        <v>56</v>
      </c>
      <c r="J97" s="60">
        <v>51</v>
      </c>
      <c r="K97" s="21">
        <v>24</v>
      </c>
      <c r="L97" s="21">
        <v>30</v>
      </c>
      <c r="M97" s="21">
        <v>27</v>
      </c>
      <c r="N97" s="21">
        <v>21</v>
      </c>
      <c r="O97" s="21">
        <v>30</v>
      </c>
      <c r="P97" s="21">
        <v>43</v>
      </c>
      <c r="Q97" s="21">
        <v>36</v>
      </c>
      <c r="R97" s="21">
        <v>44</v>
      </c>
      <c r="S97" s="21">
        <v>39</v>
      </c>
      <c r="T97" s="21">
        <v>46</v>
      </c>
      <c r="U97" s="21">
        <v>55</v>
      </c>
      <c r="V97" s="21">
        <v>40</v>
      </c>
      <c r="W97" s="21">
        <v>33</v>
      </c>
      <c r="X97" s="21">
        <v>31</v>
      </c>
      <c r="Y97" s="21">
        <v>23</v>
      </c>
      <c r="Z97" s="21">
        <v>17</v>
      </c>
      <c r="AA97" s="21">
        <v>11</v>
      </c>
      <c r="AB97" s="21">
        <v>6</v>
      </c>
      <c r="AC97" s="22">
        <v>7</v>
      </c>
    </row>
    <row r="98" spans="1:29" x14ac:dyDescent="0.25">
      <c r="A98" s="7" t="s">
        <v>10</v>
      </c>
      <c r="B98" s="21">
        <v>1008</v>
      </c>
      <c r="C98" s="21">
        <v>512</v>
      </c>
      <c r="D98" s="60">
        <v>496</v>
      </c>
      <c r="E98" s="21">
        <v>844</v>
      </c>
      <c r="F98" s="21">
        <v>416</v>
      </c>
      <c r="G98" s="60">
        <v>428</v>
      </c>
      <c r="H98" s="21">
        <v>164</v>
      </c>
      <c r="I98" s="21">
        <v>96</v>
      </c>
      <c r="J98" s="60">
        <v>68</v>
      </c>
      <c r="K98" s="21">
        <v>33</v>
      </c>
      <c r="L98" s="21">
        <v>47</v>
      </c>
      <c r="M98" s="21">
        <v>44</v>
      </c>
      <c r="N98" s="21">
        <v>56</v>
      </c>
      <c r="O98" s="21">
        <v>65</v>
      </c>
      <c r="P98" s="21">
        <v>73</v>
      </c>
      <c r="Q98" s="21">
        <v>53</v>
      </c>
      <c r="R98" s="21">
        <v>60</v>
      </c>
      <c r="S98" s="21">
        <v>62</v>
      </c>
      <c r="T98" s="21">
        <v>76</v>
      </c>
      <c r="U98" s="21">
        <v>79</v>
      </c>
      <c r="V98" s="21">
        <v>67</v>
      </c>
      <c r="W98" s="21">
        <v>57</v>
      </c>
      <c r="X98" s="21">
        <v>65</v>
      </c>
      <c r="Y98" s="21">
        <v>46</v>
      </c>
      <c r="Z98" s="21">
        <v>47</v>
      </c>
      <c r="AA98" s="21">
        <v>43</v>
      </c>
      <c r="AB98" s="21">
        <v>26</v>
      </c>
      <c r="AC98" s="22">
        <v>9</v>
      </c>
    </row>
    <row r="99" spans="1:29" x14ac:dyDescent="0.25">
      <c r="A99" s="7" t="s">
        <v>11</v>
      </c>
      <c r="B99" s="21">
        <v>2078</v>
      </c>
      <c r="C99" s="21">
        <v>1069</v>
      </c>
      <c r="D99" s="60">
        <v>1009</v>
      </c>
      <c r="E99" s="21">
        <v>2001</v>
      </c>
      <c r="F99" s="21">
        <v>1019</v>
      </c>
      <c r="G99" s="60">
        <v>982</v>
      </c>
      <c r="H99" s="21">
        <v>77</v>
      </c>
      <c r="I99" s="21">
        <v>50</v>
      </c>
      <c r="J99" s="60">
        <v>27</v>
      </c>
      <c r="K99" s="21">
        <v>50</v>
      </c>
      <c r="L99" s="21">
        <v>69</v>
      </c>
      <c r="M99" s="21">
        <v>88</v>
      </c>
      <c r="N99" s="21">
        <v>113</v>
      </c>
      <c r="O99" s="21">
        <v>160</v>
      </c>
      <c r="P99" s="21">
        <v>128</v>
      </c>
      <c r="Q99" s="21">
        <v>76</v>
      </c>
      <c r="R99" s="21">
        <v>89</v>
      </c>
      <c r="S99" s="21">
        <v>101</v>
      </c>
      <c r="T99" s="21">
        <v>141</v>
      </c>
      <c r="U99" s="21">
        <v>164</v>
      </c>
      <c r="V99" s="21">
        <v>175</v>
      </c>
      <c r="W99" s="21">
        <v>167</v>
      </c>
      <c r="X99" s="21">
        <v>171</v>
      </c>
      <c r="Y99" s="21">
        <v>130</v>
      </c>
      <c r="Z99" s="21">
        <v>94</v>
      </c>
      <c r="AA99" s="21">
        <v>87</v>
      </c>
      <c r="AB99" s="21">
        <v>51</v>
      </c>
      <c r="AC99" s="22">
        <v>24</v>
      </c>
    </row>
    <row r="100" spans="1:29" x14ac:dyDescent="0.25">
      <c r="A100" s="7" t="s">
        <v>12</v>
      </c>
      <c r="B100" s="21">
        <v>4687</v>
      </c>
      <c r="C100" s="21">
        <v>2259</v>
      </c>
      <c r="D100" s="60">
        <v>2428</v>
      </c>
      <c r="E100" s="21">
        <v>3994</v>
      </c>
      <c r="F100" s="21">
        <v>1893</v>
      </c>
      <c r="G100" s="60">
        <v>2101</v>
      </c>
      <c r="H100" s="21">
        <v>693</v>
      </c>
      <c r="I100" s="21">
        <v>366</v>
      </c>
      <c r="J100" s="60">
        <v>327</v>
      </c>
      <c r="K100" s="21">
        <v>204</v>
      </c>
      <c r="L100" s="21">
        <v>183</v>
      </c>
      <c r="M100" s="21">
        <v>247</v>
      </c>
      <c r="N100" s="21">
        <v>251</v>
      </c>
      <c r="O100" s="21">
        <v>285</v>
      </c>
      <c r="P100" s="21">
        <v>287</v>
      </c>
      <c r="Q100" s="21">
        <v>297</v>
      </c>
      <c r="R100" s="21">
        <v>232</v>
      </c>
      <c r="S100" s="21">
        <v>275</v>
      </c>
      <c r="T100" s="21">
        <v>367</v>
      </c>
      <c r="U100" s="21">
        <v>440</v>
      </c>
      <c r="V100" s="21">
        <v>337</v>
      </c>
      <c r="W100" s="21">
        <v>292</v>
      </c>
      <c r="X100" s="21">
        <v>279</v>
      </c>
      <c r="Y100" s="21">
        <v>207</v>
      </c>
      <c r="Z100" s="21">
        <v>200</v>
      </c>
      <c r="AA100" s="21">
        <v>147</v>
      </c>
      <c r="AB100" s="21">
        <v>102</v>
      </c>
      <c r="AC100" s="22">
        <v>55</v>
      </c>
    </row>
    <row r="101" spans="1:29" x14ac:dyDescent="0.25">
      <c r="A101" s="7" t="s">
        <v>23</v>
      </c>
      <c r="B101" s="21">
        <v>895</v>
      </c>
      <c r="C101" s="21">
        <v>462</v>
      </c>
      <c r="D101" s="60">
        <v>433</v>
      </c>
      <c r="E101" s="21">
        <v>844</v>
      </c>
      <c r="F101" s="21">
        <v>435</v>
      </c>
      <c r="G101" s="60">
        <v>409</v>
      </c>
      <c r="H101" s="21">
        <v>51</v>
      </c>
      <c r="I101" s="21">
        <v>27</v>
      </c>
      <c r="J101" s="60">
        <v>24</v>
      </c>
      <c r="K101" s="21">
        <v>36</v>
      </c>
      <c r="L101" s="21">
        <v>54</v>
      </c>
      <c r="M101" s="21">
        <v>42</v>
      </c>
      <c r="N101" s="21">
        <v>56</v>
      </c>
      <c r="O101" s="21">
        <v>62</v>
      </c>
      <c r="P101" s="21">
        <v>34</v>
      </c>
      <c r="Q101" s="21">
        <v>44</v>
      </c>
      <c r="R101" s="21">
        <v>52</v>
      </c>
      <c r="S101" s="21">
        <v>52</v>
      </c>
      <c r="T101" s="21">
        <v>68</v>
      </c>
      <c r="U101" s="21">
        <v>69</v>
      </c>
      <c r="V101" s="21">
        <v>60</v>
      </c>
      <c r="W101" s="21">
        <v>61</v>
      </c>
      <c r="X101" s="21">
        <v>60</v>
      </c>
      <c r="Y101" s="21">
        <v>40</v>
      </c>
      <c r="Z101" s="21">
        <v>50</v>
      </c>
      <c r="AA101" s="21">
        <v>31</v>
      </c>
      <c r="AB101" s="21">
        <v>18</v>
      </c>
      <c r="AC101" s="22">
        <v>6</v>
      </c>
    </row>
    <row r="102" spans="1:29" x14ac:dyDescent="0.25">
      <c r="A102" s="7" t="s">
        <v>82</v>
      </c>
      <c r="B102" s="21">
        <v>1817</v>
      </c>
      <c r="C102" s="21">
        <v>923</v>
      </c>
      <c r="D102" s="60">
        <v>894</v>
      </c>
      <c r="E102" s="21">
        <v>1686</v>
      </c>
      <c r="F102" s="21">
        <v>856</v>
      </c>
      <c r="G102" s="60">
        <v>830</v>
      </c>
      <c r="H102" s="21">
        <v>131</v>
      </c>
      <c r="I102" s="21">
        <v>67</v>
      </c>
      <c r="J102" s="60">
        <v>64</v>
      </c>
      <c r="K102" s="21">
        <v>65</v>
      </c>
      <c r="L102" s="21">
        <v>77</v>
      </c>
      <c r="M102" s="21">
        <v>98</v>
      </c>
      <c r="N102" s="21">
        <v>120</v>
      </c>
      <c r="O102" s="21">
        <v>140</v>
      </c>
      <c r="P102" s="21">
        <v>117</v>
      </c>
      <c r="Q102" s="21">
        <v>86</v>
      </c>
      <c r="R102" s="21">
        <v>73</v>
      </c>
      <c r="S102" s="21">
        <v>120</v>
      </c>
      <c r="T102" s="21">
        <v>141</v>
      </c>
      <c r="U102" s="21">
        <v>143</v>
      </c>
      <c r="V102" s="21">
        <v>113</v>
      </c>
      <c r="W102" s="21">
        <v>105</v>
      </c>
      <c r="X102" s="21">
        <v>100</v>
      </c>
      <c r="Y102" s="21">
        <v>114</v>
      </c>
      <c r="Z102" s="21">
        <v>71</v>
      </c>
      <c r="AA102" s="21">
        <v>73</v>
      </c>
      <c r="AB102" s="21">
        <v>36</v>
      </c>
      <c r="AC102" s="22">
        <v>25</v>
      </c>
    </row>
    <row r="103" spans="1:29" x14ac:dyDescent="0.25">
      <c r="A103" s="7" t="s">
        <v>83</v>
      </c>
      <c r="B103" s="21">
        <v>2058</v>
      </c>
      <c r="C103" s="21">
        <v>1062</v>
      </c>
      <c r="D103" s="60">
        <v>996</v>
      </c>
      <c r="E103" s="21">
        <v>1789</v>
      </c>
      <c r="F103" s="21">
        <v>908</v>
      </c>
      <c r="G103" s="60">
        <v>881</v>
      </c>
      <c r="H103" s="21">
        <v>269</v>
      </c>
      <c r="I103" s="21">
        <v>154</v>
      </c>
      <c r="J103" s="60">
        <v>115</v>
      </c>
      <c r="K103" s="21">
        <v>106</v>
      </c>
      <c r="L103" s="21">
        <v>74</v>
      </c>
      <c r="M103" s="21">
        <v>84</v>
      </c>
      <c r="N103" s="21">
        <v>88</v>
      </c>
      <c r="O103" s="21">
        <v>141</v>
      </c>
      <c r="P103" s="21">
        <v>147</v>
      </c>
      <c r="Q103" s="21">
        <v>118</v>
      </c>
      <c r="R103" s="21">
        <v>119</v>
      </c>
      <c r="S103" s="21">
        <v>118</v>
      </c>
      <c r="T103" s="21">
        <v>124</v>
      </c>
      <c r="U103" s="21">
        <v>146</v>
      </c>
      <c r="V103" s="21">
        <v>153</v>
      </c>
      <c r="W103" s="21">
        <v>140</v>
      </c>
      <c r="X103" s="21">
        <v>133</v>
      </c>
      <c r="Y103" s="21">
        <v>138</v>
      </c>
      <c r="Z103" s="21">
        <v>85</v>
      </c>
      <c r="AA103" s="21">
        <v>76</v>
      </c>
      <c r="AB103" s="21">
        <v>38</v>
      </c>
      <c r="AC103" s="22">
        <v>30</v>
      </c>
    </row>
    <row r="104" spans="1:29" x14ac:dyDescent="0.25">
      <c r="A104" s="7" t="s">
        <v>84</v>
      </c>
      <c r="B104" s="21">
        <v>398</v>
      </c>
      <c r="C104" s="21">
        <v>195</v>
      </c>
      <c r="D104" s="60">
        <v>203</v>
      </c>
      <c r="E104" s="21">
        <v>391</v>
      </c>
      <c r="F104" s="21">
        <v>193</v>
      </c>
      <c r="G104" s="60">
        <v>198</v>
      </c>
      <c r="H104" s="21">
        <v>7</v>
      </c>
      <c r="I104" s="21">
        <v>2</v>
      </c>
      <c r="J104" s="60">
        <v>5</v>
      </c>
      <c r="K104" s="21">
        <v>2</v>
      </c>
      <c r="L104" s="21">
        <v>10</v>
      </c>
      <c r="M104" s="21">
        <v>18</v>
      </c>
      <c r="N104" s="21">
        <v>34</v>
      </c>
      <c r="O104" s="21">
        <v>37</v>
      </c>
      <c r="P104" s="21">
        <v>13</v>
      </c>
      <c r="Q104" s="21">
        <v>14</v>
      </c>
      <c r="R104" s="21">
        <v>6</v>
      </c>
      <c r="S104" s="21">
        <v>23</v>
      </c>
      <c r="T104" s="21">
        <v>46</v>
      </c>
      <c r="U104" s="21">
        <v>41</v>
      </c>
      <c r="V104" s="21">
        <v>26</v>
      </c>
      <c r="W104" s="21">
        <v>22</v>
      </c>
      <c r="X104" s="21">
        <v>16</v>
      </c>
      <c r="Y104" s="21">
        <v>13</v>
      </c>
      <c r="Z104" s="21">
        <v>29</v>
      </c>
      <c r="AA104" s="21">
        <v>19</v>
      </c>
      <c r="AB104" s="21">
        <v>19</v>
      </c>
      <c r="AC104" s="22">
        <v>10</v>
      </c>
    </row>
    <row r="105" spans="1:29" x14ac:dyDescent="0.25">
      <c r="A105" s="7" t="s">
        <v>85</v>
      </c>
      <c r="B105" s="21">
        <v>1240</v>
      </c>
      <c r="C105" s="21">
        <v>615</v>
      </c>
      <c r="D105" s="60">
        <v>625</v>
      </c>
      <c r="E105" s="21">
        <v>1172</v>
      </c>
      <c r="F105" s="21">
        <v>575</v>
      </c>
      <c r="G105" s="60">
        <v>597</v>
      </c>
      <c r="H105" s="21">
        <v>68</v>
      </c>
      <c r="I105" s="21">
        <v>40</v>
      </c>
      <c r="J105" s="60">
        <v>28</v>
      </c>
      <c r="K105" s="21">
        <v>36</v>
      </c>
      <c r="L105" s="21">
        <v>36</v>
      </c>
      <c r="M105" s="21">
        <v>64</v>
      </c>
      <c r="N105" s="21">
        <v>102</v>
      </c>
      <c r="O105" s="21">
        <v>94</v>
      </c>
      <c r="P105" s="21">
        <v>59</v>
      </c>
      <c r="Q105" s="21">
        <v>46</v>
      </c>
      <c r="R105" s="21">
        <v>40</v>
      </c>
      <c r="S105" s="21">
        <v>60</v>
      </c>
      <c r="T105" s="21">
        <v>109</v>
      </c>
      <c r="U105" s="21">
        <v>116</v>
      </c>
      <c r="V105" s="21">
        <v>79</v>
      </c>
      <c r="W105" s="21">
        <v>88</v>
      </c>
      <c r="X105" s="21">
        <v>87</v>
      </c>
      <c r="Y105" s="21">
        <v>64</v>
      </c>
      <c r="Z105" s="21">
        <v>55</v>
      </c>
      <c r="AA105" s="21">
        <v>63</v>
      </c>
      <c r="AB105" s="21">
        <v>30</v>
      </c>
      <c r="AC105" s="22">
        <v>12</v>
      </c>
    </row>
    <row r="106" spans="1:29" x14ac:dyDescent="0.25">
      <c r="A106" s="7" t="s">
        <v>86</v>
      </c>
      <c r="B106" s="21">
        <v>1359</v>
      </c>
      <c r="C106" s="21">
        <v>700</v>
      </c>
      <c r="D106" s="60">
        <v>659</v>
      </c>
      <c r="E106" s="21">
        <v>1169</v>
      </c>
      <c r="F106" s="21">
        <v>588</v>
      </c>
      <c r="G106" s="60">
        <v>581</v>
      </c>
      <c r="H106" s="21">
        <v>190</v>
      </c>
      <c r="I106" s="21">
        <v>112</v>
      </c>
      <c r="J106" s="60">
        <v>78</v>
      </c>
      <c r="K106" s="21">
        <v>44</v>
      </c>
      <c r="L106" s="21">
        <v>50</v>
      </c>
      <c r="M106" s="21">
        <v>62</v>
      </c>
      <c r="N106" s="21">
        <v>62</v>
      </c>
      <c r="O106" s="21">
        <v>75</v>
      </c>
      <c r="P106" s="21">
        <v>84</v>
      </c>
      <c r="Q106" s="21">
        <v>75</v>
      </c>
      <c r="R106" s="21">
        <v>74</v>
      </c>
      <c r="S106" s="21">
        <v>115</v>
      </c>
      <c r="T106" s="21">
        <v>106</v>
      </c>
      <c r="U106" s="21">
        <v>101</v>
      </c>
      <c r="V106" s="21">
        <v>100</v>
      </c>
      <c r="W106" s="21">
        <v>101</v>
      </c>
      <c r="X106" s="21">
        <v>104</v>
      </c>
      <c r="Y106" s="21">
        <v>73</v>
      </c>
      <c r="Z106" s="21">
        <v>71</v>
      </c>
      <c r="AA106" s="21">
        <v>41</v>
      </c>
      <c r="AB106" s="21">
        <v>15</v>
      </c>
      <c r="AC106" s="22">
        <v>6</v>
      </c>
    </row>
    <row r="107" spans="1:29" x14ac:dyDescent="0.25">
      <c r="A107" s="7" t="s">
        <v>87</v>
      </c>
      <c r="B107" s="21">
        <v>1205</v>
      </c>
      <c r="C107" s="21">
        <v>585</v>
      </c>
      <c r="D107" s="60">
        <v>620</v>
      </c>
      <c r="E107" s="21">
        <v>1108</v>
      </c>
      <c r="F107" s="21">
        <v>532</v>
      </c>
      <c r="G107" s="60">
        <v>576</v>
      </c>
      <c r="H107" s="21">
        <v>97</v>
      </c>
      <c r="I107" s="21">
        <v>53</v>
      </c>
      <c r="J107" s="60">
        <v>44</v>
      </c>
      <c r="K107" s="21">
        <v>31</v>
      </c>
      <c r="L107" s="21">
        <v>36</v>
      </c>
      <c r="M107" s="21">
        <v>61</v>
      </c>
      <c r="N107" s="21">
        <v>77</v>
      </c>
      <c r="O107" s="21">
        <v>84</v>
      </c>
      <c r="P107" s="21">
        <v>72</v>
      </c>
      <c r="Q107" s="21">
        <v>59</v>
      </c>
      <c r="R107" s="21">
        <v>51</v>
      </c>
      <c r="S107" s="21">
        <v>61</v>
      </c>
      <c r="T107" s="21">
        <v>93</v>
      </c>
      <c r="U107" s="21">
        <v>108</v>
      </c>
      <c r="V107" s="21">
        <v>93</v>
      </c>
      <c r="W107" s="21">
        <v>78</v>
      </c>
      <c r="X107" s="21">
        <v>54</v>
      </c>
      <c r="Y107" s="21">
        <v>67</v>
      </c>
      <c r="Z107" s="21">
        <v>69</v>
      </c>
      <c r="AA107" s="21">
        <v>62</v>
      </c>
      <c r="AB107" s="21">
        <v>35</v>
      </c>
      <c r="AC107" s="22">
        <v>14</v>
      </c>
    </row>
    <row r="108" spans="1:29" x14ac:dyDescent="0.25">
      <c r="A108" s="7" t="s">
        <v>92</v>
      </c>
      <c r="B108" s="21">
        <v>1139</v>
      </c>
      <c r="C108" s="21">
        <v>574</v>
      </c>
      <c r="D108" s="60">
        <v>565</v>
      </c>
      <c r="E108" s="21">
        <v>1034</v>
      </c>
      <c r="F108" s="21">
        <v>521</v>
      </c>
      <c r="G108" s="60">
        <v>513</v>
      </c>
      <c r="H108" s="21">
        <v>105</v>
      </c>
      <c r="I108" s="21">
        <v>53</v>
      </c>
      <c r="J108" s="60">
        <v>52</v>
      </c>
      <c r="K108" s="21">
        <v>46</v>
      </c>
      <c r="L108" s="21">
        <v>39</v>
      </c>
      <c r="M108" s="21">
        <v>52</v>
      </c>
      <c r="N108" s="21">
        <v>65</v>
      </c>
      <c r="O108" s="21">
        <v>53</v>
      </c>
      <c r="P108" s="21">
        <v>98</v>
      </c>
      <c r="Q108" s="21">
        <v>52</v>
      </c>
      <c r="R108" s="21">
        <v>49</v>
      </c>
      <c r="S108" s="21">
        <v>76</v>
      </c>
      <c r="T108" s="21">
        <v>79</v>
      </c>
      <c r="U108" s="21">
        <v>97</v>
      </c>
      <c r="V108" s="21">
        <v>95</v>
      </c>
      <c r="W108" s="21">
        <v>92</v>
      </c>
      <c r="X108" s="21">
        <v>68</v>
      </c>
      <c r="Y108" s="21">
        <v>65</v>
      </c>
      <c r="Z108" s="21">
        <v>46</v>
      </c>
      <c r="AA108" s="21">
        <v>36</v>
      </c>
      <c r="AB108" s="21">
        <v>19</v>
      </c>
      <c r="AC108" s="22">
        <v>12</v>
      </c>
    </row>
    <row r="109" spans="1:29" ht="13" x14ac:dyDescent="0.3">
      <c r="A109" s="6" t="str">
        <f>VLOOKUP("&lt;Zeilentitel_12&gt;",Uebersetzungen!$B$3:$E$121,Uebersetzungen!$B$2+1,FALSE)</f>
        <v>Region Viamala</v>
      </c>
      <c r="B109" s="9">
        <v>13246</v>
      </c>
      <c r="C109" s="9">
        <v>6611</v>
      </c>
      <c r="D109" s="65">
        <v>6635</v>
      </c>
      <c r="E109" s="9">
        <v>11317</v>
      </c>
      <c r="F109" s="9">
        <v>5540</v>
      </c>
      <c r="G109" s="65">
        <v>5777</v>
      </c>
      <c r="H109" s="9">
        <v>1929</v>
      </c>
      <c r="I109" s="9">
        <v>1071</v>
      </c>
      <c r="J109" s="65">
        <v>858</v>
      </c>
      <c r="K109" s="67">
        <v>680</v>
      </c>
      <c r="L109" s="67">
        <v>610</v>
      </c>
      <c r="M109" s="67">
        <v>707</v>
      </c>
      <c r="N109" s="67">
        <v>745</v>
      </c>
      <c r="O109" s="67">
        <v>792</v>
      </c>
      <c r="P109" s="67">
        <v>723</v>
      </c>
      <c r="Q109" s="67">
        <v>796</v>
      </c>
      <c r="R109" s="67">
        <v>695</v>
      </c>
      <c r="S109" s="67">
        <v>887</v>
      </c>
      <c r="T109" s="67">
        <v>1097</v>
      </c>
      <c r="U109" s="67">
        <v>1074</v>
      </c>
      <c r="V109" s="67">
        <v>1003</v>
      </c>
      <c r="W109" s="67">
        <v>877</v>
      </c>
      <c r="X109" s="67">
        <v>800</v>
      </c>
      <c r="Y109" s="67">
        <v>589</v>
      </c>
      <c r="Z109" s="67">
        <v>460</v>
      </c>
      <c r="AA109" s="67">
        <v>349</v>
      </c>
      <c r="AB109" s="67">
        <v>242</v>
      </c>
      <c r="AC109" s="68">
        <v>120</v>
      </c>
    </row>
    <row r="110" spans="1:29" x14ac:dyDescent="0.25">
      <c r="A110" s="7" t="s">
        <v>13</v>
      </c>
      <c r="B110" s="21">
        <v>362</v>
      </c>
      <c r="C110" s="21">
        <v>183</v>
      </c>
      <c r="D110" s="60">
        <v>179</v>
      </c>
      <c r="E110" s="21">
        <v>332</v>
      </c>
      <c r="F110" s="21">
        <v>166</v>
      </c>
      <c r="G110" s="60">
        <v>166</v>
      </c>
      <c r="H110" s="21">
        <v>30</v>
      </c>
      <c r="I110" s="21">
        <v>17</v>
      </c>
      <c r="J110" s="60">
        <v>13</v>
      </c>
      <c r="K110" s="21">
        <v>26</v>
      </c>
      <c r="L110" s="21">
        <v>20</v>
      </c>
      <c r="M110" s="21">
        <v>14</v>
      </c>
      <c r="N110" s="21">
        <v>16</v>
      </c>
      <c r="O110" s="21">
        <v>23</v>
      </c>
      <c r="P110" s="21">
        <v>16</v>
      </c>
      <c r="Q110" s="21">
        <v>24</v>
      </c>
      <c r="R110" s="21">
        <v>21</v>
      </c>
      <c r="S110" s="21">
        <v>23</v>
      </c>
      <c r="T110" s="21">
        <v>32</v>
      </c>
      <c r="U110" s="21">
        <v>23</v>
      </c>
      <c r="V110" s="21">
        <v>26</v>
      </c>
      <c r="W110" s="21">
        <v>20</v>
      </c>
      <c r="X110" s="21">
        <v>38</v>
      </c>
      <c r="Y110" s="21">
        <v>24</v>
      </c>
      <c r="Z110" s="21">
        <v>5</v>
      </c>
      <c r="AA110" s="21">
        <v>6</v>
      </c>
      <c r="AB110" s="21">
        <v>3</v>
      </c>
      <c r="AC110" s="22">
        <v>2</v>
      </c>
    </row>
    <row r="111" spans="1:29" x14ac:dyDescent="0.25">
      <c r="A111" s="7" t="s">
        <v>14</v>
      </c>
      <c r="B111" s="21">
        <v>309</v>
      </c>
      <c r="C111" s="21">
        <v>151</v>
      </c>
      <c r="D111" s="60">
        <v>158</v>
      </c>
      <c r="E111" s="21">
        <v>270</v>
      </c>
      <c r="F111" s="21">
        <v>128</v>
      </c>
      <c r="G111" s="60">
        <v>142</v>
      </c>
      <c r="H111" s="21">
        <v>39</v>
      </c>
      <c r="I111" s="21">
        <v>23</v>
      </c>
      <c r="J111" s="60">
        <v>16</v>
      </c>
      <c r="K111" s="69">
        <v>15</v>
      </c>
      <c r="L111" s="10">
        <v>13</v>
      </c>
      <c r="M111" s="10">
        <v>20</v>
      </c>
      <c r="N111" s="10">
        <v>20</v>
      </c>
      <c r="O111" s="10">
        <v>21</v>
      </c>
      <c r="P111" s="10">
        <v>16</v>
      </c>
      <c r="Q111" s="10">
        <v>15</v>
      </c>
      <c r="R111" s="10">
        <v>16</v>
      </c>
      <c r="S111" s="10">
        <v>19</v>
      </c>
      <c r="T111" s="10">
        <v>40</v>
      </c>
      <c r="U111" s="10">
        <v>26</v>
      </c>
      <c r="V111" s="10">
        <v>28</v>
      </c>
      <c r="W111" s="10">
        <v>23</v>
      </c>
      <c r="X111" s="10">
        <v>15</v>
      </c>
      <c r="Y111" s="10">
        <v>12</v>
      </c>
      <c r="Z111" s="10">
        <v>6</v>
      </c>
      <c r="AA111" s="10">
        <v>3</v>
      </c>
      <c r="AB111" s="10">
        <v>0</v>
      </c>
      <c r="AC111" s="14">
        <v>1</v>
      </c>
    </row>
    <row r="112" spans="1:29" x14ac:dyDescent="0.25">
      <c r="A112" s="7" t="s">
        <v>15</v>
      </c>
      <c r="B112" s="21">
        <v>830</v>
      </c>
      <c r="C112" s="21">
        <v>396</v>
      </c>
      <c r="D112" s="60">
        <v>434</v>
      </c>
      <c r="E112" s="21">
        <v>790</v>
      </c>
      <c r="F112" s="21">
        <v>379</v>
      </c>
      <c r="G112" s="60">
        <v>411</v>
      </c>
      <c r="H112" s="21">
        <v>40</v>
      </c>
      <c r="I112" s="21">
        <v>17</v>
      </c>
      <c r="J112" s="60">
        <v>23</v>
      </c>
      <c r="K112" s="21">
        <v>41</v>
      </c>
      <c r="L112" s="21">
        <v>32</v>
      </c>
      <c r="M112" s="21">
        <v>50</v>
      </c>
      <c r="N112" s="21">
        <v>51</v>
      </c>
      <c r="O112" s="21">
        <v>51</v>
      </c>
      <c r="P112" s="21">
        <v>59</v>
      </c>
      <c r="Q112" s="21">
        <v>38</v>
      </c>
      <c r="R112" s="21">
        <v>42</v>
      </c>
      <c r="S112" s="21">
        <v>45</v>
      </c>
      <c r="T112" s="21">
        <v>83</v>
      </c>
      <c r="U112" s="21">
        <v>50</v>
      </c>
      <c r="V112" s="21">
        <v>69</v>
      </c>
      <c r="W112" s="21">
        <v>56</v>
      </c>
      <c r="X112" s="21">
        <v>41</v>
      </c>
      <c r="Y112" s="21">
        <v>41</v>
      </c>
      <c r="Z112" s="21">
        <v>24</v>
      </c>
      <c r="AA112" s="21">
        <v>24</v>
      </c>
      <c r="AB112" s="21">
        <v>25</v>
      </c>
      <c r="AC112" s="22">
        <v>8</v>
      </c>
    </row>
    <row r="113" spans="1:29" x14ac:dyDescent="0.25">
      <c r="A113" s="7" t="s">
        <v>16</v>
      </c>
      <c r="B113" s="21">
        <v>924</v>
      </c>
      <c r="C113" s="21">
        <v>459</v>
      </c>
      <c r="D113" s="60">
        <v>465</v>
      </c>
      <c r="E113" s="21">
        <v>773</v>
      </c>
      <c r="F113" s="21">
        <v>374</v>
      </c>
      <c r="G113" s="60">
        <v>399</v>
      </c>
      <c r="H113" s="21">
        <v>151</v>
      </c>
      <c r="I113" s="21">
        <v>85</v>
      </c>
      <c r="J113" s="60">
        <v>66</v>
      </c>
      <c r="K113" s="21">
        <v>52</v>
      </c>
      <c r="L113" s="21">
        <v>37</v>
      </c>
      <c r="M113" s="21">
        <v>62</v>
      </c>
      <c r="N113" s="21">
        <v>48</v>
      </c>
      <c r="O113" s="21">
        <v>54</v>
      </c>
      <c r="P113" s="21">
        <v>48</v>
      </c>
      <c r="Q113" s="21">
        <v>62</v>
      </c>
      <c r="R113" s="21">
        <v>52</v>
      </c>
      <c r="S113" s="21">
        <v>59</v>
      </c>
      <c r="T113" s="21">
        <v>74</v>
      </c>
      <c r="U113" s="21">
        <v>78</v>
      </c>
      <c r="V113" s="21">
        <v>63</v>
      </c>
      <c r="W113" s="21">
        <v>47</v>
      </c>
      <c r="X113" s="21">
        <v>64</v>
      </c>
      <c r="Y113" s="21">
        <v>44</v>
      </c>
      <c r="Z113" s="21">
        <v>28</v>
      </c>
      <c r="AA113" s="21">
        <v>30</v>
      </c>
      <c r="AB113" s="21">
        <v>14</v>
      </c>
      <c r="AC113" s="22">
        <v>8</v>
      </c>
    </row>
    <row r="114" spans="1:29" x14ac:dyDescent="0.25">
      <c r="A114" s="7" t="s">
        <v>17</v>
      </c>
      <c r="B114" s="21">
        <v>2144</v>
      </c>
      <c r="C114" s="21">
        <v>1089</v>
      </c>
      <c r="D114" s="60">
        <v>1055</v>
      </c>
      <c r="E114" s="21">
        <v>1801</v>
      </c>
      <c r="F114" s="21">
        <v>895</v>
      </c>
      <c r="G114" s="60">
        <v>906</v>
      </c>
      <c r="H114" s="21">
        <v>343</v>
      </c>
      <c r="I114" s="21">
        <v>194</v>
      </c>
      <c r="J114" s="60">
        <v>149</v>
      </c>
      <c r="K114" s="21">
        <v>102</v>
      </c>
      <c r="L114" s="21">
        <v>105</v>
      </c>
      <c r="M114" s="21">
        <v>108</v>
      </c>
      <c r="N114" s="21">
        <v>126</v>
      </c>
      <c r="O114" s="21">
        <v>132</v>
      </c>
      <c r="P114" s="21">
        <v>103</v>
      </c>
      <c r="Q114" s="21">
        <v>129</v>
      </c>
      <c r="R114" s="21">
        <v>112</v>
      </c>
      <c r="S114" s="21">
        <v>164</v>
      </c>
      <c r="T114" s="21">
        <v>193</v>
      </c>
      <c r="U114" s="21">
        <v>191</v>
      </c>
      <c r="V114" s="21">
        <v>147</v>
      </c>
      <c r="W114" s="21">
        <v>149</v>
      </c>
      <c r="X114" s="21">
        <v>137</v>
      </c>
      <c r="Y114" s="21">
        <v>95</v>
      </c>
      <c r="Z114" s="21">
        <v>64</v>
      </c>
      <c r="AA114" s="21">
        <v>52</v>
      </c>
      <c r="AB114" s="21">
        <v>26</v>
      </c>
      <c r="AC114" s="22">
        <v>9</v>
      </c>
    </row>
    <row r="115" spans="1:29" x14ac:dyDescent="0.25">
      <c r="A115" s="7" t="s">
        <v>18</v>
      </c>
      <c r="B115" s="21">
        <v>223</v>
      </c>
      <c r="C115" s="21">
        <v>111</v>
      </c>
      <c r="D115" s="60">
        <v>112</v>
      </c>
      <c r="E115" s="21">
        <v>216</v>
      </c>
      <c r="F115" s="21">
        <v>107</v>
      </c>
      <c r="G115" s="60">
        <v>109</v>
      </c>
      <c r="H115" s="21">
        <v>7</v>
      </c>
      <c r="I115" s="21">
        <v>4</v>
      </c>
      <c r="J115" s="60">
        <v>3</v>
      </c>
      <c r="K115" s="21">
        <v>11</v>
      </c>
      <c r="L115" s="21">
        <v>17</v>
      </c>
      <c r="M115" s="21">
        <v>25</v>
      </c>
      <c r="N115" s="21">
        <v>9</v>
      </c>
      <c r="O115" s="21">
        <v>7</v>
      </c>
      <c r="P115" s="21">
        <v>15</v>
      </c>
      <c r="Q115" s="21">
        <v>10</v>
      </c>
      <c r="R115" s="21">
        <v>10</v>
      </c>
      <c r="S115" s="21">
        <v>22</v>
      </c>
      <c r="T115" s="21">
        <v>18</v>
      </c>
      <c r="U115" s="21">
        <v>12</v>
      </c>
      <c r="V115" s="21">
        <v>14</v>
      </c>
      <c r="W115" s="21">
        <v>15</v>
      </c>
      <c r="X115" s="21">
        <v>9</v>
      </c>
      <c r="Y115" s="21">
        <v>12</v>
      </c>
      <c r="Z115" s="21">
        <v>8</v>
      </c>
      <c r="AA115" s="21">
        <v>4</v>
      </c>
      <c r="AB115" s="21">
        <v>4</v>
      </c>
      <c r="AC115" s="22">
        <v>1</v>
      </c>
    </row>
    <row r="116" spans="1:29" x14ac:dyDescent="0.25">
      <c r="A116" s="7" t="s">
        <v>19</v>
      </c>
      <c r="B116" s="21">
        <v>475</v>
      </c>
      <c r="C116" s="21">
        <v>239</v>
      </c>
      <c r="D116" s="60">
        <v>236</v>
      </c>
      <c r="E116" s="21">
        <v>460</v>
      </c>
      <c r="F116" s="21">
        <v>232</v>
      </c>
      <c r="G116" s="60">
        <v>228</v>
      </c>
      <c r="H116" s="21">
        <v>15</v>
      </c>
      <c r="I116" s="21">
        <v>7</v>
      </c>
      <c r="J116" s="60">
        <v>8</v>
      </c>
      <c r="K116" s="21">
        <v>42</v>
      </c>
      <c r="L116" s="21">
        <v>21</v>
      </c>
      <c r="M116" s="21">
        <v>23</v>
      </c>
      <c r="N116" s="21">
        <v>25</v>
      </c>
      <c r="O116" s="21">
        <v>34</v>
      </c>
      <c r="P116" s="21">
        <v>21</v>
      </c>
      <c r="Q116" s="21">
        <v>53</v>
      </c>
      <c r="R116" s="21">
        <v>22</v>
      </c>
      <c r="S116" s="21">
        <v>27</v>
      </c>
      <c r="T116" s="21">
        <v>37</v>
      </c>
      <c r="U116" s="21">
        <v>45</v>
      </c>
      <c r="V116" s="21">
        <v>39</v>
      </c>
      <c r="W116" s="21">
        <v>31</v>
      </c>
      <c r="X116" s="21">
        <v>27</v>
      </c>
      <c r="Y116" s="21">
        <v>9</v>
      </c>
      <c r="Z116" s="21">
        <v>13</v>
      </c>
      <c r="AA116" s="21">
        <v>1</v>
      </c>
      <c r="AB116" s="21">
        <v>2</v>
      </c>
      <c r="AC116" s="22">
        <v>3</v>
      </c>
    </row>
    <row r="117" spans="1:29" x14ac:dyDescent="0.25">
      <c r="A117" s="7" t="s">
        <v>20</v>
      </c>
      <c r="B117" s="21">
        <v>3069</v>
      </c>
      <c r="C117" s="21">
        <v>1563</v>
      </c>
      <c r="D117" s="60">
        <v>1506</v>
      </c>
      <c r="E117" s="21">
        <v>2129</v>
      </c>
      <c r="F117" s="21">
        <v>1036</v>
      </c>
      <c r="G117" s="60">
        <v>1093</v>
      </c>
      <c r="H117" s="21">
        <v>940</v>
      </c>
      <c r="I117" s="21">
        <v>527</v>
      </c>
      <c r="J117" s="60">
        <v>413</v>
      </c>
      <c r="K117" s="21">
        <v>154</v>
      </c>
      <c r="L117" s="21">
        <v>147</v>
      </c>
      <c r="M117" s="21">
        <v>152</v>
      </c>
      <c r="N117" s="21">
        <v>163</v>
      </c>
      <c r="O117" s="21">
        <v>184</v>
      </c>
      <c r="P117" s="21">
        <v>186</v>
      </c>
      <c r="Q117" s="21">
        <v>209</v>
      </c>
      <c r="R117" s="21">
        <v>187</v>
      </c>
      <c r="S117" s="21">
        <v>205</v>
      </c>
      <c r="T117" s="21">
        <v>239</v>
      </c>
      <c r="U117" s="21">
        <v>246</v>
      </c>
      <c r="V117" s="21">
        <v>245</v>
      </c>
      <c r="W117" s="21">
        <v>175</v>
      </c>
      <c r="X117" s="21">
        <v>167</v>
      </c>
      <c r="Y117" s="21">
        <v>138</v>
      </c>
      <c r="Z117" s="21">
        <v>109</v>
      </c>
      <c r="AA117" s="21">
        <v>87</v>
      </c>
      <c r="AB117" s="21">
        <v>56</v>
      </c>
      <c r="AC117" s="22">
        <v>20</v>
      </c>
    </row>
    <row r="118" spans="1:29" x14ac:dyDescent="0.25">
      <c r="A118" s="7" t="s">
        <v>21</v>
      </c>
      <c r="B118" s="21">
        <v>128</v>
      </c>
      <c r="C118" s="21">
        <v>65</v>
      </c>
      <c r="D118" s="60">
        <v>63</v>
      </c>
      <c r="E118" s="21">
        <v>121</v>
      </c>
      <c r="F118" s="21">
        <v>62</v>
      </c>
      <c r="G118" s="60">
        <v>59</v>
      </c>
      <c r="H118" s="21">
        <v>7</v>
      </c>
      <c r="I118" s="21">
        <v>3</v>
      </c>
      <c r="J118" s="60">
        <v>4</v>
      </c>
      <c r="K118" s="21">
        <v>5</v>
      </c>
      <c r="L118" s="21">
        <v>4</v>
      </c>
      <c r="M118" s="21">
        <v>6</v>
      </c>
      <c r="N118" s="21">
        <v>6</v>
      </c>
      <c r="O118" s="21">
        <v>3</v>
      </c>
      <c r="P118" s="21">
        <v>11</v>
      </c>
      <c r="Q118" s="21">
        <v>5</v>
      </c>
      <c r="R118" s="21">
        <v>5</v>
      </c>
      <c r="S118" s="21">
        <v>8</v>
      </c>
      <c r="T118" s="21">
        <v>11</v>
      </c>
      <c r="U118" s="21">
        <v>7</v>
      </c>
      <c r="V118" s="21">
        <v>12</v>
      </c>
      <c r="W118" s="21">
        <v>17</v>
      </c>
      <c r="X118" s="21">
        <v>13</v>
      </c>
      <c r="Y118" s="21">
        <v>4</v>
      </c>
      <c r="Z118" s="21">
        <v>6</v>
      </c>
      <c r="AA118" s="21">
        <v>0</v>
      </c>
      <c r="AB118" s="21">
        <v>2</v>
      </c>
      <c r="AC118" s="22">
        <v>3</v>
      </c>
    </row>
    <row r="119" spans="1:29" x14ac:dyDescent="0.25">
      <c r="A119" s="7" t="s">
        <v>22</v>
      </c>
      <c r="B119" s="21">
        <v>135</v>
      </c>
      <c r="C119" s="21">
        <v>73</v>
      </c>
      <c r="D119" s="60">
        <v>62</v>
      </c>
      <c r="E119" s="21">
        <v>125</v>
      </c>
      <c r="F119" s="21">
        <v>68</v>
      </c>
      <c r="G119" s="60">
        <v>57</v>
      </c>
      <c r="H119" s="21">
        <v>10</v>
      </c>
      <c r="I119" s="21">
        <v>5</v>
      </c>
      <c r="J119" s="60">
        <v>5</v>
      </c>
      <c r="K119" s="21">
        <v>7</v>
      </c>
      <c r="L119" s="21">
        <v>7</v>
      </c>
      <c r="M119" s="21">
        <v>2</v>
      </c>
      <c r="N119" s="21">
        <v>0</v>
      </c>
      <c r="O119" s="21">
        <v>4</v>
      </c>
      <c r="P119" s="21">
        <v>2</v>
      </c>
      <c r="Q119" s="21">
        <v>10</v>
      </c>
      <c r="R119" s="21">
        <v>11</v>
      </c>
      <c r="S119" s="21">
        <v>10</v>
      </c>
      <c r="T119" s="21">
        <v>8</v>
      </c>
      <c r="U119" s="21">
        <v>5</v>
      </c>
      <c r="V119" s="21">
        <v>6</v>
      </c>
      <c r="W119" s="21">
        <v>12</v>
      </c>
      <c r="X119" s="21">
        <v>22</v>
      </c>
      <c r="Y119" s="21">
        <v>11</v>
      </c>
      <c r="Z119" s="21">
        <v>9</v>
      </c>
      <c r="AA119" s="21">
        <v>3</v>
      </c>
      <c r="AB119" s="21">
        <v>2</v>
      </c>
      <c r="AC119" s="22">
        <v>4</v>
      </c>
    </row>
    <row r="120" spans="1:29" x14ac:dyDescent="0.25">
      <c r="A120" s="7" t="s">
        <v>24</v>
      </c>
      <c r="B120" s="21">
        <v>1939</v>
      </c>
      <c r="C120" s="21">
        <v>932</v>
      </c>
      <c r="D120" s="60">
        <v>1007</v>
      </c>
      <c r="E120" s="21">
        <v>1867</v>
      </c>
      <c r="F120" s="21">
        <v>894</v>
      </c>
      <c r="G120" s="60">
        <v>973</v>
      </c>
      <c r="H120" s="21">
        <v>72</v>
      </c>
      <c r="I120" s="21">
        <v>38</v>
      </c>
      <c r="J120" s="60">
        <v>34</v>
      </c>
      <c r="K120" s="21">
        <v>108</v>
      </c>
      <c r="L120" s="21">
        <v>99</v>
      </c>
      <c r="M120" s="21">
        <v>97</v>
      </c>
      <c r="N120" s="21">
        <v>114</v>
      </c>
      <c r="O120" s="21">
        <v>134</v>
      </c>
      <c r="P120" s="21">
        <v>97</v>
      </c>
      <c r="Q120" s="21">
        <v>103</v>
      </c>
      <c r="R120" s="21">
        <v>95</v>
      </c>
      <c r="S120" s="21">
        <v>123</v>
      </c>
      <c r="T120" s="21">
        <v>153</v>
      </c>
      <c r="U120" s="21">
        <v>182</v>
      </c>
      <c r="V120" s="21">
        <v>159</v>
      </c>
      <c r="W120" s="21">
        <v>156</v>
      </c>
      <c r="X120" s="21">
        <v>103</v>
      </c>
      <c r="Y120" s="21">
        <v>58</v>
      </c>
      <c r="Z120" s="21">
        <v>57</v>
      </c>
      <c r="AA120" s="21">
        <v>41</v>
      </c>
      <c r="AB120" s="21">
        <v>35</v>
      </c>
      <c r="AC120" s="22">
        <v>25</v>
      </c>
    </row>
    <row r="121" spans="1:29" x14ac:dyDescent="0.25">
      <c r="A121" s="7" t="s">
        <v>25</v>
      </c>
      <c r="B121" s="21">
        <v>167</v>
      </c>
      <c r="C121" s="21">
        <v>77</v>
      </c>
      <c r="D121" s="60">
        <v>90</v>
      </c>
      <c r="E121" s="21">
        <v>157</v>
      </c>
      <c r="F121" s="21">
        <v>71</v>
      </c>
      <c r="G121" s="60">
        <v>86</v>
      </c>
      <c r="H121" s="21">
        <v>10</v>
      </c>
      <c r="I121" s="21">
        <v>6</v>
      </c>
      <c r="J121" s="60">
        <v>4</v>
      </c>
      <c r="K121" s="21">
        <v>6</v>
      </c>
      <c r="L121" s="21">
        <v>3</v>
      </c>
      <c r="M121" s="21">
        <v>10</v>
      </c>
      <c r="N121" s="21">
        <v>15</v>
      </c>
      <c r="O121" s="21">
        <v>6</v>
      </c>
      <c r="P121" s="21">
        <v>5</v>
      </c>
      <c r="Q121" s="21">
        <v>11</v>
      </c>
      <c r="R121" s="21">
        <v>1</v>
      </c>
      <c r="S121" s="21">
        <v>6</v>
      </c>
      <c r="T121" s="21">
        <v>14</v>
      </c>
      <c r="U121" s="21">
        <v>16</v>
      </c>
      <c r="V121" s="21">
        <v>19</v>
      </c>
      <c r="W121" s="21">
        <v>16</v>
      </c>
      <c r="X121" s="21">
        <v>10</v>
      </c>
      <c r="Y121" s="21">
        <v>8</v>
      </c>
      <c r="Z121" s="21">
        <v>6</v>
      </c>
      <c r="AA121" s="21">
        <v>6</v>
      </c>
      <c r="AB121" s="21">
        <v>6</v>
      </c>
      <c r="AC121" s="22">
        <v>3</v>
      </c>
    </row>
    <row r="122" spans="1:29" x14ac:dyDescent="0.25">
      <c r="A122" s="7" t="s">
        <v>26</v>
      </c>
      <c r="B122" s="21">
        <v>128</v>
      </c>
      <c r="C122" s="21">
        <v>64</v>
      </c>
      <c r="D122" s="60">
        <v>64</v>
      </c>
      <c r="E122" s="21">
        <v>125</v>
      </c>
      <c r="F122" s="21">
        <v>62</v>
      </c>
      <c r="G122" s="60">
        <v>63</v>
      </c>
      <c r="H122" s="21">
        <v>3</v>
      </c>
      <c r="I122" s="21">
        <v>2</v>
      </c>
      <c r="J122" s="60">
        <v>1</v>
      </c>
      <c r="K122" s="21">
        <v>6</v>
      </c>
      <c r="L122" s="21">
        <v>7</v>
      </c>
      <c r="M122" s="21">
        <v>8</v>
      </c>
      <c r="N122" s="21">
        <v>3</v>
      </c>
      <c r="O122" s="21">
        <v>12</v>
      </c>
      <c r="P122" s="21">
        <v>9</v>
      </c>
      <c r="Q122" s="21">
        <v>3</v>
      </c>
      <c r="R122" s="21">
        <v>7</v>
      </c>
      <c r="S122" s="21">
        <v>11</v>
      </c>
      <c r="T122" s="21">
        <v>10</v>
      </c>
      <c r="U122" s="21">
        <v>6</v>
      </c>
      <c r="V122" s="21">
        <v>6</v>
      </c>
      <c r="W122" s="21">
        <v>6</v>
      </c>
      <c r="X122" s="21">
        <v>10</v>
      </c>
      <c r="Y122" s="21">
        <v>6</v>
      </c>
      <c r="Z122" s="21">
        <v>4</v>
      </c>
      <c r="AA122" s="21">
        <v>6</v>
      </c>
      <c r="AB122" s="21">
        <v>7</v>
      </c>
      <c r="AC122" s="22">
        <v>1</v>
      </c>
    </row>
    <row r="123" spans="1:29" x14ac:dyDescent="0.25">
      <c r="A123" s="7" t="s">
        <v>27</v>
      </c>
      <c r="B123" s="21">
        <v>903</v>
      </c>
      <c r="C123" s="21">
        <v>424</v>
      </c>
      <c r="D123" s="60">
        <v>479</v>
      </c>
      <c r="E123" s="21">
        <v>789</v>
      </c>
      <c r="F123" s="21">
        <v>360</v>
      </c>
      <c r="G123" s="60">
        <v>429</v>
      </c>
      <c r="H123" s="21">
        <v>114</v>
      </c>
      <c r="I123" s="21">
        <v>64</v>
      </c>
      <c r="J123" s="60">
        <v>50</v>
      </c>
      <c r="K123" s="21">
        <v>47</v>
      </c>
      <c r="L123" s="21">
        <v>39</v>
      </c>
      <c r="M123" s="21">
        <v>45</v>
      </c>
      <c r="N123" s="21">
        <v>48</v>
      </c>
      <c r="O123" s="21">
        <v>42</v>
      </c>
      <c r="P123" s="21">
        <v>44</v>
      </c>
      <c r="Q123" s="21">
        <v>52</v>
      </c>
      <c r="R123" s="21">
        <v>50</v>
      </c>
      <c r="S123" s="21">
        <v>63</v>
      </c>
      <c r="T123" s="21">
        <v>63</v>
      </c>
      <c r="U123" s="21">
        <v>61</v>
      </c>
      <c r="V123" s="21">
        <v>56</v>
      </c>
      <c r="W123" s="21">
        <v>58</v>
      </c>
      <c r="X123" s="21">
        <v>50</v>
      </c>
      <c r="Y123" s="21">
        <v>48</v>
      </c>
      <c r="Z123" s="21">
        <v>52</v>
      </c>
      <c r="AA123" s="21">
        <v>35</v>
      </c>
      <c r="AB123" s="21">
        <v>28</v>
      </c>
      <c r="AC123" s="22">
        <v>22</v>
      </c>
    </row>
    <row r="124" spans="1:29" x14ac:dyDescent="0.25">
      <c r="A124" s="7" t="s">
        <v>243</v>
      </c>
      <c r="B124" s="21">
        <v>51</v>
      </c>
      <c r="C124" s="21">
        <v>32</v>
      </c>
      <c r="D124" s="60">
        <v>19</v>
      </c>
      <c r="E124" s="21">
        <v>47</v>
      </c>
      <c r="F124" s="21">
        <v>28</v>
      </c>
      <c r="G124" s="60">
        <v>19</v>
      </c>
      <c r="H124" s="21">
        <v>4</v>
      </c>
      <c r="I124" s="21">
        <v>4</v>
      </c>
      <c r="J124" s="60">
        <v>0</v>
      </c>
      <c r="K124" s="21">
        <v>2</v>
      </c>
      <c r="L124" s="21">
        <v>2</v>
      </c>
      <c r="M124" s="21">
        <v>1</v>
      </c>
      <c r="N124" s="21">
        <v>4</v>
      </c>
      <c r="O124" s="21">
        <v>4</v>
      </c>
      <c r="P124" s="21">
        <v>3</v>
      </c>
      <c r="Q124" s="21">
        <v>6</v>
      </c>
      <c r="R124" s="21">
        <v>0</v>
      </c>
      <c r="S124" s="21">
        <v>4</v>
      </c>
      <c r="T124" s="21">
        <v>6</v>
      </c>
      <c r="U124" s="21">
        <v>3</v>
      </c>
      <c r="V124" s="21">
        <v>5</v>
      </c>
      <c r="W124" s="21">
        <v>4</v>
      </c>
      <c r="X124" s="21">
        <v>2</v>
      </c>
      <c r="Y124" s="21">
        <v>0</v>
      </c>
      <c r="Z124" s="21">
        <v>2</v>
      </c>
      <c r="AA124" s="21">
        <v>2</v>
      </c>
      <c r="AB124" s="21">
        <v>1</v>
      </c>
      <c r="AC124" s="22">
        <v>0</v>
      </c>
    </row>
    <row r="125" spans="1:29" x14ac:dyDescent="0.25">
      <c r="A125" s="7" t="s">
        <v>244</v>
      </c>
      <c r="B125" s="21">
        <v>206</v>
      </c>
      <c r="C125" s="21">
        <v>101</v>
      </c>
      <c r="D125" s="60">
        <v>105</v>
      </c>
      <c r="E125" s="21">
        <v>204</v>
      </c>
      <c r="F125" s="21">
        <v>99</v>
      </c>
      <c r="G125" s="60">
        <v>105</v>
      </c>
      <c r="H125" s="21">
        <v>2</v>
      </c>
      <c r="I125" s="21">
        <v>2</v>
      </c>
      <c r="J125" s="60">
        <v>0</v>
      </c>
      <c r="K125" s="21">
        <v>13</v>
      </c>
      <c r="L125" s="21">
        <v>8</v>
      </c>
      <c r="M125" s="21">
        <v>12</v>
      </c>
      <c r="N125" s="21">
        <v>16</v>
      </c>
      <c r="O125" s="21">
        <v>18</v>
      </c>
      <c r="P125" s="21">
        <v>8</v>
      </c>
      <c r="Q125" s="21">
        <v>9</v>
      </c>
      <c r="R125" s="21">
        <v>10</v>
      </c>
      <c r="S125" s="21">
        <v>12</v>
      </c>
      <c r="T125" s="21">
        <v>17</v>
      </c>
      <c r="U125" s="21">
        <v>20</v>
      </c>
      <c r="V125" s="21">
        <v>12</v>
      </c>
      <c r="W125" s="21">
        <v>13</v>
      </c>
      <c r="X125" s="21">
        <v>6</v>
      </c>
      <c r="Y125" s="21">
        <v>12</v>
      </c>
      <c r="Z125" s="21">
        <v>8</v>
      </c>
      <c r="AA125" s="21">
        <v>7</v>
      </c>
      <c r="AB125" s="21">
        <v>5</v>
      </c>
      <c r="AC125" s="22">
        <v>0</v>
      </c>
    </row>
    <row r="126" spans="1:29" x14ac:dyDescent="0.25">
      <c r="A126" s="7" t="s">
        <v>245</v>
      </c>
      <c r="B126" s="21">
        <v>41</v>
      </c>
      <c r="C126" s="21">
        <v>18</v>
      </c>
      <c r="D126" s="60">
        <v>23</v>
      </c>
      <c r="E126" s="21">
        <v>41</v>
      </c>
      <c r="F126" s="21">
        <v>18</v>
      </c>
      <c r="G126" s="60">
        <v>23</v>
      </c>
      <c r="H126" s="21">
        <v>0</v>
      </c>
      <c r="I126" s="21">
        <v>0</v>
      </c>
      <c r="J126" s="60">
        <v>0</v>
      </c>
      <c r="K126" s="21">
        <v>0</v>
      </c>
      <c r="L126" s="21">
        <v>2</v>
      </c>
      <c r="M126" s="21">
        <v>2</v>
      </c>
      <c r="N126" s="21">
        <v>2</v>
      </c>
      <c r="O126" s="21">
        <v>4</v>
      </c>
      <c r="P126" s="21">
        <v>6</v>
      </c>
      <c r="Q126" s="21">
        <v>0</v>
      </c>
      <c r="R126" s="21">
        <v>2</v>
      </c>
      <c r="S126" s="21">
        <v>1</v>
      </c>
      <c r="T126" s="21">
        <v>1</v>
      </c>
      <c r="U126" s="21">
        <v>6</v>
      </c>
      <c r="V126" s="21">
        <v>4</v>
      </c>
      <c r="W126" s="21">
        <v>1</v>
      </c>
      <c r="X126" s="21">
        <v>0</v>
      </c>
      <c r="Y126" s="21">
        <v>0</v>
      </c>
      <c r="Z126" s="21">
        <v>4</v>
      </c>
      <c r="AA126" s="21">
        <v>3</v>
      </c>
      <c r="AB126" s="21">
        <v>3</v>
      </c>
      <c r="AC126" s="22">
        <v>0</v>
      </c>
    </row>
    <row r="127" spans="1:29" x14ac:dyDescent="0.25">
      <c r="A127" s="7" t="s">
        <v>246</v>
      </c>
      <c r="B127" s="21">
        <v>51</v>
      </c>
      <c r="C127" s="21">
        <v>29</v>
      </c>
      <c r="D127" s="60">
        <v>22</v>
      </c>
      <c r="E127" s="21">
        <v>46</v>
      </c>
      <c r="F127" s="21">
        <v>28</v>
      </c>
      <c r="G127" s="60">
        <v>18</v>
      </c>
      <c r="H127" s="21">
        <v>5</v>
      </c>
      <c r="I127" s="21">
        <v>1</v>
      </c>
      <c r="J127" s="60">
        <v>4</v>
      </c>
      <c r="K127" s="21">
        <v>2</v>
      </c>
      <c r="L127" s="21">
        <v>0</v>
      </c>
      <c r="M127" s="21">
        <v>1</v>
      </c>
      <c r="N127" s="21">
        <v>8</v>
      </c>
      <c r="O127" s="21">
        <v>5</v>
      </c>
      <c r="P127" s="21">
        <v>3</v>
      </c>
      <c r="Q127" s="21">
        <v>1</v>
      </c>
      <c r="R127" s="21">
        <v>2</v>
      </c>
      <c r="S127" s="21">
        <v>2</v>
      </c>
      <c r="T127" s="21">
        <v>4</v>
      </c>
      <c r="U127" s="21">
        <v>3</v>
      </c>
      <c r="V127" s="21">
        <v>9</v>
      </c>
      <c r="W127" s="21">
        <v>3</v>
      </c>
      <c r="X127" s="21">
        <v>1</v>
      </c>
      <c r="Y127" s="21">
        <v>2</v>
      </c>
      <c r="Z127" s="21">
        <v>4</v>
      </c>
      <c r="AA127" s="21">
        <v>0</v>
      </c>
      <c r="AB127" s="21">
        <v>1</v>
      </c>
      <c r="AC127" s="22">
        <v>0</v>
      </c>
    </row>
    <row r="128" spans="1:29" x14ac:dyDescent="0.25">
      <c r="A128" s="7" t="s">
        <v>28</v>
      </c>
      <c r="B128" s="21">
        <v>57</v>
      </c>
      <c r="C128" s="21">
        <v>32</v>
      </c>
      <c r="D128" s="60">
        <v>25</v>
      </c>
      <c r="E128" s="21">
        <v>50</v>
      </c>
      <c r="F128" s="21">
        <v>29</v>
      </c>
      <c r="G128" s="60">
        <v>21</v>
      </c>
      <c r="H128" s="21">
        <v>7</v>
      </c>
      <c r="I128" s="21">
        <v>3</v>
      </c>
      <c r="J128" s="60">
        <v>4</v>
      </c>
      <c r="K128" s="21">
        <v>3</v>
      </c>
      <c r="L128" s="21">
        <v>2</v>
      </c>
      <c r="M128" s="21">
        <v>2</v>
      </c>
      <c r="N128" s="21">
        <v>1</v>
      </c>
      <c r="O128" s="21">
        <v>3</v>
      </c>
      <c r="P128" s="21">
        <v>5</v>
      </c>
      <c r="Q128" s="21">
        <v>9</v>
      </c>
      <c r="R128" s="21">
        <v>0</v>
      </c>
      <c r="S128" s="21">
        <v>3</v>
      </c>
      <c r="T128" s="21">
        <v>4</v>
      </c>
      <c r="U128" s="21">
        <v>5</v>
      </c>
      <c r="V128" s="21">
        <v>10</v>
      </c>
      <c r="W128" s="21">
        <v>3</v>
      </c>
      <c r="X128" s="21">
        <v>3</v>
      </c>
      <c r="Y128" s="21">
        <v>2</v>
      </c>
      <c r="Z128" s="21">
        <v>0</v>
      </c>
      <c r="AA128" s="21">
        <v>0</v>
      </c>
      <c r="AB128" s="21">
        <v>1</v>
      </c>
      <c r="AC128" s="22">
        <v>1</v>
      </c>
    </row>
    <row r="129" spans="1:29" x14ac:dyDescent="0.25">
      <c r="A129" s="7" t="s">
        <v>29</v>
      </c>
      <c r="B129" s="21">
        <v>410</v>
      </c>
      <c r="C129" s="21">
        <v>213</v>
      </c>
      <c r="D129" s="60">
        <v>197</v>
      </c>
      <c r="E129" s="21">
        <v>354</v>
      </c>
      <c r="F129" s="21">
        <v>181</v>
      </c>
      <c r="G129" s="60">
        <v>173</v>
      </c>
      <c r="H129" s="21">
        <v>56</v>
      </c>
      <c r="I129" s="21">
        <v>32</v>
      </c>
      <c r="J129" s="60">
        <v>24</v>
      </c>
      <c r="K129" s="21">
        <v>14</v>
      </c>
      <c r="L129" s="21">
        <v>24</v>
      </c>
      <c r="M129" s="21">
        <v>26</v>
      </c>
      <c r="N129" s="21">
        <v>33</v>
      </c>
      <c r="O129" s="21">
        <v>17</v>
      </c>
      <c r="P129" s="21">
        <v>25</v>
      </c>
      <c r="Q129" s="21">
        <v>15</v>
      </c>
      <c r="R129" s="21">
        <v>17</v>
      </c>
      <c r="S129" s="21">
        <v>34</v>
      </c>
      <c r="T129" s="21">
        <v>41</v>
      </c>
      <c r="U129" s="21">
        <v>41</v>
      </c>
      <c r="V129" s="21">
        <v>23</v>
      </c>
      <c r="W129" s="21">
        <v>22</v>
      </c>
      <c r="X129" s="21">
        <v>20</v>
      </c>
      <c r="Y129" s="21">
        <v>21</v>
      </c>
      <c r="Z129" s="21">
        <v>14</v>
      </c>
      <c r="AA129" s="21">
        <v>12</v>
      </c>
      <c r="AB129" s="21">
        <v>8</v>
      </c>
      <c r="AC129" s="22">
        <v>3</v>
      </c>
    </row>
    <row r="130" spans="1:29" x14ac:dyDescent="0.25">
      <c r="A130" s="7" t="s">
        <v>30</v>
      </c>
      <c r="B130" s="21">
        <v>88</v>
      </c>
      <c r="C130" s="21">
        <v>50</v>
      </c>
      <c r="D130" s="60">
        <v>38</v>
      </c>
      <c r="E130" s="21">
        <v>81</v>
      </c>
      <c r="F130" s="21">
        <v>47</v>
      </c>
      <c r="G130" s="60">
        <v>34</v>
      </c>
      <c r="H130" s="21">
        <v>7</v>
      </c>
      <c r="I130" s="21">
        <v>3</v>
      </c>
      <c r="J130" s="60">
        <v>4</v>
      </c>
      <c r="K130" s="21">
        <v>6</v>
      </c>
      <c r="L130" s="21">
        <v>1</v>
      </c>
      <c r="M130" s="21">
        <v>3</v>
      </c>
      <c r="N130" s="21">
        <v>8</v>
      </c>
      <c r="O130" s="21">
        <v>0</v>
      </c>
      <c r="P130" s="21">
        <v>1</v>
      </c>
      <c r="Q130" s="21">
        <v>8</v>
      </c>
      <c r="R130" s="21">
        <v>7</v>
      </c>
      <c r="S130" s="21">
        <v>5</v>
      </c>
      <c r="T130" s="21">
        <v>3</v>
      </c>
      <c r="U130" s="21">
        <v>7</v>
      </c>
      <c r="V130" s="21">
        <v>8</v>
      </c>
      <c r="W130" s="21">
        <v>8</v>
      </c>
      <c r="X130" s="21">
        <v>10</v>
      </c>
      <c r="Y130" s="21">
        <v>5</v>
      </c>
      <c r="Z130" s="21">
        <v>4</v>
      </c>
      <c r="AA130" s="21">
        <v>4</v>
      </c>
      <c r="AB130" s="21">
        <v>0</v>
      </c>
      <c r="AC130" s="70">
        <v>0</v>
      </c>
    </row>
    <row r="131" spans="1:29" x14ac:dyDescent="0.25">
      <c r="A131" s="7" t="s">
        <v>94</v>
      </c>
      <c r="B131" s="21">
        <v>606</v>
      </c>
      <c r="C131" s="21">
        <v>310</v>
      </c>
      <c r="D131" s="60">
        <v>296</v>
      </c>
      <c r="E131" s="21">
        <v>539</v>
      </c>
      <c r="F131" s="21">
        <v>276</v>
      </c>
      <c r="G131" s="60">
        <v>263</v>
      </c>
      <c r="H131" s="21">
        <v>67</v>
      </c>
      <c r="I131" s="21">
        <v>34</v>
      </c>
      <c r="J131" s="60">
        <v>33</v>
      </c>
      <c r="K131" s="21">
        <v>18</v>
      </c>
      <c r="L131" s="21">
        <v>20</v>
      </c>
      <c r="M131" s="21">
        <v>38</v>
      </c>
      <c r="N131" s="21">
        <v>29</v>
      </c>
      <c r="O131" s="21">
        <v>34</v>
      </c>
      <c r="P131" s="21">
        <v>40</v>
      </c>
      <c r="Q131" s="21">
        <v>24</v>
      </c>
      <c r="R131" s="21">
        <v>26</v>
      </c>
      <c r="S131" s="21">
        <v>41</v>
      </c>
      <c r="T131" s="21">
        <v>46</v>
      </c>
      <c r="U131" s="21">
        <v>41</v>
      </c>
      <c r="V131" s="21">
        <v>43</v>
      </c>
      <c r="W131" s="21">
        <v>42</v>
      </c>
      <c r="X131" s="21">
        <v>52</v>
      </c>
      <c r="Y131" s="21">
        <v>37</v>
      </c>
      <c r="Z131" s="21">
        <v>33</v>
      </c>
      <c r="AA131" s="21">
        <v>23</v>
      </c>
      <c r="AB131" s="21">
        <v>13</v>
      </c>
      <c r="AC131" s="70">
        <v>6</v>
      </c>
    </row>
    <row r="132" spans="1:29" x14ac:dyDescent="0.25">
      <c r="A132" s="7"/>
      <c r="B132" s="71"/>
      <c r="C132" s="71"/>
      <c r="D132" s="72"/>
      <c r="E132" s="71"/>
      <c r="F132" s="71"/>
      <c r="G132" s="72"/>
      <c r="H132" s="71"/>
      <c r="I132" s="71"/>
      <c r="J132" s="72"/>
      <c r="K132" s="21"/>
      <c r="L132" s="21"/>
      <c r="M132" s="21"/>
      <c r="N132" s="21"/>
      <c r="O132" s="21"/>
      <c r="P132" s="21"/>
      <c r="Q132" s="21"/>
      <c r="R132" s="21"/>
      <c r="S132" s="21"/>
      <c r="T132" s="21"/>
      <c r="U132" s="21"/>
      <c r="V132" s="21"/>
      <c r="W132" s="21"/>
      <c r="X132" s="21"/>
      <c r="Y132" s="21"/>
      <c r="Z132" s="21"/>
      <c r="AA132" s="21"/>
      <c r="AB132" s="21"/>
      <c r="AC132" s="73"/>
    </row>
    <row r="133" spans="1:29" ht="13" x14ac:dyDescent="0.3">
      <c r="A133" s="20" t="str">
        <f>VLOOKUP("&lt;Zeilentitel_1&gt;",Uebersetzungen!$B$3:$E$121,Uebersetzungen!$B$2+1,FALSE)</f>
        <v>GRAUBÜNDEN</v>
      </c>
      <c r="B133" s="74">
        <v>195886</v>
      </c>
      <c r="C133" s="75">
        <v>97752</v>
      </c>
      <c r="D133" s="76">
        <v>98134</v>
      </c>
      <c r="E133" s="74">
        <v>160497</v>
      </c>
      <c r="F133" s="75">
        <v>78422</v>
      </c>
      <c r="G133" s="76">
        <v>82075</v>
      </c>
      <c r="H133" s="74">
        <v>35389</v>
      </c>
      <c r="I133" s="75">
        <v>19330</v>
      </c>
      <c r="J133" s="76">
        <v>16059</v>
      </c>
      <c r="K133" s="75">
        <v>8605</v>
      </c>
      <c r="L133" s="75">
        <v>8244</v>
      </c>
      <c r="M133" s="75">
        <v>9090</v>
      </c>
      <c r="N133" s="75">
        <v>10277</v>
      </c>
      <c r="O133" s="75">
        <v>11799</v>
      </c>
      <c r="P133" s="75">
        <v>12915</v>
      </c>
      <c r="Q133" s="75">
        <v>12732</v>
      </c>
      <c r="R133" s="75">
        <v>12028</v>
      </c>
      <c r="S133" s="75">
        <v>13622</v>
      </c>
      <c r="T133" s="75">
        <v>15684</v>
      </c>
      <c r="U133" s="75">
        <v>15876</v>
      </c>
      <c r="V133" s="75">
        <v>14081</v>
      </c>
      <c r="W133" s="75">
        <v>12460</v>
      </c>
      <c r="X133" s="75">
        <v>11578</v>
      </c>
      <c r="Y133" s="75">
        <v>9503</v>
      </c>
      <c r="Z133" s="75">
        <v>7086</v>
      </c>
      <c r="AA133" s="75">
        <v>5376</v>
      </c>
      <c r="AB133" s="75">
        <v>3247</v>
      </c>
      <c r="AC133" s="77">
        <v>1683</v>
      </c>
    </row>
    <row r="134" spans="1:29" x14ac:dyDescent="0.25">
      <c r="A134" s="18" t="str">
        <f>VLOOKUP("&lt;Zeilentitel_2&gt;",Uebersetzungen!$B$3:$E$121,Uebersetzungen!$B$2+1,FALSE)</f>
        <v>Region Albula</v>
      </c>
      <c r="B134" s="21">
        <v>8102</v>
      </c>
      <c r="C134" s="21">
        <v>4147</v>
      </c>
      <c r="D134" s="60">
        <v>3955</v>
      </c>
      <c r="E134" s="21">
        <v>6675</v>
      </c>
      <c r="F134" s="21">
        <v>3327</v>
      </c>
      <c r="G134" s="60">
        <v>3348</v>
      </c>
      <c r="H134" s="21">
        <v>1427</v>
      </c>
      <c r="I134" s="21">
        <v>820</v>
      </c>
      <c r="J134" s="60">
        <v>607</v>
      </c>
      <c r="K134" s="78">
        <v>301</v>
      </c>
      <c r="L134" s="78">
        <v>293</v>
      </c>
      <c r="M134" s="78">
        <v>322</v>
      </c>
      <c r="N134" s="78">
        <v>409</v>
      </c>
      <c r="O134" s="78">
        <v>469</v>
      </c>
      <c r="P134" s="78">
        <v>527</v>
      </c>
      <c r="Q134" s="78">
        <v>525</v>
      </c>
      <c r="R134" s="78">
        <v>491</v>
      </c>
      <c r="S134" s="78">
        <v>496</v>
      </c>
      <c r="T134" s="78">
        <v>605</v>
      </c>
      <c r="U134" s="78">
        <v>641</v>
      </c>
      <c r="V134" s="78">
        <v>610</v>
      </c>
      <c r="W134" s="78">
        <v>603</v>
      </c>
      <c r="X134" s="78">
        <v>558</v>
      </c>
      <c r="Y134" s="78">
        <v>450</v>
      </c>
      <c r="Z134" s="78">
        <v>327</v>
      </c>
      <c r="AA134" s="78">
        <v>259</v>
      </c>
      <c r="AB134" s="78">
        <v>150</v>
      </c>
      <c r="AC134" s="73">
        <v>66</v>
      </c>
    </row>
    <row r="135" spans="1:29" x14ac:dyDescent="0.25">
      <c r="A135" s="18" t="str">
        <f>VLOOKUP("&lt;Zeilentitel_3&gt;",Uebersetzungen!$B$3:$E$121,Uebersetzungen!$B$2+1,FALSE)</f>
        <v>Region Bernina</v>
      </c>
      <c r="B135" s="21">
        <v>4652</v>
      </c>
      <c r="C135" s="21">
        <v>2294</v>
      </c>
      <c r="D135" s="60">
        <v>2358</v>
      </c>
      <c r="E135" s="21">
        <v>4231</v>
      </c>
      <c r="F135" s="21">
        <v>2060</v>
      </c>
      <c r="G135" s="60">
        <v>2171</v>
      </c>
      <c r="H135" s="21">
        <v>421</v>
      </c>
      <c r="I135" s="21">
        <v>234</v>
      </c>
      <c r="J135" s="60">
        <v>187</v>
      </c>
      <c r="K135" s="79">
        <v>241</v>
      </c>
      <c r="L135" s="21">
        <v>204</v>
      </c>
      <c r="M135" s="21">
        <v>206</v>
      </c>
      <c r="N135" s="21">
        <v>215</v>
      </c>
      <c r="O135" s="21">
        <v>247</v>
      </c>
      <c r="P135" s="21">
        <v>280</v>
      </c>
      <c r="Q135" s="21">
        <v>248</v>
      </c>
      <c r="R135" s="21">
        <v>272</v>
      </c>
      <c r="S135" s="21">
        <v>327</v>
      </c>
      <c r="T135" s="21">
        <v>319</v>
      </c>
      <c r="U135" s="21">
        <v>334</v>
      </c>
      <c r="V135" s="21">
        <v>313</v>
      </c>
      <c r="W135" s="21">
        <v>303</v>
      </c>
      <c r="X135" s="21">
        <v>308</v>
      </c>
      <c r="Y135" s="21">
        <v>266</v>
      </c>
      <c r="Z135" s="21">
        <v>197</v>
      </c>
      <c r="AA135" s="21">
        <v>198</v>
      </c>
      <c r="AB135" s="21">
        <v>120</v>
      </c>
      <c r="AC135" s="70">
        <v>54</v>
      </c>
    </row>
    <row r="136" spans="1:29" x14ac:dyDescent="0.25">
      <c r="A136" s="18" t="str">
        <f>VLOOKUP("&lt;Zeilentitel_4&gt;",Uebersetzungen!$B$3:$E$121,Uebersetzungen!$B$2+1,FALSE)</f>
        <v>Region Engiadina Bassa/Val Müstair</v>
      </c>
      <c r="B136" s="21">
        <v>9426</v>
      </c>
      <c r="C136" s="21">
        <v>4688</v>
      </c>
      <c r="D136" s="60">
        <v>4738</v>
      </c>
      <c r="E136" s="21">
        <v>7785</v>
      </c>
      <c r="F136" s="21">
        <v>3815</v>
      </c>
      <c r="G136" s="60">
        <v>3970</v>
      </c>
      <c r="H136" s="21">
        <v>1641</v>
      </c>
      <c r="I136" s="21">
        <v>873</v>
      </c>
      <c r="J136" s="60">
        <v>768</v>
      </c>
      <c r="K136" s="79">
        <v>383</v>
      </c>
      <c r="L136" s="21">
        <v>410</v>
      </c>
      <c r="M136" s="21">
        <v>446</v>
      </c>
      <c r="N136" s="21">
        <v>492</v>
      </c>
      <c r="O136" s="21">
        <v>543</v>
      </c>
      <c r="P136" s="21">
        <v>597</v>
      </c>
      <c r="Q136" s="21">
        <v>540</v>
      </c>
      <c r="R136" s="21">
        <v>565</v>
      </c>
      <c r="S136" s="21">
        <v>640</v>
      </c>
      <c r="T136" s="21">
        <v>679</v>
      </c>
      <c r="U136" s="21">
        <v>803</v>
      </c>
      <c r="V136" s="21">
        <v>696</v>
      </c>
      <c r="W136" s="21">
        <v>637</v>
      </c>
      <c r="X136" s="21">
        <v>581</v>
      </c>
      <c r="Y136" s="21">
        <v>504</v>
      </c>
      <c r="Z136" s="21">
        <v>338</v>
      </c>
      <c r="AA136" s="21">
        <v>299</v>
      </c>
      <c r="AB136" s="21">
        <v>180</v>
      </c>
      <c r="AC136" s="70">
        <v>93</v>
      </c>
    </row>
    <row r="137" spans="1:29" x14ac:dyDescent="0.25">
      <c r="A137" s="18" t="str">
        <f>VLOOKUP("&lt;Zeilentitel_5&gt;",Uebersetzungen!$B$3:$E$121,Uebersetzungen!$B$2+1,FALSE)</f>
        <v>Region Imboden</v>
      </c>
      <c r="B137" s="21">
        <v>19781</v>
      </c>
      <c r="C137" s="21">
        <v>9956</v>
      </c>
      <c r="D137" s="60">
        <v>9825</v>
      </c>
      <c r="E137" s="21">
        <v>16232</v>
      </c>
      <c r="F137" s="21">
        <v>7982</v>
      </c>
      <c r="G137" s="60">
        <v>8250</v>
      </c>
      <c r="H137" s="21">
        <v>3549</v>
      </c>
      <c r="I137" s="21">
        <v>1974</v>
      </c>
      <c r="J137" s="60">
        <v>1575</v>
      </c>
      <c r="K137" s="21">
        <v>1020</v>
      </c>
      <c r="L137" s="21">
        <v>1013</v>
      </c>
      <c r="M137" s="21">
        <v>1067</v>
      </c>
      <c r="N137" s="21">
        <v>1062</v>
      </c>
      <c r="O137" s="21">
        <v>1170</v>
      </c>
      <c r="P137" s="21">
        <v>1315</v>
      </c>
      <c r="Q137" s="21">
        <v>1390</v>
      </c>
      <c r="R137" s="21">
        <v>1359</v>
      </c>
      <c r="S137" s="21">
        <v>1456</v>
      </c>
      <c r="T137" s="21">
        <v>1546</v>
      </c>
      <c r="U137" s="21">
        <v>1500</v>
      </c>
      <c r="V137" s="21">
        <v>1369</v>
      </c>
      <c r="W137" s="21">
        <v>1174</v>
      </c>
      <c r="X137" s="21">
        <v>1103</v>
      </c>
      <c r="Y137" s="21">
        <v>867</v>
      </c>
      <c r="Z137" s="21">
        <v>619</v>
      </c>
      <c r="AA137" s="21">
        <v>378</v>
      </c>
      <c r="AB137" s="21">
        <v>245</v>
      </c>
      <c r="AC137" s="70">
        <v>128</v>
      </c>
    </row>
    <row r="138" spans="1:29" x14ac:dyDescent="0.25">
      <c r="A138" s="18" t="str">
        <f>VLOOKUP("&lt;Zeilentitel_6&gt;",Uebersetzungen!$B$3:$E$121,Uebersetzungen!$B$2+1,FALSE)</f>
        <v>Region Landquart</v>
      </c>
      <c r="B138" s="21">
        <v>24188</v>
      </c>
      <c r="C138" s="21">
        <v>12123</v>
      </c>
      <c r="D138" s="60">
        <v>12065</v>
      </c>
      <c r="E138" s="21">
        <v>20874</v>
      </c>
      <c r="F138" s="21">
        <v>10345</v>
      </c>
      <c r="G138" s="60">
        <v>10529</v>
      </c>
      <c r="H138" s="21">
        <v>3314</v>
      </c>
      <c r="I138" s="21">
        <v>1778</v>
      </c>
      <c r="J138" s="60">
        <v>1536</v>
      </c>
      <c r="K138" s="21">
        <v>1232</v>
      </c>
      <c r="L138" s="21">
        <v>1187</v>
      </c>
      <c r="M138" s="21">
        <v>1212</v>
      </c>
      <c r="N138" s="21">
        <v>1352</v>
      </c>
      <c r="O138" s="21">
        <v>1522</v>
      </c>
      <c r="P138" s="21">
        <v>1497</v>
      </c>
      <c r="Q138" s="21">
        <v>1618</v>
      </c>
      <c r="R138" s="21">
        <v>1524</v>
      </c>
      <c r="S138" s="21">
        <v>1695</v>
      </c>
      <c r="T138" s="21">
        <v>2062</v>
      </c>
      <c r="U138" s="21">
        <v>2125</v>
      </c>
      <c r="V138" s="21">
        <v>1762</v>
      </c>
      <c r="W138" s="21">
        <v>1415</v>
      </c>
      <c r="X138" s="21">
        <v>1304</v>
      </c>
      <c r="Y138" s="21">
        <v>1016</v>
      </c>
      <c r="Z138" s="21">
        <v>704</v>
      </c>
      <c r="AA138" s="21">
        <v>520</v>
      </c>
      <c r="AB138" s="21">
        <v>281</v>
      </c>
      <c r="AC138" s="70">
        <v>160</v>
      </c>
    </row>
    <row r="139" spans="1:29" x14ac:dyDescent="0.25">
      <c r="A139" s="18" t="str">
        <f>VLOOKUP("&lt;Zeilentitel_7&gt;",Uebersetzungen!$B$3:$E$121,Uebersetzungen!$B$2+1,FALSE)</f>
        <v>Region Maloja</v>
      </c>
      <c r="B139" s="21">
        <v>18853</v>
      </c>
      <c r="C139" s="21">
        <v>9367</v>
      </c>
      <c r="D139" s="60">
        <v>9486</v>
      </c>
      <c r="E139" s="21">
        <v>12845</v>
      </c>
      <c r="F139" s="21">
        <v>6208</v>
      </c>
      <c r="G139" s="60">
        <v>6637</v>
      </c>
      <c r="H139" s="21">
        <v>6008</v>
      </c>
      <c r="I139" s="21">
        <v>3159</v>
      </c>
      <c r="J139" s="60">
        <v>2849</v>
      </c>
      <c r="K139" s="21">
        <v>788</v>
      </c>
      <c r="L139" s="21">
        <v>729</v>
      </c>
      <c r="M139" s="21">
        <v>787</v>
      </c>
      <c r="N139" s="21">
        <v>942</v>
      </c>
      <c r="O139" s="21">
        <v>1045</v>
      </c>
      <c r="P139" s="21">
        <v>1232</v>
      </c>
      <c r="Q139" s="21">
        <v>1306</v>
      </c>
      <c r="R139" s="21">
        <v>1223</v>
      </c>
      <c r="S139" s="21">
        <v>1391</v>
      </c>
      <c r="T139" s="21">
        <v>1628</v>
      </c>
      <c r="U139" s="21">
        <v>1580</v>
      </c>
      <c r="V139" s="21">
        <v>1412</v>
      </c>
      <c r="W139" s="21">
        <v>1237</v>
      </c>
      <c r="X139" s="21">
        <v>1120</v>
      </c>
      <c r="Y139" s="21">
        <v>935</v>
      </c>
      <c r="Z139" s="21">
        <v>664</v>
      </c>
      <c r="AA139" s="21">
        <v>423</v>
      </c>
      <c r="AB139" s="21">
        <v>276</v>
      </c>
      <c r="AC139" s="70">
        <v>135</v>
      </c>
    </row>
    <row r="140" spans="1:29" x14ac:dyDescent="0.25">
      <c r="A140" s="18" t="str">
        <f>VLOOKUP("&lt;Zeilentitel_8&gt;",Uebersetzungen!$B$3:$E$121,Uebersetzungen!$B$2+1,FALSE)</f>
        <v>Region Moesa</v>
      </c>
      <c r="B140" s="21">
        <v>8338</v>
      </c>
      <c r="C140" s="21">
        <v>4242</v>
      </c>
      <c r="D140" s="60">
        <v>4096</v>
      </c>
      <c r="E140" s="21">
        <v>6630</v>
      </c>
      <c r="F140" s="21">
        <v>3217</v>
      </c>
      <c r="G140" s="60">
        <v>3413</v>
      </c>
      <c r="H140" s="21">
        <v>1708</v>
      </c>
      <c r="I140" s="21">
        <v>1025</v>
      </c>
      <c r="J140" s="60">
        <v>683</v>
      </c>
      <c r="K140" s="21">
        <v>324</v>
      </c>
      <c r="L140" s="21">
        <v>324</v>
      </c>
      <c r="M140" s="21">
        <v>382</v>
      </c>
      <c r="N140" s="21">
        <v>399</v>
      </c>
      <c r="O140" s="21">
        <v>437</v>
      </c>
      <c r="P140" s="21">
        <v>403</v>
      </c>
      <c r="Q140" s="21">
        <v>437</v>
      </c>
      <c r="R140" s="21">
        <v>540</v>
      </c>
      <c r="S140" s="21">
        <v>682</v>
      </c>
      <c r="T140" s="21">
        <v>758</v>
      </c>
      <c r="U140" s="21">
        <v>704</v>
      </c>
      <c r="V140" s="21">
        <v>622</v>
      </c>
      <c r="W140" s="21">
        <v>513</v>
      </c>
      <c r="X140" s="21">
        <v>516</v>
      </c>
      <c r="Y140" s="21">
        <v>471</v>
      </c>
      <c r="Z140" s="21">
        <v>336</v>
      </c>
      <c r="AA140" s="21">
        <v>279</v>
      </c>
      <c r="AB140" s="21">
        <v>145</v>
      </c>
      <c r="AC140" s="70">
        <v>66</v>
      </c>
    </row>
    <row r="141" spans="1:29" x14ac:dyDescent="0.25">
      <c r="A141" s="18" t="str">
        <f>VLOOKUP("&lt;Zeilentitel_9&gt;",Uebersetzungen!$B$3:$E$121,Uebersetzungen!$B$2+1,FALSE)</f>
        <v>Region Plessur</v>
      </c>
      <c r="B141" s="21">
        <v>41709</v>
      </c>
      <c r="C141" s="21">
        <v>20431</v>
      </c>
      <c r="D141" s="60">
        <v>21278</v>
      </c>
      <c r="E141" s="21">
        <v>33765</v>
      </c>
      <c r="F141" s="21">
        <v>16116</v>
      </c>
      <c r="G141" s="60">
        <v>17649</v>
      </c>
      <c r="H141" s="21">
        <v>7944</v>
      </c>
      <c r="I141" s="21">
        <v>4315</v>
      </c>
      <c r="J141" s="60">
        <v>3629</v>
      </c>
      <c r="K141" s="21">
        <v>1710</v>
      </c>
      <c r="L141" s="21">
        <v>1546</v>
      </c>
      <c r="M141" s="21">
        <v>1692</v>
      </c>
      <c r="N141" s="21">
        <v>1981</v>
      </c>
      <c r="O141" s="21">
        <v>2621</v>
      </c>
      <c r="P141" s="21">
        <v>3225</v>
      </c>
      <c r="Q141" s="21">
        <v>3032</v>
      </c>
      <c r="R141" s="21">
        <v>2640</v>
      </c>
      <c r="S141" s="21">
        <v>2938</v>
      </c>
      <c r="T141" s="21">
        <v>3283</v>
      </c>
      <c r="U141" s="21">
        <v>3353</v>
      </c>
      <c r="V141" s="21">
        <v>2890</v>
      </c>
      <c r="W141" s="21">
        <v>2527</v>
      </c>
      <c r="X141" s="21">
        <v>2358</v>
      </c>
      <c r="Y141" s="21">
        <v>1999</v>
      </c>
      <c r="Z141" s="21">
        <v>1606</v>
      </c>
      <c r="AA141" s="21">
        <v>1189</v>
      </c>
      <c r="AB141" s="21">
        <v>730</v>
      </c>
      <c r="AC141" s="70">
        <v>389</v>
      </c>
    </row>
    <row r="142" spans="1:29" x14ac:dyDescent="0.25">
      <c r="A142" s="18" t="str">
        <f>VLOOKUP("&lt;Zeilentitel_10&gt;",Uebersetzungen!$B$3:$E$121,Uebersetzungen!$B$2+1,FALSE)</f>
        <v>Region Prättigau/Davos</v>
      </c>
      <c r="B142" s="21">
        <v>26312</v>
      </c>
      <c r="C142" s="21">
        <v>13127</v>
      </c>
      <c r="D142" s="60">
        <v>13185</v>
      </c>
      <c r="E142" s="21">
        <v>21259</v>
      </c>
      <c r="F142" s="21">
        <v>10386</v>
      </c>
      <c r="G142" s="60">
        <v>10873</v>
      </c>
      <c r="H142" s="21">
        <v>5053</v>
      </c>
      <c r="I142" s="21">
        <v>2741</v>
      </c>
      <c r="J142" s="60">
        <v>2312</v>
      </c>
      <c r="K142" s="21">
        <v>1114</v>
      </c>
      <c r="L142" s="21">
        <v>1119</v>
      </c>
      <c r="M142" s="21">
        <v>1267</v>
      </c>
      <c r="N142" s="21">
        <v>1544</v>
      </c>
      <c r="O142" s="21">
        <v>1553</v>
      </c>
      <c r="P142" s="21">
        <v>1734</v>
      </c>
      <c r="Q142" s="21">
        <v>1681</v>
      </c>
      <c r="R142" s="21">
        <v>1636</v>
      </c>
      <c r="S142" s="21">
        <v>1807</v>
      </c>
      <c r="T142" s="21">
        <v>2121</v>
      </c>
      <c r="U142" s="21">
        <v>1994</v>
      </c>
      <c r="V142" s="21">
        <v>1883</v>
      </c>
      <c r="W142" s="21">
        <v>1730</v>
      </c>
      <c r="X142" s="21">
        <v>1554</v>
      </c>
      <c r="Y142" s="21">
        <v>1248</v>
      </c>
      <c r="Z142" s="21">
        <v>890</v>
      </c>
      <c r="AA142" s="21">
        <v>733</v>
      </c>
      <c r="AB142" s="21">
        <v>455</v>
      </c>
      <c r="AC142" s="70">
        <v>249</v>
      </c>
    </row>
    <row r="143" spans="1:29" x14ac:dyDescent="0.25">
      <c r="A143" s="18" t="str">
        <f>VLOOKUP("&lt;Zeilentitel_11&gt;",Uebersetzungen!$B$3:$E$121,Uebersetzungen!$B$2+1,FALSE)</f>
        <v>Region Surselva</v>
      </c>
      <c r="B143" s="21">
        <v>21279</v>
      </c>
      <c r="C143" s="21">
        <v>10766</v>
      </c>
      <c r="D143" s="60">
        <v>10513</v>
      </c>
      <c r="E143" s="21">
        <v>18884</v>
      </c>
      <c r="F143" s="21">
        <v>9426</v>
      </c>
      <c r="G143" s="60">
        <v>9458</v>
      </c>
      <c r="H143" s="21">
        <v>2395</v>
      </c>
      <c r="I143" s="21">
        <v>1340</v>
      </c>
      <c r="J143" s="60">
        <v>1055</v>
      </c>
      <c r="K143" s="21">
        <v>812</v>
      </c>
      <c r="L143" s="21">
        <v>809</v>
      </c>
      <c r="M143" s="21">
        <v>1002</v>
      </c>
      <c r="N143" s="21">
        <v>1136</v>
      </c>
      <c r="O143" s="21">
        <v>1400</v>
      </c>
      <c r="P143" s="21">
        <v>1382</v>
      </c>
      <c r="Q143" s="21">
        <v>1159</v>
      </c>
      <c r="R143" s="21">
        <v>1083</v>
      </c>
      <c r="S143" s="21">
        <v>1303</v>
      </c>
      <c r="T143" s="21">
        <v>1586</v>
      </c>
      <c r="U143" s="21">
        <v>1768</v>
      </c>
      <c r="V143" s="21">
        <v>1521</v>
      </c>
      <c r="W143" s="21">
        <v>1444</v>
      </c>
      <c r="X143" s="21">
        <v>1376</v>
      </c>
      <c r="Y143" s="21">
        <v>1158</v>
      </c>
      <c r="Z143" s="21">
        <v>945</v>
      </c>
      <c r="AA143" s="21">
        <v>749</v>
      </c>
      <c r="AB143" s="21">
        <v>423</v>
      </c>
      <c r="AC143" s="70">
        <v>223</v>
      </c>
    </row>
    <row r="144" spans="1:29" ht="13" thickBot="1" x14ac:dyDescent="0.3">
      <c r="A144" s="19" t="str">
        <f>VLOOKUP("&lt;Zeilentitel_12&gt;",Uebersetzungen!$B$3:$E$121,Uebersetzungen!$B$2+1,FALSE)</f>
        <v>Region Viamala</v>
      </c>
      <c r="B144" s="80">
        <v>13246</v>
      </c>
      <c r="C144" s="80">
        <v>6611</v>
      </c>
      <c r="D144" s="81">
        <v>6635</v>
      </c>
      <c r="E144" s="80">
        <v>11317</v>
      </c>
      <c r="F144" s="80">
        <v>5540</v>
      </c>
      <c r="G144" s="81">
        <v>5777</v>
      </c>
      <c r="H144" s="80">
        <v>1929</v>
      </c>
      <c r="I144" s="80">
        <v>1071</v>
      </c>
      <c r="J144" s="81">
        <v>858</v>
      </c>
      <c r="K144" s="80">
        <v>680</v>
      </c>
      <c r="L144" s="80">
        <v>610</v>
      </c>
      <c r="M144" s="80">
        <v>707</v>
      </c>
      <c r="N144" s="80">
        <v>745</v>
      </c>
      <c r="O144" s="80">
        <v>792</v>
      </c>
      <c r="P144" s="80">
        <v>723</v>
      </c>
      <c r="Q144" s="80">
        <v>796</v>
      </c>
      <c r="R144" s="80">
        <v>695</v>
      </c>
      <c r="S144" s="80">
        <v>887</v>
      </c>
      <c r="T144" s="80">
        <v>1097</v>
      </c>
      <c r="U144" s="80">
        <v>1074</v>
      </c>
      <c r="V144" s="80">
        <v>1003</v>
      </c>
      <c r="W144" s="80">
        <v>877</v>
      </c>
      <c r="X144" s="80">
        <v>800</v>
      </c>
      <c r="Y144" s="80">
        <v>589</v>
      </c>
      <c r="Z144" s="80">
        <v>460</v>
      </c>
      <c r="AA144" s="80">
        <v>349</v>
      </c>
      <c r="AB144" s="80">
        <v>242</v>
      </c>
      <c r="AC144" s="82">
        <v>120</v>
      </c>
    </row>
    <row r="146" spans="1:1" x14ac:dyDescent="0.25">
      <c r="A146" s="5" t="str">
        <f>VLOOKUP("&lt;Quelle_1&gt;",Uebersetzungen!$B$3:$E$74,Uebersetzungen!$B$2+1,FALSE)</f>
        <v>Quelle: BFS (STATPOP)</v>
      </c>
    </row>
    <row r="147" spans="1:1" x14ac:dyDescent="0.25">
      <c r="A147"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10242"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10243"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147"/>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VLOOKUP("&lt;altUTitel&gt;",Uebersetzungen!$B$3:$E$121,Uebersetzungen!$B$2+1,FALSE)</f>
        <v>(Gemeindestand 2020: 105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1"/>
      <c r="E14" s="59"/>
      <c r="F14" s="59"/>
      <c r="G14" s="61"/>
      <c r="H14" s="59"/>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194959</v>
      </c>
      <c r="C15" s="8">
        <v>97225</v>
      </c>
      <c r="D15" s="63">
        <v>97734</v>
      </c>
      <c r="E15" s="8">
        <v>160440</v>
      </c>
      <c r="F15" s="8">
        <v>78319</v>
      </c>
      <c r="G15" s="63">
        <v>82121</v>
      </c>
      <c r="H15" s="8">
        <v>34519</v>
      </c>
      <c r="I15" s="8">
        <v>18906</v>
      </c>
      <c r="J15" s="63">
        <v>15613</v>
      </c>
      <c r="K15" s="64">
        <v>8392</v>
      </c>
      <c r="L15" s="8">
        <v>8316</v>
      </c>
      <c r="M15" s="8">
        <v>9253</v>
      </c>
      <c r="N15" s="8">
        <v>10303</v>
      </c>
      <c r="O15" s="8">
        <v>12317</v>
      </c>
      <c r="P15" s="8">
        <v>12812</v>
      </c>
      <c r="Q15" s="8">
        <v>12517</v>
      </c>
      <c r="R15" s="8">
        <v>12046</v>
      </c>
      <c r="S15" s="8">
        <v>14031</v>
      </c>
      <c r="T15" s="8">
        <v>15821</v>
      </c>
      <c r="U15" s="8">
        <v>15620</v>
      </c>
      <c r="V15" s="8">
        <v>13646</v>
      </c>
      <c r="W15" s="8">
        <v>12462</v>
      </c>
      <c r="X15" s="8">
        <v>11385</v>
      </c>
      <c r="Y15" s="8">
        <v>9015</v>
      </c>
      <c r="Z15" s="8">
        <v>6933</v>
      </c>
      <c r="AA15" s="8">
        <v>5240</v>
      </c>
      <c r="AB15" s="8">
        <v>3241</v>
      </c>
      <c r="AC15" s="12">
        <v>1609</v>
      </c>
    </row>
    <row r="16" spans="1:29" ht="13" x14ac:dyDescent="0.3">
      <c r="A16" s="6" t="str">
        <f>VLOOKUP("&lt;Zeilentitel_2&gt;",Uebersetzungen!$B$3:$E$121,Uebersetzungen!$B$2+1,FALSE)</f>
        <v>Region Albula</v>
      </c>
      <c r="B16" s="9">
        <v>8103</v>
      </c>
      <c r="C16" s="9">
        <v>4145</v>
      </c>
      <c r="D16" s="65">
        <v>3958</v>
      </c>
      <c r="E16" s="9">
        <v>6730</v>
      </c>
      <c r="F16" s="9">
        <v>3352</v>
      </c>
      <c r="G16" s="65">
        <v>3378</v>
      </c>
      <c r="H16" s="9">
        <v>1373</v>
      </c>
      <c r="I16" s="9">
        <v>793</v>
      </c>
      <c r="J16" s="65">
        <v>580</v>
      </c>
      <c r="K16" s="66">
        <v>290</v>
      </c>
      <c r="L16" s="9">
        <v>305</v>
      </c>
      <c r="M16" s="9">
        <v>315</v>
      </c>
      <c r="N16" s="9">
        <v>437</v>
      </c>
      <c r="O16" s="9">
        <v>480</v>
      </c>
      <c r="P16" s="9">
        <v>501</v>
      </c>
      <c r="Q16" s="9">
        <v>553</v>
      </c>
      <c r="R16" s="9">
        <v>468</v>
      </c>
      <c r="S16" s="9">
        <v>490</v>
      </c>
      <c r="T16" s="9">
        <v>634</v>
      </c>
      <c r="U16" s="9">
        <v>625</v>
      </c>
      <c r="V16" s="9">
        <v>598</v>
      </c>
      <c r="W16" s="9">
        <v>616</v>
      </c>
      <c r="X16" s="9">
        <v>550</v>
      </c>
      <c r="Y16" s="9">
        <v>446</v>
      </c>
      <c r="Z16" s="9">
        <v>333</v>
      </c>
      <c r="AA16" s="9">
        <v>250</v>
      </c>
      <c r="AB16" s="9">
        <v>144</v>
      </c>
      <c r="AC16" s="13">
        <v>68</v>
      </c>
    </row>
    <row r="17" spans="1:29" x14ac:dyDescent="0.25">
      <c r="A17" s="7" t="s">
        <v>1</v>
      </c>
      <c r="B17" s="21">
        <v>2654</v>
      </c>
      <c r="C17" s="21">
        <v>1356</v>
      </c>
      <c r="D17" s="60">
        <v>1298</v>
      </c>
      <c r="E17" s="21">
        <v>2098</v>
      </c>
      <c r="F17" s="21">
        <v>1030</v>
      </c>
      <c r="G17" s="60">
        <v>1068</v>
      </c>
      <c r="H17" s="21">
        <v>556</v>
      </c>
      <c r="I17" s="21">
        <v>326</v>
      </c>
      <c r="J17" s="60">
        <v>230</v>
      </c>
      <c r="K17" s="21">
        <v>98</v>
      </c>
      <c r="L17" s="21">
        <v>105</v>
      </c>
      <c r="M17" s="21">
        <v>104</v>
      </c>
      <c r="N17" s="21">
        <v>133</v>
      </c>
      <c r="O17" s="21">
        <v>142</v>
      </c>
      <c r="P17" s="21">
        <v>182</v>
      </c>
      <c r="Q17" s="21">
        <v>195</v>
      </c>
      <c r="R17" s="21">
        <v>184</v>
      </c>
      <c r="S17" s="21">
        <v>172</v>
      </c>
      <c r="T17" s="21">
        <v>227</v>
      </c>
      <c r="U17" s="21">
        <v>183</v>
      </c>
      <c r="V17" s="21">
        <v>183</v>
      </c>
      <c r="W17" s="21">
        <v>191</v>
      </c>
      <c r="X17" s="21">
        <v>191</v>
      </c>
      <c r="Y17" s="21">
        <v>137</v>
      </c>
      <c r="Z17" s="21">
        <v>103</v>
      </c>
      <c r="AA17" s="21">
        <v>71</v>
      </c>
      <c r="AB17" s="21">
        <v>34</v>
      </c>
      <c r="AC17" s="22">
        <v>19</v>
      </c>
    </row>
    <row r="18" spans="1:29" x14ac:dyDescent="0.25">
      <c r="A18" s="7" t="s">
        <v>2</v>
      </c>
      <c r="B18" s="21">
        <v>529</v>
      </c>
      <c r="C18" s="21">
        <v>277</v>
      </c>
      <c r="D18" s="60">
        <v>252</v>
      </c>
      <c r="E18" s="21">
        <v>434</v>
      </c>
      <c r="F18" s="21">
        <v>218</v>
      </c>
      <c r="G18" s="60">
        <v>216</v>
      </c>
      <c r="H18" s="21">
        <v>95</v>
      </c>
      <c r="I18" s="21">
        <v>59</v>
      </c>
      <c r="J18" s="60">
        <v>36</v>
      </c>
      <c r="K18" s="21">
        <v>23</v>
      </c>
      <c r="L18" s="21">
        <v>21</v>
      </c>
      <c r="M18" s="21">
        <v>17</v>
      </c>
      <c r="N18" s="21">
        <v>30</v>
      </c>
      <c r="O18" s="21">
        <v>31</v>
      </c>
      <c r="P18" s="21">
        <v>37</v>
      </c>
      <c r="Q18" s="21">
        <v>40</v>
      </c>
      <c r="R18" s="21">
        <v>22</v>
      </c>
      <c r="S18" s="21">
        <v>34</v>
      </c>
      <c r="T18" s="21">
        <v>41</v>
      </c>
      <c r="U18" s="21">
        <v>49</v>
      </c>
      <c r="V18" s="21">
        <v>30</v>
      </c>
      <c r="W18" s="21">
        <v>28</v>
      </c>
      <c r="X18" s="21">
        <v>32</v>
      </c>
      <c r="Y18" s="21">
        <v>25</v>
      </c>
      <c r="Z18" s="21">
        <v>22</v>
      </c>
      <c r="AA18" s="21">
        <v>28</v>
      </c>
      <c r="AB18" s="21">
        <v>17</v>
      </c>
      <c r="AC18" s="22">
        <v>2</v>
      </c>
    </row>
    <row r="19" spans="1:29" x14ac:dyDescent="0.25">
      <c r="A19" s="7" t="s">
        <v>96</v>
      </c>
      <c r="B19" s="21">
        <v>252</v>
      </c>
      <c r="C19" s="21">
        <v>138</v>
      </c>
      <c r="D19" s="60">
        <v>114</v>
      </c>
      <c r="E19" s="21">
        <v>221</v>
      </c>
      <c r="F19" s="21">
        <v>120</v>
      </c>
      <c r="G19" s="60">
        <v>101</v>
      </c>
      <c r="H19" s="21">
        <v>31</v>
      </c>
      <c r="I19" s="21">
        <v>18</v>
      </c>
      <c r="J19" s="60">
        <v>13</v>
      </c>
      <c r="K19" s="21">
        <v>3</v>
      </c>
      <c r="L19" s="21">
        <v>10</v>
      </c>
      <c r="M19" s="21">
        <v>10</v>
      </c>
      <c r="N19" s="21">
        <v>10</v>
      </c>
      <c r="O19" s="21">
        <v>12</v>
      </c>
      <c r="P19" s="21">
        <v>11</v>
      </c>
      <c r="Q19" s="21">
        <v>8</v>
      </c>
      <c r="R19" s="21">
        <v>15</v>
      </c>
      <c r="S19" s="21">
        <v>14</v>
      </c>
      <c r="T19" s="21">
        <v>21</v>
      </c>
      <c r="U19" s="21">
        <v>21</v>
      </c>
      <c r="V19" s="21">
        <v>17</v>
      </c>
      <c r="W19" s="21">
        <v>27</v>
      </c>
      <c r="X19" s="21">
        <v>26</v>
      </c>
      <c r="Y19" s="21">
        <v>17</v>
      </c>
      <c r="Z19" s="21">
        <v>12</v>
      </c>
      <c r="AA19" s="21">
        <v>12</v>
      </c>
      <c r="AB19" s="21">
        <v>4</v>
      </c>
      <c r="AC19" s="22">
        <v>2</v>
      </c>
    </row>
    <row r="20" spans="1:29" x14ac:dyDescent="0.25">
      <c r="A20" s="7" t="s">
        <v>3</v>
      </c>
      <c r="B20" s="21">
        <v>1347</v>
      </c>
      <c r="C20" s="21">
        <v>679</v>
      </c>
      <c r="D20" s="60">
        <v>668</v>
      </c>
      <c r="E20" s="21">
        <v>1189</v>
      </c>
      <c r="F20" s="21">
        <v>592</v>
      </c>
      <c r="G20" s="60">
        <v>597</v>
      </c>
      <c r="H20" s="21">
        <v>158</v>
      </c>
      <c r="I20" s="21">
        <v>87</v>
      </c>
      <c r="J20" s="60">
        <v>71</v>
      </c>
      <c r="K20" s="21">
        <v>47</v>
      </c>
      <c r="L20" s="21">
        <v>55</v>
      </c>
      <c r="M20" s="21">
        <v>54</v>
      </c>
      <c r="N20" s="21">
        <v>79</v>
      </c>
      <c r="O20" s="21">
        <v>102</v>
      </c>
      <c r="P20" s="21">
        <v>60</v>
      </c>
      <c r="Q20" s="21">
        <v>87</v>
      </c>
      <c r="R20" s="21">
        <v>63</v>
      </c>
      <c r="S20" s="21">
        <v>86</v>
      </c>
      <c r="T20" s="21">
        <v>112</v>
      </c>
      <c r="U20" s="21">
        <v>115</v>
      </c>
      <c r="V20" s="21">
        <v>105</v>
      </c>
      <c r="W20" s="21">
        <v>88</v>
      </c>
      <c r="X20" s="21">
        <v>65</v>
      </c>
      <c r="Y20" s="21">
        <v>77</v>
      </c>
      <c r="Z20" s="21">
        <v>55</v>
      </c>
      <c r="AA20" s="21">
        <v>55</v>
      </c>
      <c r="AB20" s="21">
        <v>29</v>
      </c>
      <c r="AC20" s="22">
        <v>13</v>
      </c>
    </row>
    <row r="21" spans="1:29" x14ac:dyDescent="0.25">
      <c r="A21" s="7" t="s">
        <v>90</v>
      </c>
      <c r="B21" s="21">
        <v>2426</v>
      </c>
      <c r="C21" s="21">
        <v>1239</v>
      </c>
      <c r="D21" s="60">
        <v>1187</v>
      </c>
      <c r="E21" s="21">
        <v>2019</v>
      </c>
      <c r="F21" s="21">
        <v>1003</v>
      </c>
      <c r="G21" s="60">
        <v>1016</v>
      </c>
      <c r="H21" s="21">
        <v>407</v>
      </c>
      <c r="I21" s="21">
        <v>236</v>
      </c>
      <c r="J21" s="60">
        <v>171</v>
      </c>
      <c r="K21" s="21">
        <v>84</v>
      </c>
      <c r="L21" s="21">
        <v>80</v>
      </c>
      <c r="M21" s="21">
        <v>98</v>
      </c>
      <c r="N21" s="21">
        <v>125</v>
      </c>
      <c r="O21" s="21">
        <v>132</v>
      </c>
      <c r="P21" s="21">
        <v>156</v>
      </c>
      <c r="Q21" s="21">
        <v>163</v>
      </c>
      <c r="R21" s="21">
        <v>133</v>
      </c>
      <c r="S21" s="21">
        <v>142</v>
      </c>
      <c r="T21" s="21">
        <v>173</v>
      </c>
      <c r="U21" s="21">
        <v>186</v>
      </c>
      <c r="V21" s="21">
        <v>190</v>
      </c>
      <c r="W21" s="21">
        <v>218</v>
      </c>
      <c r="X21" s="21">
        <v>178</v>
      </c>
      <c r="Y21" s="21">
        <v>143</v>
      </c>
      <c r="Z21" s="21">
        <v>97</v>
      </c>
      <c r="AA21" s="21">
        <v>65</v>
      </c>
      <c r="AB21" s="21">
        <v>42</v>
      </c>
      <c r="AC21" s="22">
        <v>21</v>
      </c>
    </row>
    <row r="22" spans="1:29" x14ac:dyDescent="0.25">
      <c r="A22" s="7" t="s">
        <v>93</v>
      </c>
      <c r="B22" s="21">
        <v>895</v>
      </c>
      <c r="C22" s="21">
        <v>456</v>
      </c>
      <c r="D22" s="60">
        <v>439</v>
      </c>
      <c r="E22" s="21">
        <v>769</v>
      </c>
      <c r="F22" s="21">
        <v>389</v>
      </c>
      <c r="G22" s="60">
        <v>380</v>
      </c>
      <c r="H22" s="21">
        <v>126</v>
      </c>
      <c r="I22" s="21">
        <v>67</v>
      </c>
      <c r="J22" s="60">
        <v>59</v>
      </c>
      <c r="K22" s="21">
        <v>35</v>
      </c>
      <c r="L22" s="21">
        <v>34</v>
      </c>
      <c r="M22" s="21">
        <v>32</v>
      </c>
      <c r="N22" s="21">
        <v>60</v>
      </c>
      <c r="O22" s="21">
        <v>61</v>
      </c>
      <c r="P22" s="21">
        <v>55</v>
      </c>
      <c r="Q22" s="21">
        <v>60</v>
      </c>
      <c r="R22" s="21">
        <v>51</v>
      </c>
      <c r="S22" s="21">
        <v>42</v>
      </c>
      <c r="T22" s="21">
        <v>60</v>
      </c>
      <c r="U22" s="21">
        <v>71</v>
      </c>
      <c r="V22" s="21">
        <v>73</v>
      </c>
      <c r="W22" s="21">
        <v>64</v>
      </c>
      <c r="X22" s="21">
        <v>58</v>
      </c>
      <c r="Y22" s="21">
        <v>47</v>
      </c>
      <c r="Z22" s="21">
        <v>44</v>
      </c>
      <c r="AA22" s="21">
        <v>19</v>
      </c>
      <c r="AB22" s="21">
        <v>18</v>
      </c>
      <c r="AC22" s="22">
        <v>11</v>
      </c>
    </row>
    <row r="23" spans="1:29" ht="13" x14ac:dyDescent="0.3">
      <c r="A23" s="6" t="str">
        <f>VLOOKUP("&lt;Zeilentitel_3&gt;",Uebersetzungen!$B$3:$E$121,Uebersetzungen!$B$2+1,FALSE)</f>
        <v>Region Bernina</v>
      </c>
      <c r="B23" s="9">
        <v>4637</v>
      </c>
      <c r="C23" s="9">
        <v>2287</v>
      </c>
      <c r="D23" s="65">
        <v>2350</v>
      </c>
      <c r="E23" s="9">
        <v>4215</v>
      </c>
      <c r="F23" s="9">
        <v>2055</v>
      </c>
      <c r="G23" s="65">
        <v>2160</v>
      </c>
      <c r="H23" s="9">
        <v>422</v>
      </c>
      <c r="I23" s="9">
        <v>232</v>
      </c>
      <c r="J23" s="65">
        <v>190</v>
      </c>
      <c r="K23" s="66">
        <v>228</v>
      </c>
      <c r="L23" s="9">
        <v>200</v>
      </c>
      <c r="M23" s="9">
        <v>205</v>
      </c>
      <c r="N23" s="9">
        <v>214</v>
      </c>
      <c r="O23" s="9">
        <v>286</v>
      </c>
      <c r="P23" s="9">
        <v>256</v>
      </c>
      <c r="Q23" s="9">
        <v>255</v>
      </c>
      <c r="R23" s="9">
        <v>282</v>
      </c>
      <c r="S23" s="9">
        <v>321</v>
      </c>
      <c r="T23" s="9">
        <v>331</v>
      </c>
      <c r="U23" s="9">
        <v>321</v>
      </c>
      <c r="V23" s="9">
        <v>307</v>
      </c>
      <c r="W23" s="9">
        <v>322</v>
      </c>
      <c r="X23" s="9">
        <v>290</v>
      </c>
      <c r="Y23" s="9">
        <v>243</v>
      </c>
      <c r="Z23" s="9">
        <v>204</v>
      </c>
      <c r="AA23" s="9">
        <v>192</v>
      </c>
      <c r="AB23" s="9">
        <v>128</v>
      </c>
      <c r="AC23" s="13">
        <v>52</v>
      </c>
    </row>
    <row r="24" spans="1:29" x14ac:dyDescent="0.25">
      <c r="A24" s="7" t="s">
        <v>4</v>
      </c>
      <c r="B24" s="21">
        <v>1116</v>
      </c>
      <c r="C24" s="21">
        <v>551</v>
      </c>
      <c r="D24" s="60">
        <v>565</v>
      </c>
      <c r="E24" s="21">
        <v>1015</v>
      </c>
      <c r="F24" s="21">
        <v>487</v>
      </c>
      <c r="G24" s="60">
        <v>528</v>
      </c>
      <c r="H24" s="21">
        <v>101</v>
      </c>
      <c r="I24" s="21">
        <v>64</v>
      </c>
      <c r="J24" s="60">
        <v>37</v>
      </c>
      <c r="K24" s="21">
        <v>47</v>
      </c>
      <c r="L24" s="21">
        <v>44</v>
      </c>
      <c r="M24" s="21">
        <v>39</v>
      </c>
      <c r="N24" s="21">
        <v>45</v>
      </c>
      <c r="O24" s="21">
        <v>70</v>
      </c>
      <c r="P24" s="21">
        <v>57</v>
      </c>
      <c r="Q24" s="21">
        <v>49</v>
      </c>
      <c r="R24" s="21">
        <v>69</v>
      </c>
      <c r="S24" s="21">
        <v>73</v>
      </c>
      <c r="T24" s="21">
        <v>78</v>
      </c>
      <c r="U24" s="21">
        <v>94</v>
      </c>
      <c r="V24" s="21">
        <v>72</v>
      </c>
      <c r="W24" s="21">
        <v>82</v>
      </c>
      <c r="X24" s="21">
        <v>80</v>
      </c>
      <c r="Y24" s="21">
        <v>63</v>
      </c>
      <c r="Z24" s="21">
        <v>58</v>
      </c>
      <c r="AA24" s="21">
        <v>55</v>
      </c>
      <c r="AB24" s="21">
        <v>32</v>
      </c>
      <c r="AC24" s="22">
        <v>9</v>
      </c>
    </row>
    <row r="25" spans="1:29" x14ac:dyDescent="0.25">
      <c r="A25" s="7" t="s">
        <v>5</v>
      </c>
      <c r="B25" s="21">
        <v>3521</v>
      </c>
      <c r="C25" s="21">
        <v>1736</v>
      </c>
      <c r="D25" s="60">
        <v>1785</v>
      </c>
      <c r="E25" s="21">
        <v>3200</v>
      </c>
      <c r="F25" s="21">
        <v>1568</v>
      </c>
      <c r="G25" s="60">
        <v>1632</v>
      </c>
      <c r="H25" s="21">
        <v>321</v>
      </c>
      <c r="I25" s="21">
        <v>168</v>
      </c>
      <c r="J25" s="60">
        <v>153</v>
      </c>
      <c r="K25" s="21">
        <v>181</v>
      </c>
      <c r="L25" s="21">
        <v>156</v>
      </c>
      <c r="M25" s="21">
        <v>166</v>
      </c>
      <c r="N25" s="21">
        <v>169</v>
      </c>
      <c r="O25" s="21">
        <v>216</v>
      </c>
      <c r="P25" s="21">
        <v>199</v>
      </c>
      <c r="Q25" s="21">
        <v>206</v>
      </c>
      <c r="R25" s="21">
        <v>213</v>
      </c>
      <c r="S25" s="21">
        <v>248</v>
      </c>
      <c r="T25" s="21">
        <v>253</v>
      </c>
      <c r="U25" s="21">
        <v>227</v>
      </c>
      <c r="V25" s="21">
        <v>235</v>
      </c>
      <c r="W25" s="21">
        <v>240</v>
      </c>
      <c r="X25" s="21">
        <v>210</v>
      </c>
      <c r="Y25" s="21">
        <v>180</v>
      </c>
      <c r="Z25" s="21">
        <v>146</v>
      </c>
      <c r="AA25" s="21">
        <v>137</v>
      </c>
      <c r="AB25" s="21">
        <v>96</v>
      </c>
      <c r="AC25" s="22">
        <v>43</v>
      </c>
    </row>
    <row r="26" spans="1:29" ht="13" x14ac:dyDescent="0.3">
      <c r="A26" s="6" t="str">
        <f>VLOOKUP("&lt;Zeilentitel_4&gt;",Uebersetzungen!$B$3:$E$121,Uebersetzungen!$B$2+1,FALSE)</f>
        <v>Region Engiadina Bassa/Val Müstair</v>
      </c>
      <c r="B26" s="9">
        <v>9536</v>
      </c>
      <c r="C26" s="9">
        <v>4742</v>
      </c>
      <c r="D26" s="65">
        <v>4794</v>
      </c>
      <c r="E26" s="9">
        <v>7883</v>
      </c>
      <c r="F26" s="9">
        <v>3862</v>
      </c>
      <c r="G26" s="65">
        <v>4021</v>
      </c>
      <c r="H26" s="9">
        <v>1653</v>
      </c>
      <c r="I26" s="9">
        <v>880</v>
      </c>
      <c r="J26" s="65">
        <v>773</v>
      </c>
      <c r="K26" s="66">
        <v>393</v>
      </c>
      <c r="L26" s="9">
        <v>422</v>
      </c>
      <c r="M26" s="9">
        <v>460</v>
      </c>
      <c r="N26" s="9">
        <v>485</v>
      </c>
      <c r="O26" s="9">
        <v>588</v>
      </c>
      <c r="P26" s="9">
        <v>612</v>
      </c>
      <c r="Q26" s="9">
        <v>571</v>
      </c>
      <c r="R26" s="9">
        <v>588</v>
      </c>
      <c r="S26" s="9">
        <v>656</v>
      </c>
      <c r="T26" s="9">
        <v>703</v>
      </c>
      <c r="U26" s="9">
        <v>804</v>
      </c>
      <c r="V26" s="9">
        <v>684</v>
      </c>
      <c r="W26" s="9">
        <v>637</v>
      </c>
      <c r="X26" s="9">
        <v>579</v>
      </c>
      <c r="Y26" s="9">
        <v>459</v>
      </c>
      <c r="Z26" s="9">
        <v>332</v>
      </c>
      <c r="AA26" s="9">
        <v>297</v>
      </c>
      <c r="AB26" s="9">
        <v>176</v>
      </c>
      <c r="AC26" s="13">
        <v>90</v>
      </c>
    </row>
    <row r="27" spans="1:29" x14ac:dyDescent="0.25">
      <c r="A27" s="7" t="s">
        <v>38</v>
      </c>
      <c r="B27" s="21">
        <v>1590</v>
      </c>
      <c r="C27" s="21">
        <v>811</v>
      </c>
      <c r="D27" s="60">
        <v>779</v>
      </c>
      <c r="E27" s="21">
        <v>1304</v>
      </c>
      <c r="F27" s="21">
        <v>658</v>
      </c>
      <c r="G27" s="60">
        <v>646</v>
      </c>
      <c r="H27" s="21">
        <v>286</v>
      </c>
      <c r="I27" s="21">
        <v>153</v>
      </c>
      <c r="J27" s="60">
        <v>133</v>
      </c>
      <c r="K27" s="21">
        <v>85</v>
      </c>
      <c r="L27" s="21">
        <v>78</v>
      </c>
      <c r="M27" s="21">
        <v>67</v>
      </c>
      <c r="N27" s="21">
        <v>73</v>
      </c>
      <c r="O27" s="21">
        <v>96</v>
      </c>
      <c r="P27" s="21">
        <v>98</v>
      </c>
      <c r="Q27" s="21">
        <v>115</v>
      </c>
      <c r="R27" s="21">
        <v>120</v>
      </c>
      <c r="S27" s="21">
        <v>105</v>
      </c>
      <c r="T27" s="21">
        <v>110</v>
      </c>
      <c r="U27" s="21">
        <v>131</v>
      </c>
      <c r="V27" s="21">
        <v>98</v>
      </c>
      <c r="W27" s="21">
        <v>93</v>
      </c>
      <c r="X27" s="21">
        <v>98</v>
      </c>
      <c r="Y27" s="21">
        <v>86</v>
      </c>
      <c r="Z27" s="21">
        <v>54</v>
      </c>
      <c r="AA27" s="21">
        <v>43</v>
      </c>
      <c r="AB27" s="21">
        <v>27</v>
      </c>
      <c r="AC27" s="22">
        <v>13</v>
      </c>
    </row>
    <row r="28" spans="1:29" x14ac:dyDescent="0.25">
      <c r="A28" s="7" t="s">
        <v>39</v>
      </c>
      <c r="B28" s="21">
        <v>789</v>
      </c>
      <c r="C28" s="21">
        <v>408</v>
      </c>
      <c r="D28" s="60">
        <v>381</v>
      </c>
      <c r="E28" s="21">
        <v>615</v>
      </c>
      <c r="F28" s="21">
        <v>327</v>
      </c>
      <c r="G28" s="60">
        <v>288</v>
      </c>
      <c r="H28" s="21">
        <v>174</v>
      </c>
      <c r="I28" s="21">
        <v>81</v>
      </c>
      <c r="J28" s="60">
        <v>93</v>
      </c>
      <c r="K28" s="21">
        <v>26</v>
      </c>
      <c r="L28" s="21">
        <v>26</v>
      </c>
      <c r="M28" s="21">
        <v>29</v>
      </c>
      <c r="N28" s="21">
        <v>44</v>
      </c>
      <c r="O28" s="21">
        <v>64</v>
      </c>
      <c r="P28" s="21">
        <v>64</v>
      </c>
      <c r="Q28" s="21">
        <v>55</v>
      </c>
      <c r="R28" s="21">
        <v>40</v>
      </c>
      <c r="S28" s="21">
        <v>59</v>
      </c>
      <c r="T28" s="21">
        <v>83</v>
      </c>
      <c r="U28" s="21">
        <v>86</v>
      </c>
      <c r="V28" s="21">
        <v>70</v>
      </c>
      <c r="W28" s="21">
        <v>42</v>
      </c>
      <c r="X28" s="21">
        <v>33</v>
      </c>
      <c r="Y28" s="21">
        <v>14</v>
      </c>
      <c r="Z28" s="21">
        <v>23</v>
      </c>
      <c r="AA28" s="21">
        <v>18</v>
      </c>
      <c r="AB28" s="21">
        <v>11</v>
      </c>
      <c r="AC28" s="22">
        <v>2</v>
      </c>
    </row>
    <row r="29" spans="1:29" x14ac:dyDescent="0.25">
      <c r="A29" s="7" t="s">
        <v>40</v>
      </c>
      <c r="B29" s="21">
        <v>4682</v>
      </c>
      <c r="C29" s="21">
        <v>2316</v>
      </c>
      <c r="D29" s="60">
        <v>2366</v>
      </c>
      <c r="E29" s="21">
        <v>3676</v>
      </c>
      <c r="F29" s="21">
        <v>1775</v>
      </c>
      <c r="G29" s="60">
        <v>1901</v>
      </c>
      <c r="H29" s="21">
        <v>1006</v>
      </c>
      <c r="I29" s="21">
        <v>541</v>
      </c>
      <c r="J29" s="60">
        <v>465</v>
      </c>
      <c r="K29" s="21">
        <v>211</v>
      </c>
      <c r="L29" s="21">
        <v>201</v>
      </c>
      <c r="M29" s="21">
        <v>236</v>
      </c>
      <c r="N29" s="21">
        <v>235</v>
      </c>
      <c r="O29" s="21">
        <v>266</v>
      </c>
      <c r="P29" s="21">
        <v>316</v>
      </c>
      <c r="Q29" s="21">
        <v>293</v>
      </c>
      <c r="R29" s="21">
        <v>291</v>
      </c>
      <c r="S29" s="21">
        <v>336</v>
      </c>
      <c r="T29" s="21">
        <v>333</v>
      </c>
      <c r="U29" s="21">
        <v>380</v>
      </c>
      <c r="V29" s="21">
        <v>326</v>
      </c>
      <c r="W29" s="21">
        <v>314</v>
      </c>
      <c r="X29" s="21">
        <v>289</v>
      </c>
      <c r="Y29" s="21">
        <v>229</v>
      </c>
      <c r="Z29" s="21">
        <v>152</v>
      </c>
      <c r="AA29" s="21">
        <v>138</v>
      </c>
      <c r="AB29" s="21">
        <v>91</v>
      </c>
      <c r="AC29" s="22">
        <v>45</v>
      </c>
    </row>
    <row r="30" spans="1:29" x14ac:dyDescent="0.25">
      <c r="A30" s="7" t="s">
        <v>41</v>
      </c>
      <c r="B30" s="21">
        <v>910</v>
      </c>
      <c r="C30" s="21">
        <v>450</v>
      </c>
      <c r="D30" s="60">
        <v>460</v>
      </c>
      <c r="E30" s="21">
        <v>836</v>
      </c>
      <c r="F30" s="21">
        <v>406</v>
      </c>
      <c r="G30" s="60">
        <v>430</v>
      </c>
      <c r="H30" s="21">
        <v>74</v>
      </c>
      <c r="I30" s="21">
        <v>44</v>
      </c>
      <c r="J30" s="60">
        <v>30</v>
      </c>
      <c r="K30" s="21">
        <v>24</v>
      </c>
      <c r="L30" s="21">
        <v>60</v>
      </c>
      <c r="M30" s="21">
        <v>57</v>
      </c>
      <c r="N30" s="21">
        <v>47</v>
      </c>
      <c r="O30" s="21">
        <v>59</v>
      </c>
      <c r="P30" s="21">
        <v>43</v>
      </c>
      <c r="Q30" s="21">
        <v>46</v>
      </c>
      <c r="R30" s="21">
        <v>58</v>
      </c>
      <c r="S30" s="21">
        <v>61</v>
      </c>
      <c r="T30" s="21">
        <v>59</v>
      </c>
      <c r="U30" s="21">
        <v>74</v>
      </c>
      <c r="V30" s="21">
        <v>64</v>
      </c>
      <c r="W30" s="21">
        <v>70</v>
      </c>
      <c r="X30" s="21">
        <v>49</v>
      </c>
      <c r="Y30" s="21">
        <v>44</v>
      </c>
      <c r="Z30" s="21">
        <v>28</v>
      </c>
      <c r="AA30" s="21">
        <v>33</v>
      </c>
      <c r="AB30" s="21">
        <v>22</v>
      </c>
      <c r="AC30" s="22">
        <v>12</v>
      </c>
    </row>
    <row r="31" spans="1:29" x14ac:dyDescent="0.25">
      <c r="A31" s="7" t="s">
        <v>60</v>
      </c>
      <c r="B31" s="21">
        <v>1565</v>
      </c>
      <c r="C31" s="21">
        <v>757</v>
      </c>
      <c r="D31" s="60">
        <v>808</v>
      </c>
      <c r="E31" s="21">
        <v>1452</v>
      </c>
      <c r="F31" s="21">
        <v>696</v>
      </c>
      <c r="G31" s="60">
        <v>756</v>
      </c>
      <c r="H31" s="21">
        <v>113</v>
      </c>
      <c r="I31" s="21">
        <v>61</v>
      </c>
      <c r="J31" s="60">
        <v>52</v>
      </c>
      <c r="K31" s="21">
        <v>47</v>
      </c>
      <c r="L31" s="21">
        <v>57</v>
      </c>
      <c r="M31" s="21">
        <v>71</v>
      </c>
      <c r="N31" s="21">
        <v>86</v>
      </c>
      <c r="O31" s="21">
        <v>103</v>
      </c>
      <c r="P31" s="21">
        <v>91</v>
      </c>
      <c r="Q31" s="21">
        <v>62</v>
      </c>
      <c r="R31" s="21">
        <v>79</v>
      </c>
      <c r="S31" s="21">
        <v>95</v>
      </c>
      <c r="T31" s="21">
        <v>118</v>
      </c>
      <c r="U31" s="21">
        <v>133</v>
      </c>
      <c r="V31" s="21">
        <v>126</v>
      </c>
      <c r="W31" s="21">
        <v>118</v>
      </c>
      <c r="X31" s="21">
        <v>110</v>
      </c>
      <c r="Y31" s="21">
        <v>86</v>
      </c>
      <c r="Z31" s="21">
        <v>75</v>
      </c>
      <c r="AA31" s="21">
        <v>65</v>
      </c>
      <c r="AB31" s="21">
        <v>25</v>
      </c>
      <c r="AC31" s="22">
        <v>18</v>
      </c>
    </row>
    <row r="32" spans="1:29" ht="13" x14ac:dyDescent="0.3">
      <c r="A32" s="6" t="str">
        <f>VLOOKUP("&lt;Zeilentitel_5&gt;",Uebersetzungen!$B$3:$E$121,Uebersetzungen!$B$2+1,FALSE)</f>
        <v>Region Imboden</v>
      </c>
      <c r="B32" s="9">
        <v>19500</v>
      </c>
      <c r="C32" s="9">
        <v>9792</v>
      </c>
      <c r="D32" s="65">
        <v>9708</v>
      </c>
      <c r="E32" s="9">
        <v>16044</v>
      </c>
      <c r="F32" s="9">
        <v>7863</v>
      </c>
      <c r="G32" s="65">
        <v>8181</v>
      </c>
      <c r="H32" s="9">
        <v>3456</v>
      </c>
      <c r="I32" s="9">
        <v>1929</v>
      </c>
      <c r="J32" s="65">
        <v>1527</v>
      </c>
      <c r="K32" s="66">
        <v>1003</v>
      </c>
      <c r="L32" s="9">
        <v>1016</v>
      </c>
      <c r="M32" s="9">
        <v>1077</v>
      </c>
      <c r="N32" s="9">
        <v>1041</v>
      </c>
      <c r="O32" s="9">
        <v>1183</v>
      </c>
      <c r="P32" s="9">
        <v>1308</v>
      </c>
      <c r="Q32" s="9">
        <v>1378</v>
      </c>
      <c r="R32" s="9">
        <v>1279</v>
      </c>
      <c r="S32" s="9">
        <v>1493</v>
      </c>
      <c r="T32" s="9">
        <v>1540</v>
      </c>
      <c r="U32" s="9">
        <v>1478</v>
      </c>
      <c r="V32" s="9">
        <v>1339</v>
      </c>
      <c r="W32" s="9">
        <v>1166</v>
      </c>
      <c r="X32" s="9">
        <v>1058</v>
      </c>
      <c r="Y32" s="9">
        <v>810</v>
      </c>
      <c r="Z32" s="9">
        <v>593</v>
      </c>
      <c r="AA32" s="9">
        <v>381</v>
      </c>
      <c r="AB32" s="9">
        <v>236</v>
      </c>
      <c r="AC32" s="13">
        <v>121</v>
      </c>
    </row>
    <row r="33" spans="1:29" x14ac:dyDescent="0.25">
      <c r="A33" s="7" t="s">
        <v>31</v>
      </c>
      <c r="B33" s="21">
        <v>3036</v>
      </c>
      <c r="C33" s="21">
        <v>1502</v>
      </c>
      <c r="D33" s="60">
        <v>1534</v>
      </c>
      <c r="E33" s="21">
        <v>2630</v>
      </c>
      <c r="F33" s="21">
        <v>1261</v>
      </c>
      <c r="G33" s="60">
        <v>1369</v>
      </c>
      <c r="H33" s="21">
        <v>406</v>
      </c>
      <c r="I33" s="21">
        <v>241</v>
      </c>
      <c r="J33" s="60">
        <v>165</v>
      </c>
      <c r="K33" s="21">
        <v>163</v>
      </c>
      <c r="L33" s="21">
        <v>156</v>
      </c>
      <c r="M33" s="21">
        <v>163</v>
      </c>
      <c r="N33" s="21">
        <v>191</v>
      </c>
      <c r="O33" s="21">
        <v>203</v>
      </c>
      <c r="P33" s="21">
        <v>177</v>
      </c>
      <c r="Q33" s="21">
        <v>196</v>
      </c>
      <c r="R33" s="21">
        <v>216</v>
      </c>
      <c r="S33" s="21">
        <v>269</v>
      </c>
      <c r="T33" s="21">
        <v>266</v>
      </c>
      <c r="U33" s="21">
        <v>254</v>
      </c>
      <c r="V33" s="21">
        <v>203</v>
      </c>
      <c r="W33" s="21">
        <v>171</v>
      </c>
      <c r="X33" s="21">
        <v>128</v>
      </c>
      <c r="Y33" s="21">
        <v>109</v>
      </c>
      <c r="Z33" s="21">
        <v>78</v>
      </c>
      <c r="AA33" s="21">
        <v>42</v>
      </c>
      <c r="AB33" s="21">
        <v>34</v>
      </c>
      <c r="AC33" s="22">
        <v>17</v>
      </c>
    </row>
    <row r="34" spans="1:29" x14ac:dyDescent="0.25">
      <c r="A34" s="7" t="s">
        <v>32</v>
      </c>
      <c r="B34" s="21">
        <v>7554</v>
      </c>
      <c r="C34" s="21">
        <v>3777</v>
      </c>
      <c r="D34" s="60">
        <v>3777</v>
      </c>
      <c r="E34" s="21">
        <v>5946</v>
      </c>
      <c r="F34" s="21">
        <v>2897</v>
      </c>
      <c r="G34" s="60">
        <v>3049</v>
      </c>
      <c r="H34" s="21">
        <v>1608</v>
      </c>
      <c r="I34" s="21">
        <v>880</v>
      </c>
      <c r="J34" s="60">
        <v>728</v>
      </c>
      <c r="K34" s="21">
        <v>402</v>
      </c>
      <c r="L34" s="21">
        <v>441</v>
      </c>
      <c r="M34" s="21">
        <v>447</v>
      </c>
      <c r="N34" s="21">
        <v>405</v>
      </c>
      <c r="O34" s="21">
        <v>442</v>
      </c>
      <c r="P34" s="21">
        <v>529</v>
      </c>
      <c r="Q34" s="21">
        <v>542</v>
      </c>
      <c r="R34" s="21">
        <v>490</v>
      </c>
      <c r="S34" s="21">
        <v>580</v>
      </c>
      <c r="T34" s="21">
        <v>558</v>
      </c>
      <c r="U34" s="21">
        <v>526</v>
      </c>
      <c r="V34" s="21">
        <v>475</v>
      </c>
      <c r="W34" s="21">
        <v>467</v>
      </c>
      <c r="X34" s="21">
        <v>390</v>
      </c>
      <c r="Y34" s="21">
        <v>322</v>
      </c>
      <c r="Z34" s="21">
        <v>260</v>
      </c>
      <c r="AA34" s="21">
        <v>144</v>
      </c>
      <c r="AB34" s="21">
        <v>88</v>
      </c>
      <c r="AC34" s="22">
        <v>46</v>
      </c>
    </row>
    <row r="35" spans="1:29" x14ac:dyDescent="0.25">
      <c r="A35" s="7" t="s">
        <v>33</v>
      </c>
      <c r="B35" s="21">
        <v>1363</v>
      </c>
      <c r="C35" s="21">
        <v>691</v>
      </c>
      <c r="D35" s="60">
        <v>672</v>
      </c>
      <c r="E35" s="21">
        <v>1119</v>
      </c>
      <c r="F35" s="21">
        <v>551</v>
      </c>
      <c r="G35" s="60">
        <v>568</v>
      </c>
      <c r="H35" s="21">
        <v>244</v>
      </c>
      <c r="I35" s="21">
        <v>140</v>
      </c>
      <c r="J35" s="60">
        <v>104</v>
      </c>
      <c r="K35" s="21">
        <v>75</v>
      </c>
      <c r="L35" s="21">
        <v>89</v>
      </c>
      <c r="M35" s="21">
        <v>88</v>
      </c>
      <c r="N35" s="21">
        <v>95</v>
      </c>
      <c r="O35" s="21">
        <v>82</v>
      </c>
      <c r="P35" s="21">
        <v>57</v>
      </c>
      <c r="Q35" s="21">
        <v>90</v>
      </c>
      <c r="R35" s="21">
        <v>81</v>
      </c>
      <c r="S35" s="21">
        <v>117</v>
      </c>
      <c r="T35" s="21">
        <v>107</v>
      </c>
      <c r="U35" s="21">
        <v>99</v>
      </c>
      <c r="V35" s="21">
        <v>93</v>
      </c>
      <c r="W35" s="21">
        <v>83</v>
      </c>
      <c r="X35" s="21">
        <v>78</v>
      </c>
      <c r="Y35" s="21">
        <v>47</v>
      </c>
      <c r="Z35" s="21">
        <v>31</v>
      </c>
      <c r="AA35" s="21">
        <v>25</v>
      </c>
      <c r="AB35" s="21">
        <v>17</v>
      </c>
      <c r="AC35" s="22">
        <v>9</v>
      </c>
    </row>
    <row r="36" spans="1:29" x14ac:dyDescent="0.25">
      <c r="A36" s="7" t="s">
        <v>34</v>
      </c>
      <c r="B36" s="21">
        <v>2429</v>
      </c>
      <c r="C36" s="21">
        <v>1228</v>
      </c>
      <c r="D36" s="60">
        <v>1201</v>
      </c>
      <c r="E36" s="21">
        <v>2152</v>
      </c>
      <c r="F36" s="21">
        <v>1077</v>
      </c>
      <c r="G36" s="60">
        <v>1075</v>
      </c>
      <c r="H36" s="21">
        <v>277</v>
      </c>
      <c r="I36" s="21">
        <v>151</v>
      </c>
      <c r="J36" s="60">
        <v>126</v>
      </c>
      <c r="K36" s="21">
        <v>172</v>
      </c>
      <c r="L36" s="21">
        <v>117</v>
      </c>
      <c r="M36" s="21">
        <v>153</v>
      </c>
      <c r="N36" s="21">
        <v>125</v>
      </c>
      <c r="O36" s="21">
        <v>159</v>
      </c>
      <c r="P36" s="21">
        <v>166</v>
      </c>
      <c r="Q36" s="21">
        <v>196</v>
      </c>
      <c r="R36" s="21">
        <v>157</v>
      </c>
      <c r="S36" s="21">
        <v>170</v>
      </c>
      <c r="T36" s="21">
        <v>203</v>
      </c>
      <c r="U36" s="21">
        <v>200</v>
      </c>
      <c r="V36" s="21">
        <v>158</v>
      </c>
      <c r="W36" s="21">
        <v>128</v>
      </c>
      <c r="X36" s="21">
        <v>117</v>
      </c>
      <c r="Y36" s="21">
        <v>78</v>
      </c>
      <c r="Z36" s="21">
        <v>45</v>
      </c>
      <c r="AA36" s="21">
        <v>44</v>
      </c>
      <c r="AB36" s="21">
        <v>30</v>
      </c>
      <c r="AC36" s="22">
        <v>11</v>
      </c>
    </row>
    <row r="37" spans="1:29" x14ac:dyDescent="0.25">
      <c r="A37" s="7" t="s">
        <v>35</v>
      </c>
      <c r="B37" s="21">
        <v>2651</v>
      </c>
      <c r="C37" s="21">
        <v>1333</v>
      </c>
      <c r="D37" s="60">
        <v>1318</v>
      </c>
      <c r="E37" s="21">
        <v>2100</v>
      </c>
      <c r="F37" s="21">
        <v>1023</v>
      </c>
      <c r="G37" s="60">
        <v>1077</v>
      </c>
      <c r="H37" s="21">
        <v>551</v>
      </c>
      <c r="I37" s="21">
        <v>310</v>
      </c>
      <c r="J37" s="60">
        <v>241</v>
      </c>
      <c r="K37" s="21">
        <v>86</v>
      </c>
      <c r="L37" s="21">
        <v>116</v>
      </c>
      <c r="M37" s="21">
        <v>104</v>
      </c>
      <c r="N37" s="21">
        <v>100</v>
      </c>
      <c r="O37" s="21">
        <v>162</v>
      </c>
      <c r="P37" s="21">
        <v>223</v>
      </c>
      <c r="Q37" s="21">
        <v>204</v>
      </c>
      <c r="R37" s="21">
        <v>175</v>
      </c>
      <c r="S37" s="21">
        <v>180</v>
      </c>
      <c r="T37" s="21">
        <v>194</v>
      </c>
      <c r="U37" s="21">
        <v>187</v>
      </c>
      <c r="V37" s="21">
        <v>188</v>
      </c>
      <c r="W37" s="21">
        <v>161</v>
      </c>
      <c r="X37" s="21">
        <v>188</v>
      </c>
      <c r="Y37" s="21">
        <v>139</v>
      </c>
      <c r="Z37" s="21">
        <v>109</v>
      </c>
      <c r="AA37" s="21">
        <v>73</v>
      </c>
      <c r="AB37" s="21">
        <v>35</v>
      </c>
      <c r="AC37" s="22">
        <v>27</v>
      </c>
    </row>
    <row r="38" spans="1:29" x14ac:dyDescent="0.25">
      <c r="A38" s="7" t="s">
        <v>36</v>
      </c>
      <c r="B38" s="21">
        <v>1202</v>
      </c>
      <c r="C38" s="21">
        <v>614</v>
      </c>
      <c r="D38" s="60">
        <v>588</v>
      </c>
      <c r="E38" s="21">
        <v>1021</v>
      </c>
      <c r="F38" s="21">
        <v>516</v>
      </c>
      <c r="G38" s="60">
        <v>505</v>
      </c>
      <c r="H38" s="21">
        <v>181</v>
      </c>
      <c r="I38" s="21">
        <v>98</v>
      </c>
      <c r="J38" s="60">
        <v>83</v>
      </c>
      <c r="K38" s="21">
        <v>46</v>
      </c>
      <c r="L38" s="21">
        <v>43</v>
      </c>
      <c r="M38" s="21">
        <v>54</v>
      </c>
      <c r="N38" s="21">
        <v>63</v>
      </c>
      <c r="O38" s="21">
        <v>71</v>
      </c>
      <c r="P38" s="21">
        <v>76</v>
      </c>
      <c r="Q38" s="21">
        <v>65</v>
      </c>
      <c r="R38" s="21">
        <v>78</v>
      </c>
      <c r="S38" s="21">
        <v>86</v>
      </c>
      <c r="T38" s="21">
        <v>96</v>
      </c>
      <c r="U38" s="21">
        <v>116</v>
      </c>
      <c r="V38" s="21">
        <v>108</v>
      </c>
      <c r="W38" s="21">
        <v>75</v>
      </c>
      <c r="X38" s="21">
        <v>75</v>
      </c>
      <c r="Y38" s="21">
        <v>60</v>
      </c>
      <c r="Z38" s="21">
        <v>35</v>
      </c>
      <c r="AA38" s="21">
        <v>30</v>
      </c>
      <c r="AB38" s="21">
        <v>17</v>
      </c>
      <c r="AC38" s="22">
        <v>8</v>
      </c>
    </row>
    <row r="39" spans="1:29" x14ac:dyDescent="0.25">
      <c r="A39" s="7" t="s">
        <v>37</v>
      </c>
      <c r="B39" s="21">
        <v>1265</v>
      </c>
      <c r="C39" s="21">
        <v>647</v>
      </c>
      <c r="D39" s="60">
        <v>618</v>
      </c>
      <c r="E39" s="21">
        <v>1076</v>
      </c>
      <c r="F39" s="21">
        <v>538</v>
      </c>
      <c r="G39" s="60">
        <v>538</v>
      </c>
      <c r="H39" s="21">
        <v>189</v>
      </c>
      <c r="I39" s="21">
        <v>109</v>
      </c>
      <c r="J39" s="60">
        <v>80</v>
      </c>
      <c r="K39" s="21">
        <v>59</v>
      </c>
      <c r="L39" s="21">
        <v>54</v>
      </c>
      <c r="M39" s="21">
        <v>68</v>
      </c>
      <c r="N39" s="21">
        <v>62</v>
      </c>
      <c r="O39" s="21">
        <v>64</v>
      </c>
      <c r="P39" s="21">
        <v>80</v>
      </c>
      <c r="Q39" s="21">
        <v>85</v>
      </c>
      <c r="R39" s="21">
        <v>82</v>
      </c>
      <c r="S39" s="21">
        <v>91</v>
      </c>
      <c r="T39" s="21">
        <v>116</v>
      </c>
      <c r="U39" s="21">
        <v>96</v>
      </c>
      <c r="V39" s="21">
        <v>114</v>
      </c>
      <c r="W39" s="21">
        <v>81</v>
      </c>
      <c r="X39" s="21">
        <v>82</v>
      </c>
      <c r="Y39" s="21">
        <v>55</v>
      </c>
      <c r="Z39" s="21">
        <v>35</v>
      </c>
      <c r="AA39" s="21">
        <v>23</v>
      </c>
      <c r="AB39" s="21">
        <v>15</v>
      </c>
      <c r="AC39" s="22">
        <v>3</v>
      </c>
    </row>
    <row r="40" spans="1:29" ht="13" x14ac:dyDescent="0.3">
      <c r="A40" s="6" t="str">
        <f>VLOOKUP("&lt;Zeilentitel_6&gt;",Uebersetzungen!$B$3:$E$121,Uebersetzungen!$B$2+1,FALSE)</f>
        <v>Region Landquart</v>
      </c>
      <c r="B40" s="9">
        <v>23771</v>
      </c>
      <c r="C40" s="9">
        <v>11896</v>
      </c>
      <c r="D40" s="65">
        <v>11875</v>
      </c>
      <c r="E40" s="9">
        <v>20580</v>
      </c>
      <c r="F40" s="9">
        <v>10194</v>
      </c>
      <c r="G40" s="65">
        <v>10386</v>
      </c>
      <c r="H40" s="9">
        <v>3191</v>
      </c>
      <c r="I40" s="9">
        <v>1702</v>
      </c>
      <c r="J40" s="65">
        <v>1489</v>
      </c>
      <c r="K40" s="66">
        <v>1173</v>
      </c>
      <c r="L40" s="9">
        <v>1172</v>
      </c>
      <c r="M40" s="9">
        <v>1203</v>
      </c>
      <c r="N40" s="9">
        <v>1369</v>
      </c>
      <c r="O40" s="9">
        <v>1551</v>
      </c>
      <c r="P40" s="9">
        <v>1475</v>
      </c>
      <c r="Q40" s="9">
        <v>1542</v>
      </c>
      <c r="R40" s="9">
        <v>1503</v>
      </c>
      <c r="S40" s="9">
        <v>1757</v>
      </c>
      <c r="T40" s="9">
        <v>2074</v>
      </c>
      <c r="U40" s="9">
        <v>2028</v>
      </c>
      <c r="V40" s="9">
        <v>1681</v>
      </c>
      <c r="W40" s="9">
        <v>1419</v>
      </c>
      <c r="X40" s="9">
        <v>1240</v>
      </c>
      <c r="Y40" s="9">
        <v>971</v>
      </c>
      <c r="Z40" s="9">
        <v>700</v>
      </c>
      <c r="AA40" s="9">
        <v>498</v>
      </c>
      <c r="AB40" s="9">
        <v>273</v>
      </c>
      <c r="AC40" s="13">
        <v>142</v>
      </c>
    </row>
    <row r="41" spans="1:29" x14ac:dyDescent="0.25">
      <c r="A41" s="7" t="s">
        <v>71</v>
      </c>
      <c r="B41" s="21">
        <v>3040</v>
      </c>
      <c r="C41" s="21">
        <v>1543</v>
      </c>
      <c r="D41" s="60">
        <v>1497</v>
      </c>
      <c r="E41" s="21">
        <v>2785</v>
      </c>
      <c r="F41" s="21">
        <v>1405</v>
      </c>
      <c r="G41" s="60">
        <v>1380</v>
      </c>
      <c r="H41" s="21">
        <v>255</v>
      </c>
      <c r="I41" s="21">
        <v>138</v>
      </c>
      <c r="J41" s="60">
        <v>117</v>
      </c>
      <c r="K41" s="21">
        <v>150</v>
      </c>
      <c r="L41" s="21">
        <v>146</v>
      </c>
      <c r="M41" s="21">
        <v>152</v>
      </c>
      <c r="N41" s="21">
        <v>198</v>
      </c>
      <c r="O41" s="21">
        <v>196</v>
      </c>
      <c r="P41" s="21">
        <v>160</v>
      </c>
      <c r="Q41" s="21">
        <v>225</v>
      </c>
      <c r="R41" s="21">
        <v>177</v>
      </c>
      <c r="S41" s="21">
        <v>242</v>
      </c>
      <c r="T41" s="21">
        <v>269</v>
      </c>
      <c r="U41" s="21">
        <v>273</v>
      </c>
      <c r="V41" s="21">
        <v>214</v>
      </c>
      <c r="W41" s="21">
        <v>170</v>
      </c>
      <c r="X41" s="21">
        <v>169</v>
      </c>
      <c r="Y41" s="21">
        <v>127</v>
      </c>
      <c r="Z41" s="21">
        <v>73</v>
      </c>
      <c r="AA41" s="21">
        <v>58</v>
      </c>
      <c r="AB41" s="21">
        <v>31</v>
      </c>
      <c r="AC41" s="22">
        <v>10</v>
      </c>
    </row>
    <row r="42" spans="1:29" x14ac:dyDescent="0.25">
      <c r="A42" s="7" t="s">
        <v>72</v>
      </c>
      <c r="B42" s="21">
        <v>2426</v>
      </c>
      <c r="C42" s="21">
        <v>1217</v>
      </c>
      <c r="D42" s="60">
        <v>1209</v>
      </c>
      <c r="E42" s="21">
        <v>2160</v>
      </c>
      <c r="F42" s="21">
        <v>1088</v>
      </c>
      <c r="G42" s="60">
        <v>1072</v>
      </c>
      <c r="H42" s="21">
        <v>266</v>
      </c>
      <c r="I42" s="21">
        <v>129</v>
      </c>
      <c r="J42" s="60">
        <v>137</v>
      </c>
      <c r="K42" s="21">
        <v>123</v>
      </c>
      <c r="L42" s="21">
        <v>128</v>
      </c>
      <c r="M42" s="21">
        <v>184</v>
      </c>
      <c r="N42" s="21">
        <v>178</v>
      </c>
      <c r="O42" s="21">
        <v>141</v>
      </c>
      <c r="P42" s="21">
        <v>145</v>
      </c>
      <c r="Q42" s="21">
        <v>147</v>
      </c>
      <c r="R42" s="21">
        <v>145</v>
      </c>
      <c r="S42" s="21">
        <v>224</v>
      </c>
      <c r="T42" s="21">
        <v>234</v>
      </c>
      <c r="U42" s="21">
        <v>194</v>
      </c>
      <c r="V42" s="21">
        <v>138</v>
      </c>
      <c r="W42" s="21">
        <v>115</v>
      </c>
      <c r="X42" s="21">
        <v>103</v>
      </c>
      <c r="Y42" s="21">
        <v>95</v>
      </c>
      <c r="Z42" s="21">
        <v>65</v>
      </c>
      <c r="AA42" s="21">
        <v>42</v>
      </c>
      <c r="AB42" s="21">
        <v>16</v>
      </c>
      <c r="AC42" s="22">
        <v>9</v>
      </c>
    </row>
    <row r="43" spans="1:29" x14ac:dyDescent="0.25">
      <c r="A43" s="7" t="s">
        <v>73</v>
      </c>
      <c r="B43" s="21">
        <v>3213</v>
      </c>
      <c r="C43" s="21">
        <v>1607</v>
      </c>
      <c r="D43" s="60">
        <v>1606</v>
      </c>
      <c r="E43" s="21">
        <v>2752</v>
      </c>
      <c r="F43" s="21">
        <v>1355</v>
      </c>
      <c r="G43" s="60">
        <v>1397</v>
      </c>
      <c r="H43" s="21">
        <v>461</v>
      </c>
      <c r="I43" s="21">
        <v>252</v>
      </c>
      <c r="J43" s="60">
        <v>209</v>
      </c>
      <c r="K43" s="21">
        <v>140</v>
      </c>
      <c r="L43" s="21">
        <v>174</v>
      </c>
      <c r="M43" s="21">
        <v>176</v>
      </c>
      <c r="N43" s="21">
        <v>147</v>
      </c>
      <c r="O43" s="21">
        <v>204</v>
      </c>
      <c r="P43" s="21">
        <v>201</v>
      </c>
      <c r="Q43" s="21">
        <v>209</v>
      </c>
      <c r="R43" s="21">
        <v>220</v>
      </c>
      <c r="S43" s="21">
        <v>245</v>
      </c>
      <c r="T43" s="21">
        <v>243</v>
      </c>
      <c r="U43" s="21">
        <v>274</v>
      </c>
      <c r="V43" s="21">
        <v>221</v>
      </c>
      <c r="W43" s="21">
        <v>213</v>
      </c>
      <c r="X43" s="21">
        <v>166</v>
      </c>
      <c r="Y43" s="21">
        <v>134</v>
      </c>
      <c r="Z43" s="21">
        <v>116</v>
      </c>
      <c r="AA43" s="21">
        <v>65</v>
      </c>
      <c r="AB43" s="21">
        <v>42</v>
      </c>
      <c r="AC43" s="22">
        <v>23</v>
      </c>
    </row>
    <row r="44" spans="1:29" x14ac:dyDescent="0.25">
      <c r="A44" s="7" t="s">
        <v>74</v>
      </c>
      <c r="B44" s="21">
        <v>671</v>
      </c>
      <c r="C44" s="21">
        <v>338</v>
      </c>
      <c r="D44" s="60">
        <v>333</v>
      </c>
      <c r="E44" s="21">
        <v>626</v>
      </c>
      <c r="F44" s="21">
        <v>316</v>
      </c>
      <c r="G44" s="60">
        <v>310</v>
      </c>
      <c r="H44" s="21">
        <v>45</v>
      </c>
      <c r="I44" s="21">
        <v>22</v>
      </c>
      <c r="J44" s="60">
        <v>23</v>
      </c>
      <c r="K44" s="21">
        <v>33</v>
      </c>
      <c r="L44" s="21">
        <v>30</v>
      </c>
      <c r="M44" s="21">
        <v>31</v>
      </c>
      <c r="N44" s="21">
        <v>27</v>
      </c>
      <c r="O44" s="21">
        <v>30</v>
      </c>
      <c r="P44" s="21">
        <v>52</v>
      </c>
      <c r="Q44" s="21">
        <v>50</v>
      </c>
      <c r="R44" s="21">
        <v>51</v>
      </c>
      <c r="S44" s="21">
        <v>50</v>
      </c>
      <c r="T44" s="21">
        <v>64</v>
      </c>
      <c r="U44" s="21">
        <v>57</v>
      </c>
      <c r="V44" s="21">
        <v>45</v>
      </c>
      <c r="W44" s="21">
        <v>51</v>
      </c>
      <c r="X44" s="21">
        <v>36</v>
      </c>
      <c r="Y44" s="21">
        <v>28</v>
      </c>
      <c r="Z44" s="21">
        <v>16</v>
      </c>
      <c r="AA44" s="21">
        <v>10</v>
      </c>
      <c r="AB44" s="21">
        <v>4</v>
      </c>
      <c r="AC44" s="22">
        <v>6</v>
      </c>
    </row>
    <row r="45" spans="1:29" x14ac:dyDescent="0.25">
      <c r="A45" s="7" t="s">
        <v>75</v>
      </c>
      <c r="B45" s="21">
        <v>896</v>
      </c>
      <c r="C45" s="21">
        <v>441</v>
      </c>
      <c r="D45" s="60">
        <v>455</v>
      </c>
      <c r="E45" s="21">
        <v>798</v>
      </c>
      <c r="F45" s="21">
        <v>391</v>
      </c>
      <c r="G45" s="60">
        <v>407</v>
      </c>
      <c r="H45" s="21">
        <v>98</v>
      </c>
      <c r="I45" s="21">
        <v>50</v>
      </c>
      <c r="J45" s="60">
        <v>48</v>
      </c>
      <c r="K45" s="21">
        <v>53</v>
      </c>
      <c r="L45" s="21">
        <v>42</v>
      </c>
      <c r="M45" s="21">
        <v>46</v>
      </c>
      <c r="N45" s="21">
        <v>55</v>
      </c>
      <c r="O45" s="21">
        <v>54</v>
      </c>
      <c r="P45" s="21">
        <v>50</v>
      </c>
      <c r="Q45" s="21">
        <v>67</v>
      </c>
      <c r="R45" s="21">
        <v>61</v>
      </c>
      <c r="S45" s="21">
        <v>65</v>
      </c>
      <c r="T45" s="21">
        <v>70</v>
      </c>
      <c r="U45" s="21">
        <v>84</v>
      </c>
      <c r="V45" s="21">
        <v>59</v>
      </c>
      <c r="W45" s="21">
        <v>64</v>
      </c>
      <c r="X45" s="21">
        <v>39</v>
      </c>
      <c r="Y45" s="21">
        <v>36</v>
      </c>
      <c r="Z45" s="21">
        <v>18</v>
      </c>
      <c r="AA45" s="21">
        <v>15</v>
      </c>
      <c r="AB45" s="21">
        <v>10</v>
      </c>
      <c r="AC45" s="22">
        <v>8</v>
      </c>
    </row>
    <row r="46" spans="1:29" x14ac:dyDescent="0.25">
      <c r="A46" s="7" t="s">
        <v>76</v>
      </c>
      <c r="B46" s="21">
        <v>2687</v>
      </c>
      <c r="C46" s="21">
        <v>1338</v>
      </c>
      <c r="D46" s="60">
        <v>1349</v>
      </c>
      <c r="E46" s="21">
        <v>2405</v>
      </c>
      <c r="F46" s="21">
        <v>1201</v>
      </c>
      <c r="G46" s="60">
        <v>1204</v>
      </c>
      <c r="H46" s="21">
        <v>282</v>
      </c>
      <c r="I46" s="21">
        <v>137</v>
      </c>
      <c r="J46" s="60">
        <v>145</v>
      </c>
      <c r="K46" s="21">
        <v>135</v>
      </c>
      <c r="L46" s="21">
        <v>117</v>
      </c>
      <c r="M46" s="21">
        <v>116</v>
      </c>
      <c r="N46" s="21">
        <v>144</v>
      </c>
      <c r="O46" s="21">
        <v>153</v>
      </c>
      <c r="P46" s="21">
        <v>147</v>
      </c>
      <c r="Q46" s="21">
        <v>198</v>
      </c>
      <c r="R46" s="21">
        <v>196</v>
      </c>
      <c r="S46" s="21">
        <v>174</v>
      </c>
      <c r="T46" s="21">
        <v>251</v>
      </c>
      <c r="U46" s="21">
        <v>210</v>
      </c>
      <c r="V46" s="21">
        <v>178</v>
      </c>
      <c r="W46" s="21">
        <v>155</v>
      </c>
      <c r="X46" s="21">
        <v>158</v>
      </c>
      <c r="Y46" s="21">
        <v>136</v>
      </c>
      <c r="Z46" s="21">
        <v>84</v>
      </c>
      <c r="AA46" s="21">
        <v>65</v>
      </c>
      <c r="AB46" s="21">
        <v>46</v>
      </c>
      <c r="AC46" s="22">
        <v>24</v>
      </c>
    </row>
    <row r="47" spans="1:29" x14ac:dyDescent="0.25">
      <c r="A47" s="7" t="s">
        <v>77</v>
      </c>
      <c r="B47" s="21">
        <v>2340</v>
      </c>
      <c r="C47" s="21">
        <v>1145</v>
      </c>
      <c r="D47" s="60">
        <v>1195</v>
      </c>
      <c r="E47" s="21">
        <v>2145</v>
      </c>
      <c r="F47" s="21">
        <v>1045</v>
      </c>
      <c r="G47" s="60">
        <v>1100</v>
      </c>
      <c r="H47" s="21">
        <v>195</v>
      </c>
      <c r="I47" s="21">
        <v>100</v>
      </c>
      <c r="J47" s="60">
        <v>95</v>
      </c>
      <c r="K47" s="21">
        <v>122</v>
      </c>
      <c r="L47" s="21">
        <v>129</v>
      </c>
      <c r="M47" s="21">
        <v>134</v>
      </c>
      <c r="N47" s="21">
        <v>147</v>
      </c>
      <c r="O47" s="21">
        <v>146</v>
      </c>
      <c r="P47" s="21">
        <v>103</v>
      </c>
      <c r="Q47" s="21">
        <v>128</v>
      </c>
      <c r="R47" s="21">
        <v>157</v>
      </c>
      <c r="S47" s="21">
        <v>186</v>
      </c>
      <c r="T47" s="21">
        <v>244</v>
      </c>
      <c r="U47" s="21">
        <v>189</v>
      </c>
      <c r="V47" s="21">
        <v>151</v>
      </c>
      <c r="W47" s="21">
        <v>120</v>
      </c>
      <c r="X47" s="21">
        <v>128</v>
      </c>
      <c r="Y47" s="21">
        <v>86</v>
      </c>
      <c r="Z47" s="21">
        <v>64</v>
      </c>
      <c r="AA47" s="21">
        <v>52</v>
      </c>
      <c r="AB47" s="21">
        <v>37</v>
      </c>
      <c r="AC47" s="22">
        <v>17</v>
      </c>
    </row>
    <row r="48" spans="1:29" x14ac:dyDescent="0.25">
      <c r="A48" s="7" t="s">
        <v>78</v>
      </c>
      <c r="B48" s="21">
        <v>8498</v>
      </c>
      <c r="C48" s="21">
        <v>4267</v>
      </c>
      <c r="D48" s="60">
        <v>4231</v>
      </c>
      <c r="E48" s="21">
        <v>6909</v>
      </c>
      <c r="F48" s="21">
        <v>3393</v>
      </c>
      <c r="G48" s="60">
        <v>3516</v>
      </c>
      <c r="H48" s="21">
        <v>1589</v>
      </c>
      <c r="I48" s="21">
        <v>874</v>
      </c>
      <c r="J48" s="60">
        <v>715</v>
      </c>
      <c r="K48" s="21">
        <v>417</v>
      </c>
      <c r="L48" s="21">
        <v>406</v>
      </c>
      <c r="M48" s="21">
        <v>364</v>
      </c>
      <c r="N48" s="21">
        <v>473</v>
      </c>
      <c r="O48" s="21">
        <v>627</v>
      </c>
      <c r="P48" s="21">
        <v>617</v>
      </c>
      <c r="Q48" s="21">
        <v>518</v>
      </c>
      <c r="R48" s="21">
        <v>496</v>
      </c>
      <c r="S48" s="21">
        <v>571</v>
      </c>
      <c r="T48" s="21">
        <v>699</v>
      </c>
      <c r="U48" s="21">
        <v>747</v>
      </c>
      <c r="V48" s="21">
        <v>675</v>
      </c>
      <c r="W48" s="21">
        <v>531</v>
      </c>
      <c r="X48" s="21">
        <v>441</v>
      </c>
      <c r="Y48" s="21">
        <v>329</v>
      </c>
      <c r="Z48" s="21">
        <v>264</v>
      </c>
      <c r="AA48" s="21">
        <v>191</v>
      </c>
      <c r="AB48" s="21">
        <v>87</v>
      </c>
      <c r="AC48" s="22">
        <v>45</v>
      </c>
    </row>
    <row r="49" spans="1:29" ht="13" x14ac:dyDescent="0.3">
      <c r="A49" s="6" t="str">
        <f>VLOOKUP("&lt;Zeilentitel_7&gt;",Uebersetzungen!$B$3:$E$121,Uebersetzungen!$B$2+1,FALSE)</f>
        <v>Region Maloja</v>
      </c>
      <c r="B49" s="9">
        <v>18717</v>
      </c>
      <c r="C49" s="9">
        <v>9285</v>
      </c>
      <c r="D49" s="65">
        <v>9432</v>
      </c>
      <c r="E49" s="9">
        <v>12917</v>
      </c>
      <c r="F49" s="9">
        <v>6230</v>
      </c>
      <c r="G49" s="65">
        <v>6687</v>
      </c>
      <c r="H49" s="9">
        <v>5800</v>
      </c>
      <c r="I49" s="9">
        <v>3055</v>
      </c>
      <c r="J49" s="65">
        <v>2745</v>
      </c>
      <c r="K49" s="66">
        <v>778</v>
      </c>
      <c r="L49" s="9">
        <v>733</v>
      </c>
      <c r="M49" s="9">
        <v>767</v>
      </c>
      <c r="N49" s="9">
        <v>917</v>
      </c>
      <c r="O49" s="9">
        <v>1088</v>
      </c>
      <c r="P49" s="9">
        <v>1231</v>
      </c>
      <c r="Q49" s="9">
        <v>1278</v>
      </c>
      <c r="R49" s="9">
        <v>1231</v>
      </c>
      <c r="S49" s="9">
        <v>1442</v>
      </c>
      <c r="T49" s="9">
        <v>1640</v>
      </c>
      <c r="U49" s="9">
        <v>1544</v>
      </c>
      <c r="V49" s="9">
        <v>1373</v>
      </c>
      <c r="W49" s="9">
        <v>1244</v>
      </c>
      <c r="X49" s="9">
        <v>1161</v>
      </c>
      <c r="Y49" s="9">
        <v>842</v>
      </c>
      <c r="Z49" s="9">
        <v>635</v>
      </c>
      <c r="AA49" s="9">
        <v>421</v>
      </c>
      <c r="AB49" s="9">
        <v>262</v>
      </c>
      <c r="AC49" s="13">
        <v>130</v>
      </c>
    </row>
    <row r="50" spans="1:29" x14ac:dyDescent="0.25">
      <c r="A50" s="7" t="s">
        <v>42</v>
      </c>
      <c r="B50" s="21">
        <v>633</v>
      </c>
      <c r="C50" s="21">
        <v>323</v>
      </c>
      <c r="D50" s="60">
        <v>310</v>
      </c>
      <c r="E50" s="21">
        <v>523</v>
      </c>
      <c r="F50" s="21">
        <v>263</v>
      </c>
      <c r="G50" s="60">
        <v>260</v>
      </c>
      <c r="H50" s="21">
        <v>110</v>
      </c>
      <c r="I50" s="21">
        <v>60</v>
      </c>
      <c r="J50" s="60">
        <v>50</v>
      </c>
      <c r="K50" s="21">
        <v>20</v>
      </c>
      <c r="L50" s="21">
        <v>19</v>
      </c>
      <c r="M50" s="21">
        <v>25</v>
      </c>
      <c r="N50" s="21">
        <v>30</v>
      </c>
      <c r="O50" s="21">
        <v>55</v>
      </c>
      <c r="P50" s="21">
        <v>43</v>
      </c>
      <c r="Q50" s="21">
        <v>39</v>
      </c>
      <c r="R50" s="21">
        <v>30</v>
      </c>
      <c r="S50" s="21">
        <v>44</v>
      </c>
      <c r="T50" s="21">
        <v>61</v>
      </c>
      <c r="U50" s="21">
        <v>59</v>
      </c>
      <c r="V50" s="21">
        <v>60</v>
      </c>
      <c r="W50" s="21">
        <v>43</v>
      </c>
      <c r="X50" s="21">
        <v>44</v>
      </c>
      <c r="Y50" s="21">
        <v>29</v>
      </c>
      <c r="Z50" s="21">
        <v>14</v>
      </c>
      <c r="AA50" s="21">
        <v>10</v>
      </c>
      <c r="AB50" s="21">
        <v>7</v>
      </c>
      <c r="AC50" s="22">
        <v>1</v>
      </c>
    </row>
    <row r="51" spans="1:29" x14ac:dyDescent="0.25">
      <c r="A51" s="7" t="s">
        <v>43</v>
      </c>
      <c r="B51" s="21">
        <v>1488</v>
      </c>
      <c r="C51" s="21">
        <v>714</v>
      </c>
      <c r="D51" s="60">
        <v>774</v>
      </c>
      <c r="E51" s="21">
        <v>979</v>
      </c>
      <c r="F51" s="21">
        <v>470</v>
      </c>
      <c r="G51" s="60">
        <v>509</v>
      </c>
      <c r="H51" s="21">
        <v>509</v>
      </c>
      <c r="I51" s="21">
        <v>244</v>
      </c>
      <c r="J51" s="60">
        <v>265</v>
      </c>
      <c r="K51" s="21">
        <v>61</v>
      </c>
      <c r="L51" s="21">
        <v>75</v>
      </c>
      <c r="M51" s="21">
        <v>67</v>
      </c>
      <c r="N51" s="21">
        <v>88</v>
      </c>
      <c r="O51" s="21">
        <v>79</v>
      </c>
      <c r="P51" s="21">
        <v>88</v>
      </c>
      <c r="Q51" s="21">
        <v>82</v>
      </c>
      <c r="R51" s="21">
        <v>77</v>
      </c>
      <c r="S51" s="21">
        <v>134</v>
      </c>
      <c r="T51" s="21">
        <v>137</v>
      </c>
      <c r="U51" s="21">
        <v>141</v>
      </c>
      <c r="V51" s="21">
        <v>98</v>
      </c>
      <c r="W51" s="21">
        <v>87</v>
      </c>
      <c r="X51" s="21">
        <v>111</v>
      </c>
      <c r="Y51" s="21">
        <v>60</v>
      </c>
      <c r="Z51" s="21">
        <v>56</v>
      </c>
      <c r="AA51" s="21">
        <v>26</v>
      </c>
      <c r="AB51" s="21">
        <v>15</v>
      </c>
      <c r="AC51" s="22">
        <v>6</v>
      </c>
    </row>
    <row r="52" spans="1:29" x14ac:dyDescent="0.25">
      <c r="A52" s="7" t="s">
        <v>44</v>
      </c>
      <c r="B52" s="21">
        <v>227</v>
      </c>
      <c r="C52" s="21">
        <v>120</v>
      </c>
      <c r="D52" s="60">
        <v>107</v>
      </c>
      <c r="E52" s="21">
        <v>159</v>
      </c>
      <c r="F52" s="21">
        <v>85</v>
      </c>
      <c r="G52" s="60">
        <v>74</v>
      </c>
      <c r="H52" s="21">
        <v>68</v>
      </c>
      <c r="I52" s="21">
        <v>35</v>
      </c>
      <c r="J52" s="60">
        <v>33</v>
      </c>
      <c r="K52" s="21">
        <v>15</v>
      </c>
      <c r="L52" s="21">
        <v>7</v>
      </c>
      <c r="M52" s="21">
        <v>9</v>
      </c>
      <c r="N52" s="21">
        <v>7</v>
      </c>
      <c r="O52" s="21">
        <v>14</v>
      </c>
      <c r="P52" s="21">
        <v>17</v>
      </c>
      <c r="Q52" s="21">
        <v>19</v>
      </c>
      <c r="R52" s="21">
        <v>15</v>
      </c>
      <c r="S52" s="21">
        <v>17</v>
      </c>
      <c r="T52" s="21">
        <v>18</v>
      </c>
      <c r="U52" s="21">
        <v>14</v>
      </c>
      <c r="V52" s="21">
        <v>18</v>
      </c>
      <c r="W52" s="21">
        <v>17</v>
      </c>
      <c r="X52" s="21">
        <v>17</v>
      </c>
      <c r="Y52" s="21">
        <v>9</v>
      </c>
      <c r="Z52" s="21">
        <v>7</v>
      </c>
      <c r="AA52" s="21">
        <v>3</v>
      </c>
      <c r="AB52" s="21">
        <v>4</v>
      </c>
      <c r="AC52" s="22">
        <v>0</v>
      </c>
    </row>
    <row r="53" spans="1:29" x14ac:dyDescent="0.25">
      <c r="A53" s="7" t="s">
        <v>45</v>
      </c>
      <c r="B53" s="21">
        <v>2115</v>
      </c>
      <c r="C53" s="21">
        <v>1056</v>
      </c>
      <c r="D53" s="60">
        <v>1059</v>
      </c>
      <c r="E53" s="21">
        <v>1423</v>
      </c>
      <c r="F53" s="21">
        <v>693</v>
      </c>
      <c r="G53" s="60">
        <v>730</v>
      </c>
      <c r="H53" s="21">
        <v>692</v>
      </c>
      <c r="I53" s="21">
        <v>363</v>
      </c>
      <c r="J53" s="60">
        <v>329</v>
      </c>
      <c r="K53" s="21">
        <v>98</v>
      </c>
      <c r="L53" s="21">
        <v>94</v>
      </c>
      <c r="M53" s="21">
        <v>87</v>
      </c>
      <c r="N53" s="21">
        <v>100</v>
      </c>
      <c r="O53" s="21">
        <v>106</v>
      </c>
      <c r="P53" s="21">
        <v>148</v>
      </c>
      <c r="Q53" s="21">
        <v>162</v>
      </c>
      <c r="R53" s="21">
        <v>172</v>
      </c>
      <c r="S53" s="21">
        <v>164</v>
      </c>
      <c r="T53" s="21">
        <v>203</v>
      </c>
      <c r="U53" s="21">
        <v>181</v>
      </c>
      <c r="V53" s="21">
        <v>149</v>
      </c>
      <c r="W53" s="21">
        <v>147</v>
      </c>
      <c r="X53" s="21">
        <v>102</v>
      </c>
      <c r="Y53" s="21">
        <v>70</v>
      </c>
      <c r="Z53" s="21">
        <v>61</v>
      </c>
      <c r="AA53" s="21">
        <v>36</v>
      </c>
      <c r="AB53" s="21">
        <v>22</v>
      </c>
      <c r="AC53" s="22">
        <v>13</v>
      </c>
    </row>
    <row r="54" spans="1:29" x14ac:dyDescent="0.25">
      <c r="A54" s="7" t="s">
        <v>95</v>
      </c>
      <c r="B54" s="21">
        <v>770</v>
      </c>
      <c r="C54" s="21">
        <v>375</v>
      </c>
      <c r="D54" s="60">
        <v>395</v>
      </c>
      <c r="E54" s="21">
        <v>542</v>
      </c>
      <c r="F54" s="21">
        <v>260</v>
      </c>
      <c r="G54" s="60">
        <v>282</v>
      </c>
      <c r="H54" s="21">
        <v>228</v>
      </c>
      <c r="I54" s="21">
        <v>115</v>
      </c>
      <c r="J54" s="60">
        <v>113</v>
      </c>
      <c r="K54" s="21">
        <v>32</v>
      </c>
      <c r="L54" s="21">
        <v>32</v>
      </c>
      <c r="M54" s="21">
        <v>30</v>
      </c>
      <c r="N54" s="21">
        <v>46</v>
      </c>
      <c r="O54" s="21">
        <v>53</v>
      </c>
      <c r="P54" s="21">
        <v>30</v>
      </c>
      <c r="Q54" s="21">
        <v>55</v>
      </c>
      <c r="R54" s="21">
        <v>54</v>
      </c>
      <c r="S54" s="21">
        <v>57</v>
      </c>
      <c r="T54" s="21">
        <v>70</v>
      </c>
      <c r="U54" s="21">
        <v>55</v>
      </c>
      <c r="V54" s="21">
        <v>72</v>
      </c>
      <c r="W54" s="21">
        <v>53</v>
      </c>
      <c r="X54" s="21">
        <v>53</v>
      </c>
      <c r="Y54" s="21">
        <v>38</v>
      </c>
      <c r="Z54" s="21">
        <v>18</v>
      </c>
      <c r="AA54" s="21">
        <v>15</v>
      </c>
      <c r="AB54" s="21">
        <v>4</v>
      </c>
      <c r="AC54" s="22">
        <v>3</v>
      </c>
    </row>
    <row r="55" spans="1:29" x14ac:dyDescent="0.25">
      <c r="A55" s="7" t="s">
        <v>46</v>
      </c>
      <c r="B55" s="21">
        <v>3007</v>
      </c>
      <c r="C55" s="21">
        <v>1468</v>
      </c>
      <c r="D55" s="60">
        <v>1539</v>
      </c>
      <c r="E55" s="21">
        <v>2298</v>
      </c>
      <c r="F55" s="21">
        <v>1101</v>
      </c>
      <c r="G55" s="60">
        <v>1197</v>
      </c>
      <c r="H55" s="21">
        <v>709</v>
      </c>
      <c r="I55" s="21">
        <v>367</v>
      </c>
      <c r="J55" s="60">
        <v>342</v>
      </c>
      <c r="K55" s="21">
        <v>150</v>
      </c>
      <c r="L55" s="21">
        <v>126</v>
      </c>
      <c r="M55" s="21">
        <v>125</v>
      </c>
      <c r="N55" s="21">
        <v>142</v>
      </c>
      <c r="O55" s="21">
        <v>170</v>
      </c>
      <c r="P55" s="21">
        <v>219</v>
      </c>
      <c r="Q55" s="21">
        <v>224</v>
      </c>
      <c r="R55" s="21">
        <v>195</v>
      </c>
      <c r="S55" s="21">
        <v>258</v>
      </c>
      <c r="T55" s="21">
        <v>249</v>
      </c>
      <c r="U55" s="21">
        <v>253</v>
      </c>
      <c r="V55" s="21">
        <v>204</v>
      </c>
      <c r="W55" s="21">
        <v>171</v>
      </c>
      <c r="X55" s="21">
        <v>165</v>
      </c>
      <c r="Y55" s="21">
        <v>133</v>
      </c>
      <c r="Z55" s="21">
        <v>91</v>
      </c>
      <c r="AA55" s="21">
        <v>63</v>
      </c>
      <c r="AB55" s="21">
        <v>42</v>
      </c>
      <c r="AC55" s="22">
        <v>27</v>
      </c>
    </row>
    <row r="56" spans="1:29" x14ac:dyDescent="0.25">
      <c r="A56" s="7" t="s">
        <v>97</v>
      </c>
      <c r="B56" s="21">
        <v>5149</v>
      </c>
      <c r="C56" s="21">
        <v>2568</v>
      </c>
      <c r="D56" s="60">
        <v>2581</v>
      </c>
      <c r="E56" s="21">
        <v>3044</v>
      </c>
      <c r="F56" s="21">
        <v>1444</v>
      </c>
      <c r="G56" s="60">
        <v>1600</v>
      </c>
      <c r="H56" s="21">
        <v>2105</v>
      </c>
      <c r="I56" s="21">
        <v>1124</v>
      </c>
      <c r="J56" s="60">
        <v>981</v>
      </c>
      <c r="K56" s="21">
        <v>190</v>
      </c>
      <c r="L56" s="21">
        <v>172</v>
      </c>
      <c r="M56" s="21">
        <v>196</v>
      </c>
      <c r="N56" s="21">
        <v>194</v>
      </c>
      <c r="O56" s="21">
        <v>299</v>
      </c>
      <c r="P56" s="21">
        <v>340</v>
      </c>
      <c r="Q56" s="21">
        <v>368</v>
      </c>
      <c r="R56" s="21">
        <v>349</v>
      </c>
      <c r="S56" s="21">
        <v>375</v>
      </c>
      <c r="T56" s="21">
        <v>480</v>
      </c>
      <c r="U56" s="21">
        <v>450</v>
      </c>
      <c r="V56" s="21">
        <v>381</v>
      </c>
      <c r="W56" s="21">
        <v>332</v>
      </c>
      <c r="X56" s="21">
        <v>327</v>
      </c>
      <c r="Y56" s="21">
        <v>260</v>
      </c>
      <c r="Z56" s="21">
        <v>199</v>
      </c>
      <c r="AA56" s="21">
        <v>127</v>
      </c>
      <c r="AB56" s="21">
        <v>70</v>
      </c>
      <c r="AC56" s="22">
        <v>40</v>
      </c>
    </row>
    <row r="57" spans="1:29" x14ac:dyDescent="0.25">
      <c r="A57" s="7" t="s">
        <v>47</v>
      </c>
      <c r="B57" s="21">
        <v>727</v>
      </c>
      <c r="C57" s="21">
        <v>375</v>
      </c>
      <c r="D57" s="60">
        <v>352</v>
      </c>
      <c r="E57" s="21">
        <v>616</v>
      </c>
      <c r="F57" s="21">
        <v>318</v>
      </c>
      <c r="G57" s="60">
        <v>298</v>
      </c>
      <c r="H57" s="21">
        <v>111</v>
      </c>
      <c r="I57" s="21">
        <v>57</v>
      </c>
      <c r="J57" s="60">
        <v>54</v>
      </c>
      <c r="K57" s="21">
        <v>32</v>
      </c>
      <c r="L57" s="21">
        <v>32</v>
      </c>
      <c r="M57" s="21">
        <v>41</v>
      </c>
      <c r="N57" s="21">
        <v>32</v>
      </c>
      <c r="O57" s="21">
        <v>45</v>
      </c>
      <c r="P57" s="21">
        <v>51</v>
      </c>
      <c r="Q57" s="21">
        <v>46</v>
      </c>
      <c r="R57" s="21">
        <v>39</v>
      </c>
      <c r="S57" s="21">
        <v>52</v>
      </c>
      <c r="T57" s="21">
        <v>64</v>
      </c>
      <c r="U57" s="21">
        <v>63</v>
      </c>
      <c r="V57" s="21">
        <v>45</v>
      </c>
      <c r="W57" s="21">
        <v>55</v>
      </c>
      <c r="X57" s="21">
        <v>51</v>
      </c>
      <c r="Y57" s="21">
        <v>30</v>
      </c>
      <c r="Z57" s="21">
        <v>20</v>
      </c>
      <c r="AA57" s="21">
        <v>15</v>
      </c>
      <c r="AB57" s="21">
        <v>12</v>
      </c>
      <c r="AC57" s="22">
        <v>2</v>
      </c>
    </row>
    <row r="58" spans="1:29" x14ac:dyDescent="0.25">
      <c r="A58" s="7" t="s">
        <v>98</v>
      </c>
      <c r="B58" s="21">
        <v>756</v>
      </c>
      <c r="C58" s="21">
        <v>374</v>
      </c>
      <c r="D58" s="60">
        <v>382</v>
      </c>
      <c r="E58" s="21">
        <v>480</v>
      </c>
      <c r="F58" s="21">
        <v>228</v>
      </c>
      <c r="G58" s="60">
        <v>252</v>
      </c>
      <c r="H58" s="21">
        <v>276</v>
      </c>
      <c r="I58" s="21">
        <v>146</v>
      </c>
      <c r="J58" s="60">
        <v>130</v>
      </c>
      <c r="K58" s="21">
        <v>36</v>
      </c>
      <c r="L58" s="21">
        <v>25</v>
      </c>
      <c r="M58" s="21">
        <v>38</v>
      </c>
      <c r="N58" s="21">
        <v>25</v>
      </c>
      <c r="O58" s="21">
        <v>47</v>
      </c>
      <c r="P58" s="21">
        <v>52</v>
      </c>
      <c r="Q58" s="21">
        <v>50</v>
      </c>
      <c r="R58" s="21">
        <v>72</v>
      </c>
      <c r="S58" s="21">
        <v>58</v>
      </c>
      <c r="T58" s="21">
        <v>66</v>
      </c>
      <c r="U58" s="21">
        <v>59</v>
      </c>
      <c r="V58" s="21">
        <v>54</v>
      </c>
      <c r="W58" s="21">
        <v>49</v>
      </c>
      <c r="X58" s="21">
        <v>36</v>
      </c>
      <c r="Y58" s="21">
        <v>39</v>
      </c>
      <c r="Z58" s="21">
        <v>24</v>
      </c>
      <c r="AA58" s="21">
        <v>13</v>
      </c>
      <c r="AB58" s="21">
        <v>9</v>
      </c>
      <c r="AC58" s="22">
        <v>4</v>
      </c>
    </row>
    <row r="59" spans="1:29" x14ac:dyDescent="0.25">
      <c r="A59" s="7" t="s">
        <v>48</v>
      </c>
      <c r="B59" s="21">
        <v>1067</v>
      </c>
      <c r="C59" s="21">
        <v>520</v>
      </c>
      <c r="D59" s="60">
        <v>547</v>
      </c>
      <c r="E59" s="21">
        <v>711</v>
      </c>
      <c r="F59" s="21">
        <v>341</v>
      </c>
      <c r="G59" s="60">
        <v>370</v>
      </c>
      <c r="H59" s="21">
        <v>356</v>
      </c>
      <c r="I59" s="21">
        <v>179</v>
      </c>
      <c r="J59" s="60">
        <v>177</v>
      </c>
      <c r="K59" s="21">
        <v>40</v>
      </c>
      <c r="L59" s="21">
        <v>35</v>
      </c>
      <c r="M59" s="21">
        <v>32</v>
      </c>
      <c r="N59" s="21">
        <v>27</v>
      </c>
      <c r="O59" s="21">
        <v>52</v>
      </c>
      <c r="P59" s="21">
        <v>85</v>
      </c>
      <c r="Q59" s="21">
        <v>85</v>
      </c>
      <c r="R59" s="21">
        <v>69</v>
      </c>
      <c r="S59" s="21">
        <v>100</v>
      </c>
      <c r="T59" s="21">
        <v>92</v>
      </c>
      <c r="U59" s="21">
        <v>67</v>
      </c>
      <c r="V59" s="21">
        <v>83</v>
      </c>
      <c r="W59" s="21">
        <v>79</v>
      </c>
      <c r="X59" s="21">
        <v>80</v>
      </c>
      <c r="Y59" s="21">
        <v>54</v>
      </c>
      <c r="Z59" s="21">
        <v>42</v>
      </c>
      <c r="AA59" s="21">
        <v>27</v>
      </c>
      <c r="AB59" s="21">
        <v>12</v>
      </c>
      <c r="AC59" s="22">
        <v>6</v>
      </c>
    </row>
    <row r="60" spans="1:29" x14ac:dyDescent="0.25">
      <c r="A60" s="7" t="s">
        <v>49</v>
      </c>
      <c r="B60" s="21">
        <v>1214</v>
      </c>
      <c r="C60" s="21">
        <v>645</v>
      </c>
      <c r="D60" s="60">
        <v>569</v>
      </c>
      <c r="E60" s="21">
        <v>776</v>
      </c>
      <c r="F60" s="21">
        <v>389</v>
      </c>
      <c r="G60" s="60">
        <v>387</v>
      </c>
      <c r="H60" s="21">
        <v>438</v>
      </c>
      <c r="I60" s="21">
        <v>256</v>
      </c>
      <c r="J60" s="60">
        <v>182</v>
      </c>
      <c r="K60" s="21">
        <v>48</v>
      </c>
      <c r="L60" s="21">
        <v>45</v>
      </c>
      <c r="M60" s="21">
        <v>57</v>
      </c>
      <c r="N60" s="21">
        <v>151</v>
      </c>
      <c r="O60" s="21">
        <v>54</v>
      </c>
      <c r="P60" s="21">
        <v>79</v>
      </c>
      <c r="Q60" s="21">
        <v>64</v>
      </c>
      <c r="R60" s="21">
        <v>82</v>
      </c>
      <c r="S60" s="21">
        <v>74</v>
      </c>
      <c r="T60" s="21">
        <v>90</v>
      </c>
      <c r="U60" s="21">
        <v>68</v>
      </c>
      <c r="V60" s="21">
        <v>98</v>
      </c>
      <c r="W60" s="21">
        <v>93</v>
      </c>
      <c r="X60" s="21">
        <v>76</v>
      </c>
      <c r="Y60" s="21">
        <v>44</v>
      </c>
      <c r="Z60" s="21">
        <v>30</v>
      </c>
      <c r="AA60" s="21">
        <v>34</v>
      </c>
      <c r="AB60" s="21">
        <v>20</v>
      </c>
      <c r="AC60" s="22">
        <v>7</v>
      </c>
    </row>
    <row r="61" spans="1:29" x14ac:dyDescent="0.25">
      <c r="A61" s="7" t="s">
        <v>99</v>
      </c>
      <c r="B61" s="21">
        <v>1564</v>
      </c>
      <c r="C61" s="21">
        <v>747</v>
      </c>
      <c r="D61" s="60">
        <v>817</v>
      </c>
      <c r="E61" s="21">
        <v>1366</v>
      </c>
      <c r="F61" s="21">
        <v>638</v>
      </c>
      <c r="G61" s="60">
        <v>728</v>
      </c>
      <c r="H61" s="21">
        <v>198</v>
      </c>
      <c r="I61" s="21">
        <v>109</v>
      </c>
      <c r="J61" s="60">
        <v>89</v>
      </c>
      <c r="K61" s="21">
        <v>56</v>
      </c>
      <c r="L61" s="21">
        <v>71</v>
      </c>
      <c r="M61" s="21">
        <v>60</v>
      </c>
      <c r="N61" s="21">
        <v>75</v>
      </c>
      <c r="O61" s="21">
        <v>114</v>
      </c>
      <c r="P61" s="21">
        <v>79</v>
      </c>
      <c r="Q61" s="21">
        <v>84</v>
      </c>
      <c r="R61" s="21">
        <v>77</v>
      </c>
      <c r="S61" s="21">
        <v>109</v>
      </c>
      <c r="T61" s="21">
        <v>110</v>
      </c>
      <c r="U61" s="21">
        <v>134</v>
      </c>
      <c r="V61" s="21">
        <v>111</v>
      </c>
      <c r="W61" s="21">
        <v>118</v>
      </c>
      <c r="X61" s="21">
        <v>99</v>
      </c>
      <c r="Y61" s="21">
        <v>76</v>
      </c>
      <c r="Z61" s="21">
        <v>73</v>
      </c>
      <c r="AA61" s="21">
        <v>52</v>
      </c>
      <c r="AB61" s="21">
        <v>45</v>
      </c>
      <c r="AC61" s="22">
        <v>21</v>
      </c>
    </row>
    <row r="62" spans="1:29" ht="13" x14ac:dyDescent="0.3">
      <c r="A62" s="6" t="str">
        <f>VLOOKUP("&lt;Zeilentitel_8&gt;",Uebersetzungen!$B$3:$E$121,Uebersetzungen!$B$2+1,FALSE)</f>
        <v>Region Moesa</v>
      </c>
      <c r="B62" s="9">
        <v>8301</v>
      </c>
      <c r="C62" s="9">
        <v>4212</v>
      </c>
      <c r="D62" s="65">
        <v>4089</v>
      </c>
      <c r="E62" s="9">
        <v>6654</v>
      </c>
      <c r="F62" s="9">
        <v>3241</v>
      </c>
      <c r="G62" s="65">
        <v>3413</v>
      </c>
      <c r="H62" s="9">
        <v>1647</v>
      </c>
      <c r="I62" s="9">
        <v>971</v>
      </c>
      <c r="J62" s="65">
        <v>676</v>
      </c>
      <c r="K62" s="66">
        <v>314</v>
      </c>
      <c r="L62" s="9">
        <v>337</v>
      </c>
      <c r="M62" s="9">
        <v>391</v>
      </c>
      <c r="N62" s="9">
        <v>410</v>
      </c>
      <c r="O62" s="9">
        <v>414</v>
      </c>
      <c r="P62" s="9">
        <v>421</v>
      </c>
      <c r="Q62" s="9">
        <v>459</v>
      </c>
      <c r="R62" s="9">
        <v>555</v>
      </c>
      <c r="S62" s="9">
        <v>700</v>
      </c>
      <c r="T62" s="9">
        <v>729</v>
      </c>
      <c r="U62" s="9">
        <v>693</v>
      </c>
      <c r="V62" s="9">
        <v>584</v>
      </c>
      <c r="W62" s="9">
        <v>510</v>
      </c>
      <c r="X62" s="9">
        <v>525</v>
      </c>
      <c r="Y62" s="9">
        <v>462</v>
      </c>
      <c r="Z62" s="9">
        <v>321</v>
      </c>
      <c r="AA62" s="9">
        <v>276</v>
      </c>
      <c r="AB62" s="9">
        <v>137</v>
      </c>
      <c r="AC62" s="13">
        <v>63</v>
      </c>
    </row>
    <row r="63" spans="1:29" x14ac:dyDescent="0.25">
      <c r="A63" s="7" t="s">
        <v>50</v>
      </c>
      <c r="B63" s="21">
        <v>92</v>
      </c>
      <c r="C63" s="21">
        <v>42</v>
      </c>
      <c r="D63" s="60">
        <v>50</v>
      </c>
      <c r="E63" s="21">
        <v>86</v>
      </c>
      <c r="F63" s="21">
        <v>39</v>
      </c>
      <c r="G63" s="60">
        <v>47</v>
      </c>
      <c r="H63" s="21">
        <v>6</v>
      </c>
      <c r="I63" s="21">
        <v>3</v>
      </c>
      <c r="J63" s="60">
        <v>3</v>
      </c>
      <c r="K63" s="21">
        <v>1</v>
      </c>
      <c r="L63" s="21">
        <v>4</v>
      </c>
      <c r="M63" s="21">
        <v>3</v>
      </c>
      <c r="N63" s="21">
        <v>3</v>
      </c>
      <c r="O63" s="21">
        <v>4</v>
      </c>
      <c r="P63" s="21">
        <v>3</v>
      </c>
      <c r="Q63" s="21">
        <v>0</v>
      </c>
      <c r="R63" s="21">
        <v>7</v>
      </c>
      <c r="S63" s="21">
        <v>2</v>
      </c>
      <c r="T63" s="21">
        <v>10</v>
      </c>
      <c r="U63" s="21">
        <v>11</v>
      </c>
      <c r="V63" s="21">
        <v>6</v>
      </c>
      <c r="W63" s="21">
        <v>8</v>
      </c>
      <c r="X63" s="21">
        <v>4</v>
      </c>
      <c r="Y63" s="21">
        <v>7</v>
      </c>
      <c r="Z63" s="21">
        <v>9</v>
      </c>
      <c r="AA63" s="21">
        <v>4</v>
      </c>
      <c r="AB63" s="21">
        <v>3</v>
      </c>
      <c r="AC63" s="22">
        <v>3</v>
      </c>
    </row>
    <row r="64" spans="1:29" x14ac:dyDescent="0.25">
      <c r="A64" s="7" t="s">
        <v>51</v>
      </c>
      <c r="B64" s="21">
        <v>240</v>
      </c>
      <c r="C64" s="21">
        <v>101</v>
      </c>
      <c r="D64" s="60">
        <v>139</v>
      </c>
      <c r="E64" s="21">
        <v>221</v>
      </c>
      <c r="F64" s="21">
        <v>90</v>
      </c>
      <c r="G64" s="60">
        <v>131</v>
      </c>
      <c r="H64" s="21">
        <v>19</v>
      </c>
      <c r="I64" s="21">
        <v>11</v>
      </c>
      <c r="J64" s="60">
        <v>8</v>
      </c>
      <c r="K64" s="21">
        <v>7</v>
      </c>
      <c r="L64" s="21">
        <v>11</v>
      </c>
      <c r="M64" s="21">
        <v>11</v>
      </c>
      <c r="N64" s="21">
        <v>11</v>
      </c>
      <c r="O64" s="21">
        <v>7</v>
      </c>
      <c r="P64" s="21">
        <v>7</v>
      </c>
      <c r="Q64" s="21">
        <v>12</v>
      </c>
      <c r="R64" s="21">
        <v>13</v>
      </c>
      <c r="S64" s="21">
        <v>19</v>
      </c>
      <c r="T64" s="21">
        <v>17</v>
      </c>
      <c r="U64" s="21">
        <v>18</v>
      </c>
      <c r="V64" s="21">
        <v>14</v>
      </c>
      <c r="W64" s="21">
        <v>19</v>
      </c>
      <c r="X64" s="21">
        <v>22</v>
      </c>
      <c r="Y64" s="21">
        <v>27</v>
      </c>
      <c r="Z64" s="21">
        <v>6</v>
      </c>
      <c r="AA64" s="21">
        <v>13</v>
      </c>
      <c r="AB64" s="21">
        <v>3</v>
      </c>
      <c r="AC64" s="22">
        <v>3</v>
      </c>
    </row>
    <row r="65" spans="1:29" x14ac:dyDescent="0.25">
      <c r="A65" s="7" t="s">
        <v>52</v>
      </c>
      <c r="B65" s="21">
        <v>125</v>
      </c>
      <c r="C65" s="21">
        <v>69</v>
      </c>
      <c r="D65" s="60">
        <v>56</v>
      </c>
      <c r="E65" s="21">
        <v>117</v>
      </c>
      <c r="F65" s="21">
        <v>62</v>
      </c>
      <c r="G65" s="60">
        <v>55</v>
      </c>
      <c r="H65" s="21">
        <v>8</v>
      </c>
      <c r="I65" s="21">
        <v>7</v>
      </c>
      <c r="J65" s="60">
        <v>1</v>
      </c>
      <c r="K65" s="21">
        <v>3</v>
      </c>
      <c r="L65" s="21">
        <v>1</v>
      </c>
      <c r="M65" s="21">
        <v>1</v>
      </c>
      <c r="N65" s="21">
        <v>1</v>
      </c>
      <c r="O65" s="21">
        <v>3</v>
      </c>
      <c r="P65" s="21">
        <v>7</v>
      </c>
      <c r="Q65" s="21">
        <v>6</v>
      </c>
      <c r="R65" s="21">
        <v>5</v>
      </c>
      <c r="S65" s="21">
        <v>9</v>
      </c>
      <c r="T65" s="21">
        <v>5</v>
      </c>
      <c r="U65" s="21">
        <v>7</v>
      </c>
      <c r="V65" s="21">
        <v>22</v>
      </c>
      <c r="W65" s="21">
        <v>16</v>
      </c>
      <c r="X65" s="21">
        <v>11</v>
      </c>
      <c r="Y65" s="21">
        <v>8</v>
      </c>
      <c r="Z65" s="21">
        <v>8</v>
      </c>
      <c r="AA65" s="21">
        <v>4</v>
      </c>
      <c r="AB65" s="21">
        <v>6</v>
      </c>
      <c r="AC65" s="22">
        <v>2</v>
      </c>
    </row>
    <row r="66" spans="1:29" x14ac:dyDescent="0.25">
      <c r="A66" s="7" t="s">
        <v>53</v>
      </c>
      <c r="B66" s="21">
        <v>113</v>
      </c>
      <c r="C66" s="21">
        <v>55</v>
      </c>
      <c r="D66" s="60">
        <v>58</v>
      </c>
      <c r="E66" s="21">
        <v>101</v>
      </c>
      <c r="F66" s="21">
        <v>47</v>
      </c>
      <c r="G66" s="60">
        <v>54</v>
      </c>
      <c r="H66" s="21">
        <v>12</v>
      </c>
      <c r="I66" s="21">
        <v>8</v>
      </c>
      <c r="J66" s="60">
        <v>4</v>
      </c>
      <c r="K66" s="21">
        <v>0</v>
      </c>
      <c r="L66" s="21">
        <v>4</v>
      </c>
      <c r="M66" s="21">
        <v>6</v>
      </c>
      <c r="N66" s="21">
        <v>4</v>
      </c>
      <c r="O66" s="21">
        <v>3</v>
      </c>
      <c r="P66" s="21">
        <v>2</v>
      </c>
      <c r="Q66" s="21">
        <v>4</v>
      </c>
      <c r="R66" s="21">
        <v>4</v>
      </c>
      <c r="S66" s="21">
        <v>11</v>
      </c>
      <c r="T66" s="21">
        <v>11</v>
      </c>
      <c r="U66" s="21">
        <v>11</v>
      </c>
      <c r="V66" s="21">
        <v>10</v>
      </c>
      <c r="W66" s="21">
        <v>10</v>
      </c>
      <c r="X66" s="21">
        <v>9</v>
      </c>
      <c r="Y66" s="21">
        <v>10</v>
      </c>
      <c r="Z66" s="21">
        <v>5</v>
      </c>
      <c r="AA66" s="21">
        <v>3</v>
      </c>
      <c r="AB66" s="21">
        <v>3</v>
      </c>
      <c r="AC66" s="22">
        <v>3</v>
      </c>
    </row>
    <row r="67" spans="1:29" x14ac:dyDescent="0.25">
      <c r="A67" s="7" t="s">
        <v>54</v>
      </c>
      <c r="B67" s="21">
        <v>735</v>
      </c>
      <c r="C67" s="21">
        <v>381</v>
      </c>
      <c r="D67" s="60">
        <v>354</v>
      </c>
      <c r="E67" s="21">
        <v>624</v>
      </c>
      <c r="F67" s="21">
        <v>313</v>
      </c>
      <c r="G67" s="60">
        <v>311</v>
      </c>
      <c r="H67" s="21">
        <v>111</v>
      </c>
      <c r="I67" s="21">
        <v>68</v>
      </c>
      <c r="J67" s="60">
        <v>43</v>
      </c>
      <c r="K67" s="21">
        <v>27</v>
      </c>
      <c r="L67" s="21">
        <v>39</v>
      </c>
      <c r="M67" s="21">
        <v>46</v>
      </c>
      <c r="N67" s="21">
        <v>30</v>
      </c>
      <c r="O67" s="21">
        <v>34</v>
      </c>
      <c r="P67" s="21">
        <v>32</v>
      </c>
      <c r="Q67" s="21">
        <v>38</v>
      </c>
      <c r="R67" s="21">
        <v>62</v>
      </c>
      <c r="S67" s="21">
        <v>75</v>
      </c>
      <c r="T67" s="21">
        <v>54</v>
      </c>
      <c r="U67" s="21">
        <v>60</v>
      </c>
      <c r="V67" s="21">
        <v>40</v>
      </c>
      <c r="W67" s="21">
        <v>47</v>
      </c>
      <c r="X67" s="21">
        <v>44</v>
      </c>
      <c r="Y67" s="21">
        <v>40</v>
      </c>
      <c r="Z67" s="21">
        <v>26</v>
      </c>
      <c r="AA67" s="21">
        <v>29</v>
      </c>
      <c r="AB67" s="21">
        <v>10</v>
      </c>
      <c r="AC67" s="22">
        <v>2</v>
      </c>
    </row>
    <row r="68" spans="1:29" x14ac:dyDescent="0.25">
      <c r="A68" s="7" t="s">
        <v>55</v>
      </c>
      <c r="B68" s="21">
        <v>1297</v>
      </c>
      <c r="C68" s="21">
        <v>670</v>
      </c>
      <c r="D68" s="60">
        <v>627</v>
      </c>
      <c r="E68" s="21">
        <v>1063</v>
      </c>
      <c r="F68" s="21">
        <v>533</v>
      </c>
      <c r="G68" s="60">
        <v>530</v>
      </c>
      <c r="H68" s="21">
        <v>234</v>
      </c>
      <c r="I68" s="21">
        <v>137</v>
      </c>
      <c r="J68" s="60">
        <v>97</v>
      </c>
      <c r="K68" s="21">
        <v>47</v>
      </c>
      <c r="L68" s="21">
        <v>37</v>
      </c>
      <c r="M68" s="21">
        <v>59</v>
      </c>
      <c r="N68" s="21">
        <v>64</v>
      </c>
      <c r="O68" s="21">
        <v>59</v>
      </c>
      <c r="P68" s="21">
        <v>76</v>
      </c>
      <c r="Q68" s="21">
        <v>44</v>
      </c>
      <c r="R68" s="21">
        <v>76</v>
      </c>
      <c r="S68" s="21">
        <v>109</v>
      </c>
      <c r="T68" s="21">
        <v>125</v>
      </c>
      <c r="U68" s="21">
        <v>107</v>
      </c>
      <c r="V68" s="21">
        <v>91</v>
      </c>
      <c r="W68" s="21">
        <v>79</v>
      </c>
      <c r="X68" s="21">
        <v>96</v>
      </c>
      <c r="Y68" s="21">
        <v>66</v>
      </c>
      <c r="Z68" s="21">
        <v>70</v>
      </c>
      <c r="AA68" s="21">
        <v>51</v>
      </c>
      <c r="AB68" s="21">
        <v>27</v>
      </c>
      <c r="AC68" s="22">
        <v>14</v>
      </c>
    </row>
    <row r="69" spans="1:29" x14ac:dyDescent="0.25">
      <c r="A69" s="7" t="s">
        <v>56</v>
      </c>
      <c r="B69" s="21">
        <v>361</v>
      </c>
      <c r="C69" s="21">
        <v>196</v>
      </c>
      <c r="D69" s="60">
        <v>165</v>
      </c>
      <c r="E69" s="21">
        <v>299</v>
      </c>
      <c r="F69" s="21">
        <v>146</v>
      </c>
      <c r="G69" s="60">
        <v>153</v>
      </c>
      <c r="H69" s="21">
        <v>62</v>
      </c>
      <c r="I69" s="21">
        <v>50</v>
      </c>
      <c r="J69" s="60">
        <v>12</v>
      </c>
      <c r="K69" s="21">
        <v>5</v>
      </c>
      <c r="L69" s="21">
        <v>6</v>
      </c>
      <c r="M69" s="21">
        <v>17</v>
      </c>
      <c r="N69" s="21">
        <v>15</v>
      </c>
      <c r="O69" s="21">
        <v>17</v>
      </c>
      <c r="P69" s="21">
        <v>18</v>
      </c>
      <c r="Q69" s="21">
        <v>12</v>
      </c>
      <c r="R69" s="21">
        <v>15</v>
      </c>
      <c r="S69" s="21">
        <v>25</v>
      </c>
      <c r="T69" s="21">
        <v>38</v>
      </c>
      <c r="U69" s="21">
        <v>29</v>
      </c>
      <c r="V69" s="21">
        <v>25</v>
      </c>
      <c r="W69" s="21">
        <v>24</v>
      </c>
      <c r="X69" s="21">
        <v>23</v>
      </c>
      <c r="Y69" s="21">
        <v>27</v>
      </c>
      <c r="Z69" s="21">
        <v>21</v>
      </c>
      <c r="AA69" s="21">
        <v>26</v>
      </c>
      <c r="AB69" s="21">
        <v>12</v>
      </c>
      <c r="AC69" s="22">
        <v>6</v>
      </c>
    </row>
    <row r="70" spans="1:29" x14ac:dyDescent="0.25">
      <c r="A70" s="7" t="s">
        <v>57</v>
      </c>
      <c r="B70" s="21">
        <v>562</v>
      </c>
      <c r="C70" s="21">
        <v>279</v>
      </c>
      <c r="D70" s="60">
        <v>283</v>
      </c>
      <c r="E70" s="21">
        <v>458</v>
      </c>
      <c r="F70" s="21">
        <v>220</v>
      </c>
      <c r="G70" s="60">
        <v>238</v>
      </c>
      <c r="H70" s="21">
        <v>104</v>
      </c>
      <c r="I70" s="21">
        <v>59</v>
      </c>
      <c r="J70" s="60">
        <v>45</v>
      </c>
      <c r="K70" s="21">
        <v>36</v>
      </c>
      <c r="L70" s="21">
        <v>25</v>
      </c>
      <c r="M70" s="21">
        <v>22</v>
      </c>
      <c r="N70" s="21">
        <v>30</v>
      </c>
      <c r="O70" s="21">
        <v>23</v>
      </c>
      <c r="P70" s="21">
        <v>25</v>
      </c>
      <c r="Q70" s="21">
        <v>42</v>
      </c>
      <c r="R70" s="21">
        <v>47</v>
      </c>
      <c r="S70" s="21">
        <v>49</v>
      </c>
      <c r="T70" s="21">
        <v>55</v>
      </c>
      <c r="U70" s="21">
        <v>32</v>
      </c>
      <c r="V70" s="21">
        <v>39</v>
      </c>
      <c r="W70" s="21">
        <v>33</v>
      </c>
      <c r="X70" s="21">
        <v>33</v>
      </c>
      <c r="Y70" s="21">
        <v>30</v>
      </c>
      <c r="Z70" s="21">
        <v>20</v>
      </c>
      <c r="AA70" s="21">
        <v>12</v>
      </c>
      <c r="AB70" s="21">
        <v>5</v>
      </c>
      <c r="AC70" s="22">
        <v>4</v>
      </c>
    </row>
    <row r="71" spans="1:29" x14ac:dyDescent="0.25">
      <c r="A71" s="7" t="s">
        <v>58</v>
      </c>
      <c r="B71" s="21">
        <v>1285</v>
      </c>
      <c r="C71" s="21">
        <v>657</v>
      </c>
      <c r="D71" s="60">
        <v>628</v>
      </c>
      <c r="E71" s="21">
        <v>941</v>
      </c>
      <c r="F71" s="21">
        <v>450</v>
      </c>
      <c r="G71" s="60">
        <v>491</v>
      </c>
      <c r="H71" s="21">
        <v>344</v>
      </c>
      <c r="I71" s="21">
        <v>207</v>
      </c>
      <c r="J71" s="60">
        <v>137</v>
      </c>
      <c r="K71" s="21">
        <v>44</v>
      </c>
      <c r="L71" s="21">
        <v>66</v>
      </c>
      <c r="M71" s="21">
        <v>58</v>
      </c>
      <c r="N71" s="21">
        <v>69</v>
      </c>
      <c r="O71" s="21">
        <v>69</v>
      </c>
      <c r="P71" s="21">
        <v>74</v>
      </c>
      <c r="Q71" s="21">
        <v>81</v>
      </c>
      <c r="R71" s="21">
        <v>85</v>
      </c>
      <c r="S71" s="21">
        <v>105</v>
      </c>
      <c r="T71" s="21">
        <v>112</v>
      </c>
      <c r="U71" s="21">
        <v>113</v>
      </c>
      <c r="V71" s="21">
        <v>77</v>
      </c>
      <c r="W71" s="21">
        <v>81</v>
      </c>
      <c r="X71" s="21">
        <v>80</v>
      </c>
      <c r="Y71" s="21">
        <v>67</v>
      </c>
      <c r="Z71" s="21">
        <v>34</v>
      </c>
      <c r="AA71" s="21">
        <v>40</v>
      </c>
      <c r="AB71" s="21">
        <v>20</v>
      </c>
      <c r="AC71" s="22">
        <v>10</v>
      </c>
    </row>
    <row r="72" spans="1:29" x14ac:dyDescent="0.25">
      <c r="A72" s="7" t="s">
        <v>100</v>
      </c>
      <c r="B72" s="21">
        <v>2531</v>
      </c>
      <c r="C72" s="21">
        <v>1276</v>
      </c>
      <c r="D72" s="60">
        <v>1255</v>
      </c>
      <c r="E72" s="21">
        <v>1966</v>
      </c>
      <c r="F72" s="21">
        <v>962</v>
      </c>
      <c r="G72" s="60">
        <v>1004</v>
      </c>
      <c r="H72" s="21">
        <v>565</v>
      </c>
      <c r="I72" s="21">
        <v>314</v>
      </c>
      <c r="J72" s="60">
        <v>251</v>
      </c>
      <c r="K72" s="21">
        <v>113</v>
      </c>
      <c r="L72" s="21">
        <v>115</v>
      </c>
      <c r="M72" s="21">
        <v>130</v>
      </c>
      <c r="N72" s="21">
        <v>137</v>
      </c>
      <c r="O72" s="21">
        <v>136</v>
      </c>
      <c r="P72" s="21">
        <v>118</v>
      </c>
      <c r="Q72" s="21">
        <v>171</v>
      </c>
      <c r="R72" s="21">
        <v>192</v>
      </c>
      <c r="S72" s="21">
        <v>231</v>
      </c>
      <c r="T72" s="21">
        <v>204</v>
      </c>
      <c r="U72" s="21">
        <v>204</v>
      </c>
      <c r="V72" s="21">
        <v>169</v>
      </c>
      <c r="W72" s="21">
        <v>133</v>
      </c>
      <c r="X72" s="21">
        <v>145</v>
      </c>
      <c r="Y72" s="21">
        <v>132</v>
      </c>
      <c r="Z72" s="21">
        <v>83</v>
      </c>
      <c r="AA72" s="21">
        <v>73</v>
      </c>
      <c r="AB72" s="21">
        <v>36</v>
      </c>
      <c r="AC72" s="22">
        <v>9</v>
      </c>
    </row>
    <row r="73" spans="1:29" x14ac:dyDescent="0.25">
      <c r="A73" s="7" t="s">
        <v>59</v>
      </c>
      <c r="B73" s="21">
        <v>754</v>
      </c>
      <c r="C73" s="21">
        <v>374</v>
      </c>
      <c r="D73" s="60">
        <v>380</v>
      </c>
      <c r="E73" s="21">
        <v>604</v>
      </c>
      <c r="F73" s="21">
        <v>291</v>
      </c>
      <c r="G73" s="60">
        <v>313</v>
      </c>
      <c r="H73" s="21">
        <v>150</v>
      </c>
      <c r="I73" s="21">
        <v>83</v>
      </c>
      <c r="J73" s="60">
        <v>67</v>
      </c>
      <c r="K73" s="21">
        <v>24</v>
      </c>
      <c r="L73" s="21">
        <v>25</v>
      </c>
      <c r="M73" s="21">
        <v>34</v>
      </c>
      <c r="N73" s="21">
        <v>38</v>
      </c>
      <c r="O73" s="21">
        <v>50</v>
      </c>
      <c r="P73" s="21">
        <v>43</v>
      </c>
      <c r="Q73" s="21">
        <v>42</v>
      </c>
      <c r="R73" s="21">
        <v>39</v>
      </c>
      <c r="S73" s="21">
        <v>53</v>
      </c>
      <c r="T73" s="21">
        <v>79</v>
      </c>
      <c r="U73" s="21">
        <v>83</v>
      </c>
      <c r="V73" s="21">
        <v>70</v>
      </c>
      <c r="W73" s="21">
        <v>39</v>
      </c>
      <c r="X73" s="21">
        <v>40</v>
      </c>
      <c r="Y73" s="21">
        <v>36</v>
      </c>
      <c r="Z73" s="21">
        <v>32</v>
      </c>
      <c r="AA73" s="21">
        <v>14</v>
      </c>
      <c r="AB73" s="21">
        <v>8</v>
      </c>
      <c r="AC73" s="22">
        <v>5</v>
      </c>
    </row>
    <row r="74" spans="1:29" x14ac:dyDescent="0.25">
      <c r="A74" s="7" t="s">
        <v>101</v>
      </c>
      <c r="B74" s="21">
        <v>206</v>
      </c>
      <c r="C74" s="21">
        <v>112</v>
      </c>
      <c r="D74" s="60">
        <v>94</v>
      </c>
      <c r="E74" s="21">
        <v>174</v>
      </c>
      <c r="F74" s="21">
        <v>88</v>
      </c>
      <c r="G74" s="60">
        <v>86</v>
      </c>
      <c r="H74" s="21">
        <v>32</v>
      </c>
      <c r="I74" s="21">
        <v>24</v>
      </c>
      <c r="J74" s="60">
        <v>8</v>
      </c>
      <c r="K74" s="21">
        <v>7</v>
      </c>
      <c r="L74" s="21">
        <v>4</v>
      </c>
      <c r="M74" s="21">
        <v>4</v>
      </c>
      <c r="N74" s="21">
        <v>8</v>
      </c>
      <c r="O74" s="21">
        <v>9</v>
      </c>
      <c r="P74" s="21">
        <v>16</v>
      </c>
      <c r="Q74" s="21">
        <v>7</v>
      </c>
      <c r="R74" s="21">
        <v>10</v>
      </c>
      <c r="S74" s="21">
        <v>12</v>
      </c>
      <c r="T74" s="21">
        <v>19</v>
      </c>
      <c r="U74" s="21">
        <v>18</v>
      </c>
      <c r="V74" s="21">
        <v>21</v>
      </c>
      <c r="W74" s="21">
        <v>21</v>
      </c>
      <c r="X74" s="21">
        <v>18</v>
      </c>
      <c r="Y74" s="21">
        <v>12</v>
      </c>
      <c r="Z74" s="21">
        <v>7</v>
      </c>
      <c r="AA74" s="21">
        <v>7</v>
      </c>
      <c r="AB74" s="21">
        <v>4</v>
      </c>
      <c r="AC74" s="22">
        <v>2</v>
      </c>
    </row>
    <row r="75" spans="1:29" ht="13" x14ac:dyDescent="0.3">
      <c r="A75" s="6" t="str">
        <f>VLOOKUP("&lt;Zeilentitel_9&gt;",Uebersetzungen!$B$3:$E$121,Uebersetzungen!$B$2+1,FALSE)</f>
        <v>Region Plessur</v>
      </c>
      <c r="B75" s="9">
        <v>41510</v>
      </c>
      <c r="C75" s="9">
        <v>20289</v>
      </c>
      <c r="D75" s="65">
        <v>21221</v>
      </c>
      <c r="E75" s="9">
        <v>33721</v>
      </c>
      <c r="F75" s="9">
        <v>16048</v>
      </c>
      <c r="G75" s="65">
        <v>17673</v>
      </c>
      <c r="H75" s="9">
        <v>7789</v>
      </c>
      <c r="I75" s="9">
        <v>4241</v>
      </c>
      <c r="J75" s="65">
        <v>3548</v>
      </c>
      <c r="K75" s="66">
        <v>1654</v>
      </c>
      <c r="L75" s="9">
        <v>1573</v>
      </c>
      <c r="M75" s="9">
        <v>1735</v>
      </c>
      <c r="N75" s="9">
        <v>1974</v>
      </c>
      <c r="O75" s="9">
        <v>2772</v>
      </c>
      <c r="P75" s="9">
        <v>3158</v>
      </c>
      <c r="Q75" s="9">
        <v>2937</v>
      </c>
      <c r="R75" s="9">
        <v>2682</v>
      </c>
      <c r="S75" s="9">
        <v>2979</v>
      </c>
      <c r="T75" s="9">
        <v>3323</v>
      </c>
      <c r="U75" s="9">
        <v>3316</v>
      </c>
      <c r="V75" s="9">
        <v>2780</v>
      </c>
      <c r="W75" s="9">
        <v>2544</v>
      </c>
      <c r="X75" s="9">
        <v>2341</v>
      </c>
      <c r="Y75" s="9">
        <v>1900</v>
      </c>
      <c r="Z75" s="9">
        <v>1567</v>
      </c>
      <c r="AA75" s="9">
        <v>1138</v>
      </c>
      <c r="AB75" s="9">
        <v>768</v>
      </c>
      <c r="AC75" s="13">
        <v>369</v>
      </c>
    </row>
    <row r="76" spans="1:29" x14ac:dyDescent="0.25">
      <c r="A76" s="7" t="s">
        <v>67</v>
      </c>
      <c r="B76" s="21">
        <v>34836</v>
      </c>
      <c r="C76" s="21">
        <v>16839</v>
      </c>
      <c r="D76" s="60">
        <v>17997</v>
      </c>
      <c r="E76" s="21">
        <v>28324</v>
      </c>
      <c r="F76" s="21">
        <v>13331</v>
      </c>
      <c r="G76" s="60">
        <v>14993</v>
      </c>
      <c r="H76" s="21">
        <v>6512</v>
      </c>
      <c r="I76" s="21">
        <v>3508</v>
      </c>
      <c r="J76" s="60">
        <v>3004</v>
      </c>
      <c r="K76" s="21">
        <v>1380</v>
      </c>
      <c r="L76" s="21">
        <v>1332</v>
      </c>
      <c r="M76" s="21">
        <v>1425</v>
      </c>
      <c r="N76" s="21">
        <v>1643</v>
      </c>
      <c r="O76" s="21">
        <v>2315</v>
      </c>
      <c r="P76" s="21">
        <v>2740</v>
      </c>
      <c r="Q76" s="21">
        <v>2493</v>
      </c>
      <c r="R76" s="21">
        <v>2257</v>
      </c>
      <c r="S76" s="21">
        <v>2490</v>
      </c>
      <c r="T76" s="21">
        <v>2766</v>
      </c>
      <c r="U76" s="21">
        <v>2755</v>
      </c>
      <c r="V76" s="21">
        <v>2278</v>
      </c>
      <c r="W76" s="21">
        <v>2142</v>
      </c>
      <c r="X76" s="21">
        <v>1942</v>
      </c>
      <c r="Y76" s="21">
        <v>1585</v>
      </c>
      <c r="Z76" s="21">
        <v>1327</v>
      </c>
      <c r="AA76" s="21">
        <v>973</v>
      </c>
      <c r="AB76" s="21">
        <v>672</v>
      </c>
      <c r="AC76" s="22">
        <v>321</v>
      </c>
    </row>
    <row r="77" spans="1:29" x14ac:dyDescent="0.25">
      <c r="A77" s="7" t="s">
        <v>68</v>
      </c>
      <c r="B77" s="21">
        <v>2062</v>
      </c>
      <c r="C77" s="21">
        <v>1075</v>
      </c>
      <c r="D77" s="60">
        <v>987</v>
      </c>
      <c r="E77" s="21">
        <v>1642</v>
      </c>
      <c r="F77" s="21">
        <v>826</v>
      </c>
      <c r="G77" s="60">
        <v>816</v>
      </c>
      <c r="H77" s="21">
        <v>420</v>
      </c>
      <c r="I77" s="21">
        <v>249</v>
      </c>
      <c r="J77" s="60">
        <v>171</v>
      </c>
      <c r="K77" s="21">
        <v>90</v>
      </c>
      <c r="L77" s="21">
        <v>86</v>
      </c>
      <c r="M77" s="21">
        <v>92</v>
      </c>
      <c r="N77" s="21">
        <v>98</v>
      </c>
      <c r="O77" s="21">
        <v>174</v>
      </c>
      <c r="P77" s="21">
        <v>116</v>
      </c>
      <c r="Q77" s="21">
        <v>160</v>
      </c>
      <c r="R77" s="21">
        <v>123</v>
      </c>
      <c r="S77" s="21">
        <v>143</v>
      </c>
      <c r="T77" s="21">
        <v>167</v>
      </c>
      <c r="U77" s="21">
        <v>187</v>
      </c>
      <c r="V77" s="21">
        <v>151</v>
      </c>
      <c r="W77" s="21">
        <v>118</v>
      </c>
      <c r="X77" s="21">
        <v>115</v>
      </c>
      <c r="Y77" s="21">
        <v>85</v>
      </c>
      <c r="Z77" s="21">
        <v>80</v>
      </c>
      <c r="AA77" s="21">
        <v>49</v>
      </c>
      <c r="AB77" s="21">
        <v>18</v>
      </c>
      <c r="AC77" s="22">
        <v>10</v>
      </c>
    </row>
    <row r="78" spans="1:29" x14ac:dyDescent="0.25">
      <c r="A78" s="7" t="s">
        <v>69</v>
      </c>
      <c r="B78" s="21">
        <v>3301</v>
      </c>
      <c r="C78" s="21">
        <v>1724</v>
      </c>
      <c r="D78" s="60">
        <v>1577</v>
      </c>
      <c r="E78" s="21">
        <v>2581</v>
      </c>
      <c r="F78" s="21">
        <v>1304</v>
      </c>
      <c r="G78" s="60">
        <v>1277</v>
      </c>
      <c r="H78" s="21">
        <v>720</v>
      </c>
      <c r="I78" s="21">
        <v>420</v>
      </c>
      <c r="J78" s="60">
        <v>300</v>
      </c>
      <c r="K78" s="21">
        <v>107</v>
      </c>
      <c r="L78" s="21">
        <v>92</v>
      </c>
      <c r="M78" s="21">
        <v>144</v>
      </c>
      <c r="N78" s="21">
        <v>158</v>
      </c>
      <c r="O78" s="21">
        <v>204</v>
      </c>
      <c r="P78" s="21">
        <v>222</v>
      </c>
      <c r="Q78" s="21">
        <v>204</v>
      </c>
      <c r="R78" s="21">
        <v>214</v>
      </c>
      <c r="S78" s="21">
        <v>220</v>
      </c>
      <c r="T78" s="21">
        <v>281</v>
      </c>
      <c r="U78" s="21">
        <v>281</v>
      </c>
      <c r="V78" s="21">
        <v>261</v>
      </c>
      <c r="W78" s="21">
        <v>216</v>
      </c>
      <c r="X78" s="21">
        <v>218</v>
      </c>
      <c r="Y78" s="21">
        <v>165</v>
      </c>
      <c r="Z78" s="21">
        <v>126</v>
      </c>
      <c r="AA78" s="21">
        <v>90</v>
      </c>
      <c r="AB78" s="21">
        <v>63</v>
      </c>
      <c r="AC78" s="22">
        <v>35</v>
      </c>
    </row>
    <row r="79" spans="1:29" x14ac:dyDescent="0.25">
      <c r="A79" s="7" t="s">
        <v>70</v>
      </c>
      <c r="B79" s="21">
        <v>310</v>
      </c>
      <c r="C79" s="21">
        <v>152</v>
      </c>
      <c r="D79" s="60">
        <v>158</v>
      </c>
      <c r="E79" s="21">
        <v>282</v>
      </c>
      <c r="F79" s="21">
        <v>139</v>
      </c>
      <c r="G79" s="60">
        <v>143</v>
      </c>
      <c r="H79" s="21">
        <v>28</v>
      </c>
      <c r="I79" s="21">
        <v>13</v>
      </c>
      <c r="J79" s="60">
        <v>15</v>
      </c>
      <c r="K79" s="21">
        <v>16</v>
      </c>
      <c r="L79" s="21">
        <v>6</v>
      </c>
      <c r="M79" s="21">
        <v>12</v>
      </c>
      <c r="N79" s="21">
        <v>8</v>
      </c>
      <c r="O79" s="21">
        <v>18</v>
      </c>
      <c r="P79" s="21">
        <v>29</v>
      </c>
      <c r="Q79" s="21">
        <v>16</v>
      </c>
      <c r="R79" s="21">
        <v>20</v>
      </c>
      <c r="S79" s="21">
        <v>18</v>
      </c>
      <c r="T79" s="21">
        <v>17</v>
      </c>
      <c r="U79" s="21">
        <v>27</v>
      </c>
      <c r="V79" s="21">
        <v>31</v>
      </c>
      <c r="W79" s="21">
        <v>25</v>
      </c>
      <c r="X79" s="21">
        <v>18</v>
      </c>
      <c r="Y79" s="21">
        <v>25</v>
      </c>
      <c r="Z79" s="21">
        <v>7</v>
      </c>
      <c r="AA79" s="21">
        <v>7</v>
      </c>
      <c r="AB79" s="21">
        <v>9</v>
      </c>
      <c r="AC79" s="22">
        <v>1</v>
      </c>
    </row>
    <row r="80" spans="1:29" x14ac:dyDescent="0.25">
      <c r="A80" s="7" t="s">
        <v>242</v>
      </c>
      <c r="B80" s="21">
        <v>1001</v>
      </c>
      <c r="C80" s="21">
        <v>499</v>
      </c>
      <c r="D80" s="60">
        <v>502</v>
      </c>
      <c r="E80" s="21">
        <v>892</v>
      </c>
      <c r="F80" s="21">
        <v>448</v>
      </c>
      <c r="G80" s="60">
        <v>444</v>
      </c>
      <c r="H80" s="21">
        <v>109</v>
      </c>
      <c r="I80" s="21">
        <v>51</v>
      </c>
      <c r="J80" s="60">
        <v>58</v>
      </c>
      <c r="K80" s="21">
        <v>61</v>
      </c>
      <c r="L80" s="21">
        <v>57</v>
      </c>
      <c r="M80" s="21">
        <v>62</v>
      </c>
      <c r="N80" s="21">
        <v>67</v>
      </c>
      <c r="O80" s="21">
        <v>61</v>
      </c>
      <c r="P80" s="21">
        <v>51</v>
      </c>
      <c r="Q80" s="21">
        <v>64</v>
      </c>
      <c r="R80" s="21">
        <v>68</v>
      </c>
      <c r="S80" s="21">
        <v>108</v>
      </c>
      <c r="T80" s="21">
        <v>92</v>
      </c>
      <c r="U80" s="21">
        <v>66</v>
      </c>
      <c r="V80" s="21">
        <v>59</v>
      </c>
      <c r="W80" s="21">
        <v>43</v>
      </c>
      <c r="X80" s="21">
        <v>48</v>
      </c>
      <c r="Y80" s="21">
        <v>40</v>
      </c>
      <c r="Z80" s="21">
        <v>27</v>
      </c>
      <c r="AA80" s="21">
        <v>19</v>
      </c>
      <c r="AB80" s="21">
        <v>6</v>
      </c>
      <c r="AC80" s="22">
        <v>2</v>
      </c>
    </row>
    <row r="81" spans="1:29" ht="13" x14ac:dyDescent="0.3">
      <c r="A81" s="6" t="str">
        <f>VLOOKUP("&lt;Zeilentitel_10&gt;",Uebersetzungen!$B$3:$E$121,Uebersetzungen!$B$2+1,FALSE)</f>
        <v>Region Prättigau/Davos</v>
      </c>
      <c r="B81" s="9">
        <v>26349</v>
      </c>
      <c r="C81" s="9">
        <v>13146</v>
      </c>
      <c r="D81" s="65">
        <v>13203</v>
      </c>
      <c r="E81" s="9">
        <v>21420</v>
      </c>
      <c r="F81" s="9">
        <v>10456</v>
      </c>
      <c r="G81" s="65">
        <v>10964</v>
      </c>
      <c r="H81" s="9">
        <v>4929</v>
      </c>
      <c r="I81" s="9">
        <v>2690</v>
      </c>
      <c r="J81" s="65">
        <v>2239</v>
      </c>
      <c r="K81" s="66">
        <v>1115</v>
      </c>
      <c r="L81" s="9">
        <v>1094</v>
      </c>
      <c r="M81" s="9">
        <v>1347</v>
      </c>
      <c r="N81" s="9">
        <v>1554</v>
      </c>
      <c r="O81" s="9">
        <v>1659</v>
      </c>
      <c r="P81" s="9">
        <v>1724</v>
      </c>
      <c r="Q81" s="9">
        <v>1646</v>
      </c>
      <c r="R81" s="9">
        <v>1608</v>
      </c>
      <c r="S81" s="9">
        <v>1910</v>
      </c>
      <c r="T81" s="9">
        <v>2097</v>
      </c>
      <c r="U81" s="9">
        <v>2043</v>
      </c>
      <c r="V81" s="9">
        <v>1827</v>
      </c>
      <c r="W81" s="9">
        <v>1687</v>
      </c>
      <c r="X81" s="9">
        <v>1570</v>
      </c>
      <c r="Y81" s="9">
        <v>1178</v>
      </c>
      <c r="Z81" s="9">
        <v>875</v>
      </c>
      <c r="AA81" s="9">
        <v>713</v>
      </c>
      <c r="AB81" s="9">
        <v>459</v>
      </c>
      <c r="AC81" s="13">
        <v>243</v>
      </c>
    </row>
    <row r="82" spans="1:29" x14ac:dyDescent="0.25">
      <c r="A82" s="7" t="s">
        <v>61</v>
      </c>
      <c r="B82" s="21">
        <v>11211</v>
      </c>
      <c r="C82" s="21">
        <v>5567</v>
      </c>
      <c r="D82" s="60">
        <v>5644</v>
      </c>
      <c r="E82" s="21">
        <v>8264</v>
      </c>
      <c r="F82" s="21">
        <v>3975</v>
      </c>
      <c r="G82" s="60">
        <v>4289</v>
      </c>
      <c r="H82" s="21">
        <v>2947</v>
      </c>
      <c r="I82" s="21">
        <v>1592</v>
      </c>
      <c r="J82" s="60">
        <v>1355</v>
      </c>
      <c r="K82" s="21">
        <v>461</v>
      </c>
      <c r="L82" s="21">
        <v>429</v>
      </c>
      <c r="M82" s="21">
        <v>463</v>
      </c>
      <c r="N82" s="21">
        <v>565</v>
      </c>
      <c r="O82" s="21">
        <v>731</v>
      </c>
      <c r="P82" s="21">
        <v>869</v>
      </c>
      <c r="Q82" s="21">
        <v>848</v>
      </c>
      <c r="R82" s="21">
        <v>774</v>
      </c>
      <c r="S82" s="21">
        <v>849</v>
      </c>
      <c r="T82" s="21">
        <v>888</v>
      </c>
      <c r="U82" s="21">
        <v>828</v>
      </c>
      <c r="V82" s="21">
        <v>770</v>
      </c>
      <c r="W82" s="21">
        <v>733</v>
      </c>
      <c r="X82" s="21">
        <v>658</v>
      </c>
      <c r="Y82" s="21">
        <v>476</v>
      </c>
      <c r="Z82" s="21">
        <v>299</v>
      </c>
      <c r="AA82" s="21">
        <v>291</v>
      </c>
      <c r="AB82" s="21">
        <v>194</v>
      </c>
      <c r="AC82" s="22">
        <v>85</v>
      </c>
    </row>
    <row r="83" spans="1:29" x14ac:dyDescent="0.25">
      <c r="A83" s="7" t="s">
        <v>62</v>
      </c>
      <c r="B83" s="21">
        <v>583</v>
      </c>
      <c r="C83" s="21">
        <v>295</v>
      </c>
      <c r="D83" s="60">
        <v>288</v>
      </c>
      <c r="E83" s="21">
        <v>548</v>
      </c>
      <c r="F83" s="21">
        <v>274</v>
      </c>
      <c r="G83" s="60">
        <v>274</v>
      </c>
      <c r="H83" s="21">
        <v>35</v>
      </c>
      <c r="I83" s="21">
        <v>21</v>
      </c>
      <c r="J83" s="60">
        <v>14</v>
      </c>
      <c r="K83" s="21">
        <v>19</v>
      </c>
      <c r="L83" s="21">
        <v>18</v>
      </c>
      <c r="M83" s="21">
        <v>34</v>
      </c>
      <c r="N83" s="21">
        <v>55</v>
      </c>
      <c r="O83" s="21">
        <v>48</v>
      </c>
      <c r="P83" s="21">
        <v>32</v>
      </c>
      <c r="Q83" s="21">
        <v>19</v>
      </c>
      <c r="R83" s="21">
        <v>26</v>
      </c>
      <c r="S83" s="21">
        <v>42</v>
      </c>
      <c r="T83" s="21">
        <v>52</v>
      </c>
      <c r="U83" s="21">
        <v>56</v>
      </c>
      <c r="V83" s="21">
        <v>32</v>
      </c>
      <c r="W83" s="21">
        <v>38</v>
      </c>
      <c r="X83" s="21">
        <v>32</v>
      </c>
      <c r="Y83" s="21">
        <v>26</v>
      </c>
      <c r="Z83" s="21">
        <v>23</v>
      </c>
      <c r="AA83" s="21">
        <v>13</v>
      </c>
      <c r="AB83" s="21">
        <v>8</v>
      </c>
      <c r="AC83" s="22">
        <v>10</v>
      </c>
    </row>
    <row r="84" spans="1:29" x14ac:dyDescent="0.25">
      <c r="A84" s="7" t="s">
        <v>63</v>
      </c>
      <c r="B84" s="21">
        <v>198</v>
      </c>
      <c r="C84" s="21">
        <v>89</v>
      </c>
      <c r="D84" s="60">
        <v>109</v>
      </c>
      <c r="E84" s="21">
        <v>190</v>
      </c>
      <c r="F84" s="21">
        <v>86</v>
      </c>
      <c r="G84" s="60">
        <v>104</v>
      </c>
      <c r="H84" s="21">
        <v>8</v>
      </c>
      <c r="I84" s="21">
        <v>3</v>
      </c>
      <c r="J84" s="60">
        <v>5</v>
      </c>
      <c r="K84" s="21">
        <v>9</v>
      </c>
      <c r="L84" s="21">
        <v>14</v>
      </c>
      <c r="M84" s="21">
        <v>18</v>
      </c>
      <c r="N84" s="21">
        <v>18</v>
      </c>
      <c r="O84" s="21">
        <v>8</v>
      </c>
      <c r="P84" s="21">
        <v>3</v>
      </c>
      <c r="Q84" s="21">
        <v>10</v>
      </c>
      <c r="R84" s="21">
        <v>10</v>
      </c>
      <c r="S84" s="21">
        <v>14</v>
      </c>
      <c r="T84" s="21">
        <v>14</v>
      </c>
      <c r="U84" s="21">
        <v>12</v>
      </c>
      <c r="V84" s="21">
        <v>11</v>
      </c>
      <c r="W84" s="21">
        <v>15</v>
      </c>
      <c r="X84" s="21">
        <v>9</v>
      </c>
      <c r="Y84" s="21">
        <v>9</v>
      </c>
      <c r="Z84" s="21">
        <v>10</v>
      </c>
      <c r="AA84" s="21">
        <v>8</v>
      </c>
      <c r="AB84" s="21">
        <v>5</v>
      </c>
      <c r="AC84" s="22">
        <v>1</v>
      </c>
    </row>
    <row r="85" spans="1:29" x14ac:dyDescent="0.25">
      <c r="A85" s="7" t="s">
        <v>64</v>
      </c>
      <c r="B85" s="21">
        <v>1147</v>
      </c>
      <c r="C85" s="21">
        <v>574</v>
      </c>
      <c r="D85" s="60">
        <v>573</v>
      </c>
      <c r="E85" s="21">
        <v>1052</v>
      </c>
      <c r="F85" s="21">
        <v>529</v>
      </c>
      <c r="G85" s="60">
        <v>523</v>
      </c>
      <c r="H85" s="21">
        <v>95</v>
      </c>
      <c r="I85" s="21">
        <v>45</v>
      </c>
      <c r="J85" s="60">
        <v>50</v>
      </c>
      <c r="K85" s="21">
        <v>52</v>
      </c>
      <c r="L85" s="21">
        <v>59</v>
      </c>
      <c r="M85" s="21">
        <v>72</v>
      </c>
      <c r="N85" s="21">
        <v>64</v>
      </c>
      <c r="O85" s="21">
        <v>62</v>
      </c>
      <c r="P85" s="21">
        <v>62</v>
      </c>
      <c r="Q85" s="21">
        <v>54</v>
      </c>
      <c r="R85" s="21">
        <v>64</v>
      </c>
      <c r="S85" s="21">
        <v>81</v>
      </c>
      <c r="T85" s="21">
        <v>94</v>
      </c>
      <c r="U85" s="21">
        <v>85</v>
      </c>
      <c r="V85" s="21">
        <v>76</v>
      </c>
      <c r="W85" s="21">
        <v>84</v>
      </c>
      <c r="X85" s="21">
        <v>67</v>
      </c>
      <c r="Y85" s="21">
        <v>58</v>
      </c>
      <c r="Z85" s="21">
        <v>45</v>
      </c>
      <c r="AA85" s="21">
        <v>30</v>
      </c>
      <c r="AB85" s="21">
        <v>25</v>
      </c>
      <c r="AC85" s="22">
        <v>13</v>
      </c>
    </row>
    <row r="86" spans="1:29" x14ac:dyDescent="0.25">
      <c r="A86" s="7" t="s">
        <v>102</v>
      </c>
      <c r="B86" s="21">
        <v>4611</v>
      </c>
      <c r="C86" s="21">
        <v>2295</v>
      </c>
      <c r="D86" s="60">
        <v>2316</v>
      </c>
      <c r="E86" s="21">
        <v>3730</v>
      </c>
      <c r="F86" s="21">
        <v>1820</v>
      </c>
      <c r="G86" s="60">
        <v>1910</v>
      </c>
      <c r="H86" s="21">
        <v>881</v>
      </c>
      <c r="I86" s="21">
        <v>475</v>
      </c>
      <c r="J86" s="60">
        <v>406</v>
      </c>
      <c r="K86" s="21">
        <v>173</v>
      </c>
      <c r="L86" s="21">
        <v>167</v>
      </c>
      <c r="M86" s="21">
        <v>236</v>
      </c>
      <c r="N86" s="21">
        <v>267</v>
      </c>
      <c r="O86" s="21">
        <v>249</v>
      </c>
      <c r="P86" s="21">
        <v>263</v>
      </c>
      <c r="Q86" s="21">
        <v>258</v>
      </c>
      <c r="R86" s="21">
        <v>278</v>
      </c>
      <c r="S86" s="21">
        <v>324</v>
      </c>
      <c r="T86" s="21">
        <v>343</v>
      </c>
      <c r="U86" s="21">
        <v>323</v>
      </c>
      <c r="V86" s="21">
        <v>292</v>
      </c>
      <c r="W86" s="21">
        <v>330</v>
      </c>
      <c r="X86" s="21">
        <v>332</v>
      </c>
      <c r="Y86" s="21">
        <v>272</v>
      </c>
      <c r="Z86" s="21">
        <v>219</v>
      </c>
      <c r="AA86" s="21">
        <v>150</v>
      </c>
      <c r="AB86" s="21">
        <v>90</v>
      </c>
      <c r="AC86" s="22">
        <v>45</v>
      </c>
    </row>
    <row r="87" spans="1:29" x14ac:dyDescent="0.25">
      <c r="A87" s="7" t="s">
        <v>91</v>
      </c>
      <c r="B87" s="21">
        <v>223</v>
      </c>
      <c r="C87" s="21">
        <v>105</v>
      </c>
      <c r="D87" s="60">
        <v>118</v>
      </c>
      <c r="E87" s="21">
        <v>210</v>
      </c>
      <c r="F87" s="21">
        <v>99</v>
      </c>
      <c r="G87" s="60">
        <v>111</v>
      </c>
      <c r="H87" s="21">
        <v>13</v>
      </c>
      <c r="I87" s="21">
        <v>6</v>
      </c>
      <c r="J87" s="60">
        <v>7</v>
      </c>
      <c r="K87" s="21">
        <v>12</v>
      </c>
      <c r="L87" s="21">
        <v>12</v>
      </c>
      <c r="M87" s="21">
        <v>13</v>
      </c>
      <c r="N87" s="21">
        <v>9</v>
      </c>
      <c r="O87" s="21">
        <v>10</v>
      </c>
      <c r="P87" s="21">
        <v>9</v>
      </c>
      <c r="Q87" s="21">
        <v>17</v>
      </c>
      <c r="R87" s="21">
        <v>14</v>
      </c>
      <c r="S87" s="21">
        <v>14</v>
      </c>
      <c r="T87" s="21">
        <v>21</v>
      </c>
      <c r="U87" s="21">
        <v>19</v>
      </c>
      <c r="V87" s="21">
        <v>16</v>
      </c>
      <c r="W87" s="21">
        <v>5</v>
      </c>
      <c r="X87" s="21">
        <v>18</v>
      </c>
      <c r="Y87" s="21">
        <v>8</v>
      </c>
      <c r="Z87" s="21">
        <v>9</v>
      </c>
      <c r="AA87" s="21">
        <v>4</v>
      </c>
      <c r="AB87" s="21">
        <v>7</v>
      </c>
      <c r="AC87" s="22">
        <v>6</v>
      </c>
    </row>
    <row r="88" spans="1:29" x14ac:dyDescent="0.25">
      <c r="A88" s="7" t="s">
        <v>65</v>
      </c>
      <c r="B88" s="21">
        <v>862</v>
      </c>
      <c r="C88" s="21">
        <v>429</v>
      </c>
      <c r="D88" s="60">
        <v>433</v>
      </c>
      <c r="E88" s="21">
        <v>702</v>
      </c>
      <c r="F88" s="21">
        <v>334</v>
      </c>
      <c r="G88" s="60">
        <v>368</v>
      </c>
      <c r="H88" s="21">
        <v>160</v>
      </c>
      <c r="I88" s="21">
        <v>95</v>
      </c>
      <c r="J88" s="60">
        <v>65</v>
      </c>
      <c r="K88" s="21">
        <v>43</v>
      </c>
      <c r="L88" s="21">
        <v>41</v>
      </c>
      <c r="M88" s="21">
        <v>37</v>
      </c>
      <c r="N88" s="21">
        <v>58</v>
      </c>
      <c r="O88" s="21">
        <v>62</v>
      </c>
      <c r="P88" s="21">
        <v>60</v>
      </c>
      <c r="Q88" s="21">
        <v>54</v>
      </c>
      <c r="R88" s="21">
        <v>54</v>
      </c>
      <c r="S88" s="21">
        <v>68</v>
      </c>
      <c r="T88" s="21">
        <v>73</v>
      </c>
      <c r="U88" s="21">
        <v>52</v>
      </c>
      <c r="V88" s="21">
        <v>69</v>
      </c>
      <c r="W88" s="21">
        <v>37</v>
      </c>
      <c r="X88" s="21">
        <v>46</v>
      </c>
      <c r="Y88" s="21">
        <v>39</v>
      </c>
      <c r="Z88" s="21">
        <v>28</v>
      </c>
      <c r="AA88" s="21">
        <v>26</v>
      </c>
      <c r="AB88" s="21">
        <v>9</v>
      </c>
      <c r="AC88" s="22">
        <v>6</v>
      </c>
    </row>
    <row r="89" spans="1:29" x14ac:dyDescent="0.25">
      <c r="A89" s="7" t="s">
        <v>66</v>
      </c>
      <c r="B89" s="21">
        <v>1593</v>
      </c>
      <c r="C89" s="21">
        <v>819</v>
      </c>
      <c r="D89" s="60">
        <v>774</v>
      </c>
      <c r="E89" s="21">
        <v>1469</v>
      </c>
      <c r="F89" s="21">
        <v>740</v>
      </c>
      <c r="G89" s="60">
        <v>729</v>
      </c>
      <c r="H89" s="21">
        <v>124</v>
      </c>
      <c r="I89" s="21">
        <v>79</v>
      </c>
      <c r="J89" s="60">
        <v>45</v>
      </c>
      <c r="K89" s="21">
        <v>77</v>
      </c>
      <c r="L89" s="21">
        <v>89</v>
      </c>
      <c r="M89" s="21">
        <v>108</v>
      </c>
      <c r="N89" s="21">
        <v>87</v>
      </c>
      <c r="O89" s="21">
        <v>82</v>
      </c>
      <c r="P89" s="21">
        <v>86</v>
      </c>
      <c r="Q89" s="21">
        <v>70</v>
      </c>
      <c r="R89" s="21">
        <v>79</v>
      </c>
      <c r="S89" s="21">
        <v>118</v>
      </c>
      <c r="T89" s="21">
        <v>118</v>
      </c>
      <c r="U89" s="21">
        <v>132</v>
      </c>
      <c r="V89" s="21">
        <v>124</v>
      </c>
      <c r="W89" s="21">
        <v>96</v>
      </c>
      <c r="X89" s="21">
        <v>105</v>
      </c>
      <c r="Y89" s="21">
        <v>57</v>
      </c>
      <c r="Z89" s="21">
        <v>72</v>
      </c>
      <c r="AA89" s="21">
        <v>45</v>
      </c>
      <c r="AB89" s="21">
        <v>30</v>
      </c>
      <c r="AC89" s="22">
        <v>18</v>
      </c>
    </row>
    <row r="90" spans="1:29" x14ac:dyDescent="0.25">
      <c r="A90" s="7" t="s">
        <v>79</v>
      </c>
      <c r="B90" s="21">
        <v>1953</v>
      </c>
      <c r="C90" s="21">
        <v>987</v>
      </c>
      <c r="D90" s="60">
        <v>966</v>
      </c>
      <c r="E90" s="21">
        <v>1810</v>
      </c>
      <c r="F90" s="21">
        <v>905</v>
      </c>
      <c r="G90" s="60">
        <v>905</v>
      </c>
      <c r="H90" s="21">
        <v>143</v>
      </c>
      <c r="I90" s="21">
        <v>82</v>
      </c>
      <c r="J90" s="60">
        <v>61</v>
      </c>
      <c r="K90" s="21">
        <v>98</v>
      </c>
      <c r="L90" s="21">
        <v>77</v>
      </c>
      <c r="M90" s="21">
        <v>115</v>
      </c>
      <c r="N90" s="21">
        <v>129</v>
      </c>
      <c r="O90" s="21">
        <v>126</v>
      </c>
      <c r="P90" s="21">
        <v>106</v>
      </c>
      <c r="Q90" s="21">
        <v>105</v>
      </c>
      <c r="R90" s="21">
        <v>105</v>
      </c>
      <c r="S90" s="21">
        <v>142</v>
      </c>
      <c r="T90" s="21">
        <v>158</v>
      </c>
      <c r="U90" s="21">
        <v>192</v>
      </c>
      <c r="V90" s="21">
        <v>154</v>
      </c>
      <c r="W90" s="21">
        <v>136</v>
      </c>
      <c r="X90" s="21">
        <v>99</v>
      </c>
      <c r="Y90" s="21">
        <v>72</v>
      </c>
      <c r="Z90" s="21">
        <v>63</v>
      </c>
      <c r="AA90" s="21">
        <v>43</v>
      </c>
      <c r="AB90" s="21">
        <v>23</v>
      </c>
      <c r="AC90" s="22">
        <v>10</v>
      </c>
    </row>
    <row r="91" spans="1:29" x14ac:dyDescent="0.25">
      <c r="A91" s="7" t="s">
        <v>80</v>
      </c>
      <c r="B91" s="21">
        <v>2596</v>
      </c>
      <c r="C91" s="21">
        <v>1314</v>
      </c>
      <c r="D91" s="60">
        <v>1282</v>
      </c>
      <c r="E91" s="21">
        <v>2193</v>
      </c>
      <c r="F91" s="21">
        <v>1081</v>
      </c>
      <c r="G91" s="60">
        <v>1112</v>
      </c>
      <c r="H91" s="21">
        <v>403</v>
      </c>
      <c r="I91" s="21">
        <v>233</v>
      </c>
      <c r="J91" s="60">
        <v>170</v>
      </c>
      <c r="K91" s="21">
        <v>114</v>
      </c>
      <c r="L91" s="21">
        <v>127</v>
      </c>
      <c r="M91" s="21">
        <v>156</v>
      </c>
      <c r="N91" s="21">
        <v>186</v>
      </c>
      <c r="O91" s="21">
        <v>200</v>
      </c>
      <c r="P91" s="21">
        <v>168</v>
      </c>
      <c r="Q91" s="21">
        <v>139</v>
      </c>
      <c r="R91" s="21">
        <v>134</v>
      </c>
      <c r="S91" s="21">
        <v>162</v>
      </c>
      <c r="T91" s="21">
        <v>227</v>
      </c>
      <c r="U91" s="21">
        <v>221</v>
      </c>
      <c r="V91" s="21">
        <v>183</v>
      </c>
      <c r="W91" s="21">
        <v>133</v>
      </c>
      <c r="X91" s="21">
        <v>128</v>
      </c>
      <c r="Y91" s="21">
        <v>96</v>
      </c>
      <c r="Z91" s="21">
        <v>75</v>
      </c>
      <c r="AA91" s="21">
        <v>69</v>
      </c>
      <c r="AB91" s="21">
        <v>44</v>
      </c>
      <c r="AC91" s="22">
        <v>34</v>
      </c>
    </row>
    <row r="92" spans="1:29" x14ac:dyDescent="0.25">
      <c r="A92" s="7" t="s">
        <v>81</v>
      </c>
      <c r="B92" s="21">
        <v>1372</v>
      </c>
      <c r="C92" s="21">
        <v>672</v>
      </c>
      <c r="D92" s="60">
        <v>700</v>
      </c>
      <c r="E92" s="21">
        <v>1252</v>
      </c>
      <c r="F92" s="21">
        <v>613</v>
      </c>
      <c r="G92" s="60">
        <v>639</v>
      </c>
      <c r="H92" s="21">
        <v>120</v>
      </c>
      <c r="I92" s="21">
        <v>59</v>
      </c>
      <c r="J92" s="60">
        <v>61</v>
      </c>
      <c r="K92" s="21">
        <v>57</v>
      </c>
      <c r="L92" s="21">
        <v>61</v>
      </c>
      <c r="M92" s="21">
        <v>95</v>
      </c>
      <c r="N92" s="21">
        <v>116</v>
      </c>
      <c r="O92" s="21">
        <v>81</v>
      </c>
      <c r="P92" s="21">
        <v>66</v>
      </c>
      <c r="Q92" s="21">
        <v>72</v>
      </c>
      <c r="R92" s="21">
        <v>70</v>
      </c>
      <c r="S92" s="21">
        <v>96</v>
      </c>
      <c r="T92" s="21">
        <v>109</v>
      </c>
      <c r="U92" s="21">
        <v>123</v>
      </c>
      <c r="V92" s="21">
        <v>100</v>
      </c>
      <c r="W92" s="21">
        <v>80</v>
      </c>
      <c r="X92" s="21">
        <v>76</v>
      </c>
      <c r="Y92" s="21">
        <v>65</v>
      </c>
      <c r="Z92" s="21">
        <v>32</v>
      </c>
      <c r="AA92" s="21">
        <v>34</v>
      </c>
      <c r="AB92" s="21">
        <v>24</v>
      </c>
      <c r="AC92" s="22">
        <v>15</v>
      </c>
    </row>
    <row r="93" spans="1:29" ht="13" x14ac:dyDescent="0.3">
      <c r="A93" s="6" t="str">
        <f>VLOOKUP("&lt;Zeilentitel_11&gt;",Uebersetzungen!$B$3:$E$121,Uebersetzungen!$B$2+1,FALSE)</f>
        <v>Region Surselva</v>
      </c>
      <c r="B93" s="9">
        <v>21347</v>
      </c>
      <c r="C93" s="9">
        <v>10812</v>
      </c>
      <c r="D93" s="65">
        <v>10535</v>
      </c>
      <c r="E93" s="9">
        <v>18998</v>
      </c>
      <c r="F93" s="9">
        <v>9483</v>
      </c>
      <c r="G93" s="65">
        <v>9515</v>
      </c>
      <c r="H93" s="9">
        <v>2349</v>
      </c>
      <c r="I93" s="9">
        <v>1329</v>
      </c>
      <c r="J93" s="65">
        <v>1020</v>
      </c>
      <c r="K93" s="66">
        <v>805</v>
      </c>
      <c r="L93" s="9">
        <v>849</v>
      </c>
      <c r="M93" s="9">
        <v>1036</v>
      </c>
      <c r="N93" s="9">
        <v>1133</v>
      </c>
      <c r="O93" s="9">
        <v>1481</v>
      </c>
      <c r="P93" s="9">
        <v>1357</v>
      </c>
      <c r="Q93" s="9">
        <v>1135</v>
      </c>
      <c r="R93" s="9">
        <v>1150</v>
      </c>
      <c r="S93" s="9">
        <v>1377</v>
      </c>
      <c r="T93" s="9">
        <v>1626</v>
      </c>
      <c r="U93" s="9">
        <v>1728</v>
      </c>
      <c r="V93" s="9">
        <v>1460</v>
      </c>
      <c r="W93" s="9">
        <v>1452</v>
      </c>
      <c r="X93" s="9">
        <v>1316</v>
      </c>
      <c r="Y93" s="9">
        <v>1128</v>
      </c>
      <c r="Z93" s="9">
        <v>938</v>
      </c>
      <c r="AA93" s="9">
        <v>729</v>
      </c>
      <c r="AB93" s="9">
        <v>428</v>
      </c>
      <c r="AC93" s="13">
        <v>219</v>
      </c>
    </row>
    <row r="94" spans="1:29" x14ac:dyDescent="0.25">
      <c r="A94" s="7" t="s">
        <v>6</v>
      </c>
      <c r="B94" s="21">
        <v>594</v>
      </c>
      <c r="C94" s="21">
        <v>312</v>
      </c>
      <c r="D94" s="60">
        <v>282</v>
      </c>
      <c r="E94" s="21">
        <v>513</v>
      </c>
      <c r="F94" s="21">
        <v>261</v>
      </c>
      <c r="G94" s="60">
        <v>252</v>
      </c>
      <c r="H94" s="21">
        <v>81</v>
      </c>
      <c r="I94" s="21">
        <v>51</v>
      </c>
      <c r="J94" s="60">
        <v>30</v>
      </c>
      <c r="K94" s="21">
        <v>28</v>
      </c>
      <c r="L94" s="21">
        <v>26</v>
      </c>
      <c r="M94" s="21">
        <v>22</v>
      </c>
      <c r="N94" s="21">
        <v>25</v>
      </c>
      <c r="O94" s="21">
        <v>42</v>
      </c>
      <c r="P94" s="21">
        <v>40</v>
      </c>
      <c r="Q94" s="21">
        <v>27</v>
      </c>
      <c r="R94" s="21">
        <v>45</v>
      </c>
      <c r="S94" s="21">
        <v>46</v>
      </c>
      <c r="T94" s="21">
        <v>25</v>
      </c>
      <c r="U94" s="21">
        <v>45</v>
      </c>
      <c r="V94" s="21">
        <v>36</v>
      </c>
      <c r="W94" s="21">
        <v>44</v>
      </c>
      <c r="X94" s="21">
        <v>46</v>
      </c>
      <c r="Y94" s="21">
        <v>41</v>
      </c>
      <c r="Z94" s="21">
        <v>32</v>
      </c>
      <c r="AA94" s="21">
        <v>14</v>
      </c>
      <c r="AB94" s="21">
        <v>10</v>
      </c>
      <c r="AC94" s="22">
        <v>0</v>
      </c>
    </row>
    <row r="95" spans="1:29" x14ac:dyDescent="0.25">
      <c r="A95" s="7" t="s">
        <v>7</v>
      </c>
      <c r="B95" s="21">
        <v>1506</v>
      </c>
      <c r="C95" s="21">
        <v>812</v>
      </c>
      <c r="D95" s="60">
        <v>694</v>
      </c>
      <c r="E95" s="21">
        <v>1233</v>
      </c>
      <c r="F95" s="21">
        <v>648</v>
      </c>
      <c r="G95" s="60">
        <v>585</v>
      </c>
      <c r="H95" s="21">
        <v>273</v>
      </c>
      <c r="I95" s="21">
        <v>164</v>
      </c>
      <c r="J95" s="60">
        <v>109</v>
      </c>
      <c r="K95" s="21">
        <v>67</v>
      </c>
      <c r="L95" s="21">
        <v>35</v>
      </c>
      <c r="M95" s="21">
        <v>50</v>
      </c>
      <c r="N95" s="21">
        <v>54</v>
      </c>
      <c r="O95" s="21">
        <v>87</v>
      </c>
      <c r="P95" s="21">
        <v>142</v>
      </c>
      <c r="Q95" s="21">
        <v>128</v>
      </c>
      <c r="R95" s="21">
        <v>96</v>
      </c>
      <c r="S95" s="21">
        <v>113</v>
      </c>
      <c r="T95" s="21">
        <v>101</v>
      </c>
      <c r="U95" s="21">
        <v>118</v>
      </c>
      <c r="V95" s="21">
        <v>106</v>
      </c>
      <c r="W95" s="21">
        <v>122</v>
      </c>
      <c r="X95" s="21">
        <v>113</v>
      </c>
      <c r="Y95" s="21">
        <v>85</v>
      </c>
      <c r="Z95" s="21">
        <v>47</v>
      </c>
      <c r="AA95" s="21">
        <v>23</v>
      </c>
      <c r="AB95" s="21">
        <v>14</v>
      </c>
      <c r="AC95" s="22">
        <v>5</v>
      </c>
    </row>
    <row r="96" spans="1:29" x14ac:dyDescent="0.25">
      <c r="A96" s="7" t="s">
        <v>8</v>
      </c>
      <c r="B96" s="21">
        <v>673</v>
      </c>
      <c r="C96" s="21">
        <v>354</v>
      </c>
      <c r="D96" s="60">
        <v>319</v>
      </c>
      <c r="E96" s="21">
        <v>611</v>
      </c>
      <c r="F96" s="21">
        <v>324</v>
      </c>
      <c r="G96" s="60">
        <v>287</v>
      </c>
      <c r="H96" s="21">
        <v>62</v>
      </c>
      <c r="I96" s="21">
        <v>30</v>
      </c>
      <c r="J96" s="60">
        <v>32</v>
      </c>
      <c r="K96" s="21">
        <v>38</v>
      </c>
      <c r="L96" s="21">
        <v>41</v>
      </c>
      <c r="M96" s="21">
        <v>28</v>
      </c>
      <c r="N96" s="21">
        <v>26</v>
      </c>
      <c r="O96" s="21">
        <v>37</v>
      </c>
      <c r="P96" s="21">
        <v>44</v>
      </c>
      <c r="Q96" s="21">
        <v>39</v>
      </c>
      <c r="R96" s="21">
        <v>53</v>
      </c>
      <c r="S96" s="21">
        <v>50</v>
      </c>
      <c r="T96" s="21">
        <v>52</v>
      </c>
      <c r="U96" s="21">
        <v>44</v>
      </c>
      <c r="V96" s="21">
        <v>41</v>
      </c>
      <c r="W96" s="21">
        <v>51</v>
      </c>
      <c r="X96" s="21">
        <v>36</v>
      </c>
      <c r="Y96" s="21">
        <v>40</v>
      </c>
      <c r="Z96" s="21">
        <v>21</v>
      </c>
      <c r="AA96" s="21">
        <v>23</v>
      </c>
      <c r="AB96" s="21">
        <v>5</v>
      </c>
      <c r="AC96" s="22">
        <v>4</v>
      </c>
    </row>
    <row r="97" spans="1:29" x14ac:dyDescent="0.25">
      <c r="A97" s="7" t="s">
        <v>9</v>
      </c>
      <c r="B97" s="21">
        <v>590</v>
      </c>
      <c r="C97" s="21">
        <v>311</v>
      </c>
      <c r="D97" s="60">
        <v>279</v>
      </c>
      <c r="E97" s="21">
        <v>451</v>
      </c>
      <c r="F97" s="21">
        <v>237</v>
      </c>
      <c r="G97" s="60">
        <v>214</v>
      </c>
      <c r="H97" s="21">
        <v>139</v>
      </c>
      <c r="I97" s="21">
        <v>74</v>
      </c>
      <c r="J97" s="60">
        <v>65</v>
      </c>
      <c r="K97" s="21">
        <v>27</v>
      </c>
      <c r="L97" s="21">
        <v>36</v>
      </c>
      <c r="M97" s="21">
        <v>35</v>
      </c>
      <c r="N97" s="21">
        <v>22</v>
      </c>
      <c r="O97" s="21">
        <v>33</v>
      </c>
      <c r="P97" s="21">
        <v>39</v>
      </c>
      <c r="Q97" s="21">
        <v>44</v>
      </c>
      <c r="R97" s="21">
        <v>46</v>
      </c>
      <c r="S97" s="21">
        <v>45</v>
      </c>
      <c r="T97" s="21">
        <v>49</v>
      </c>
      <c r="U97" s="21">
        <v>51</v>
      </c>
      <c r="V97" s="21">
        <v>35</v>
      </c>
      <c r="W97" s="21">
        <v>34</v>
      </c>
      <c r="X97" s="21">
        <v>33</v>
      </c>
      <c r="Y97" s="21">
        <v>22</v>
      </c>
      <c r="Z97" s="21">
        <v>17</v>
      </c>
      <c r="AA97" s="21">
        <v>9</v>
      </c>
      <c r="AB97" s="21">
        <v>6</v>
      </c>
      <c r="AC97" s="22">
        <v>7</v>
      </c>
    </row>
    <row r="98" spans="1:29" x14ac:dyDescent="0.25">
      <c r="A98" s="7" t="s">
        <v>10</v>
      </c>
      <c r="B98" s="21">
        <v>1006</v>
      </c>
      <c r="C98" s="21">
        <v>507</v>
      </c>
      <c r="D98" s="60">
        <v>499</v>
      </c>
      <c r="E98" s="21">
        <v>867</v>
      </c>
      <c r="F98" s="21">
        <v>426</v>
      </c>
      <c r="G98" s="60">
        <v>441</v>
      </c>
      <c r="H98" s="21">
        <v>139</v>
      </c>
      <c r="I98" s="21">
        <v>81</v>
      </c>
      <c r="J98" s="60">
        <v>58</v>
      </c>
      <c r="K98" s="21">
        <v>29</v>
      </c>
      <c r="L98" s="21">
        <v>55</v>
      </c>
      <c r="M98" s="21">
        <v>36</v>
      </c>
      <c r="N98" s="21">
        <v>60</v>
      </c>
      <c r="O98" s="21">
        <v>73</v>
      </c>
      <c r="P98" s="21">
        <v>59</v>
      </c>
      <c r="Q98" s="21">
        <v>55</v>
      </c>
      <c r="R98" s="21">
        <v>62</v>
      </c>
      <c r="S98" s="21">
        <v>56</v>
      </c>
      <c r="T98" s="21">
        <v>78</v>
      </c>
      <c r="U98" s="21">
        <v>82</v>
      </c>
      <c r="V98" s="21">
        <v>57</v>
      </c>
      <c r="W98" s="21">
        <v>68</v>
      </c>
      <c r="X98" s="21">
        <v>57</v>
      </c>
      <c r="Y98" s="21">
        <v>51</v>
      </c>
      <c r="Z98" s="21">
        <v>50</v>
      </c>
      <c r="AA98" s="21">
        <v>41</v>
      </c>
      <c r="AB98" s="21">
        <v>28</v>
      </c>
      <c r="AC98" s="22">
        <v>9</v>
      </c>
    </row>
    <row r="99" spans="1:29" x14ac:dyDescent="0.25">
      <c r="A99" s="7" t="s">
        <v>11</v>
      </c>
      <c r="B99" s="21">
        <v>2118</v>
      </c>
      <c r="C99" s="21">
        <v>1081</v>
      </c>
      <c r="D99" s="60">
        <v>1037</v>
      </c>
      <c r="E99" s="21">
        <v>2042</v>
      </c>
      <c r="F99" s="21">
        <v>1032</v>
      </c>
      <c r="G99" s="60">
        <v>1010</v>
      </c>
      <c r="H99" s="21">
        <v>76</v>
      </c>
      <c r="I99" s="21">
        <v>49</v>
      </c>
      <c r="J99" s="60">
        <v>27</v>
      </c>
      <c r="K99" s="21">
        <v>46</v>
      </c>
      <c r="L99" s="21">
        <v>77</v>
      </c>
      <c r="M99" s="21">
        <v>98</v>
      </c>
      <c r="N99" s="21">
        <v>128</v>
      </c>
      <c r="O99" s="21">
        <v>150</v>
      </c>
      <c r="P99" s="21">
        <v>142</v>
      </c>
      <c r="Q99" s="21">
        <v>87</v>
      </c>
      <c r="R99" s="21">
        <v>91</v>
      </c>
      <c r="S99" s="21">
        <v>122</v>
      </c>
      <c r="T99" s="21">
        <v>139</v>
      </c>
      <c r="U99" s="21">
        <v>164</v>
      </c>
      <c r="V99" s="21">
        <v>162</v>
      </c>
      <c r="W99" s="21">
        <v>172</v>
      </c>
      <c r="X99" s="21">
        <v>164</v>
      </c>
      <c r="Y99" s="21">
        <v>113</v>
      </c>
      <c r="Z99" s="21">
        <v>102</v>
      </c>
      <c r="AA99" s="21">
        <v>88</v>
      </c>
      <c r="AB99" s="21">
        <v>47</v>
      </c>
      <c r="AC99" s="22">
        <v>26</v>
      </c>
    </row>
    <row r="100" spans="1:29" x14ac:dyDescent="0.25">
      <c r="A100" s="7" t="s">
        <v>12</v>
      </c>
      <c r="B100" s="21">
        <v>4620</v>
      </c>
      <c r="C100" s="21">
        <v>2232</v>
      </c>
      <c r="D100" s="60">
        <v>2388</v>
      </c>
      <c r="E100" s="21">
        <v>3973</v>
      </c>
      <c r="F100" s="21">
        <v>1893</v>
      </c>
      <c r="G100" s="60">
        <v>2080</v>
      </c>
      <c r="H100" s="21">
        <v>647</v>
      </c>
      <c r="I100" s="21">
        <v>339</v>
      </c>
      <c r="J100" s="60">
        <v>308</v>
      </c>
      <c r="K100" s="21">
        <v>193</v>
      </c>
      <c r="L100" s="21">
        <v>200</v>
      </c>
      <c r="M100" s="21">
        <v>233</v>
      </c>
      <c r="N100" s="21">
        <v>229</v>
      </c>
      <c r="O100" s="21">
        <v>305</v>
      </c>
      <c r="P100" s="21">
        <v>286</v>
      </c>
      <c r="Q100" s="21">
        <v>274</v>
      </c>
      <c r="R100" s="21">
        <v>249</v>
      </c>
      <c r="S100" s="21">
        <v>278</v>
      </c>
      <c r="T100" s="21">
        <v>391</v>
      </c>
      <c r="U100" s="21">
        <v>400</v>
      </c>
      <c r="V100" s="21">
        <v>335</v>
      </c>
      <c r="W100" s="21">
        <v>290</v>
      </c>
      <c r="X100" s="21">
        <v>255</v>
      </c>
      <c r="Y100" s="21">
        <v>218</v>
      </c>
      <c r="Z100" s="21">
        <v>179</v>
      </c>
      <c r="AA100" s="21">
        <v>149</v>
      </c>
      <c r="AB100" s="21">
        <v>106</v>
      </c>
      <c r="AC100" s="22">
        <v>50</v>
      </c>
    </row>
    <row r="101" spans="1:29" x14ac:dyDescent="0.25">
      <c r="A101" s="7" t="s">
        <v>23</v>
      </c>
      <c r="B101" s="21">
        <v>912</v>
      </c>
      <c r="C101" s="21">
        <v>471</v>
      </c>
      <c r="D101" s="60">
        <v>441</v>
      </c>
      <c r="E101" s="21">
        <v>862</v>
      </c>
      <c r="F101" s="21">
        <v>446</v>
      </c>
      <c r="G101" s="60">
        <v>416</v>
      </c>
      <c r="H101" s="21">
        <v>50</v>
      </c>
      <c r="I101" s="21">
        <v>25</v>
      </c>
      <c r="J101" s="60">
        <v>25</v>
      </c>
      <c r="K101" s="21">
        <v>40</v>
      </c>
      <c r="L101" s="21">
        <v>48</v>
      </c>
      <c r="M101" s="21">
        <v>48</v>
      </c>
      <c r="N101" s="21">
        <v>57</v>
      </c>
      <c r="O101" s="21">
        <v>71</v>
      </c>
      <c r="P101" s="21">
        <v>36</v>
      </c>
      <c r="Q101" s="21">
        <v>44</v>
      </c>
      <c r="R101" s="21">
        <v>53</v>
      </c>
      <c r="S101" s="21">
        <v>54</v>
      </c>
      <c r="T101" s="21">
        <v>73</v>
      </c>
      <c r="U101" s="21">
        <v>62</v>
      </c>
      <c r="V101" s="21">
        <v>50</v>
      </c>
      <c r="W101" s="21">
        <v>73</v>
      </c>
      <c r="X101" s="21">
        <v>51</v>
      </c>
      <c r="Y101" s="21">
        <v>49</v>
      </c>
      <c r="Z101" s="21">
        <v>46</v>
      </c>
      <c r="AA101" s="21">
        <v>30</v>
      </c>
      <c r="AB101" s="21">
        <v>19</v>
      </c>
      <c r="AC101" s="22">
        <v>8</v>
      </c>
    </row>
    <row r="102" spans="1:29" x14ac:dyDescent="0.25">
      <c r="A102" s="7" t="s">
        <v>82</v>
      </c>
      <c r="B102" s="21">
        <v>1837</v>
      </c>
      <c r="C102" s="21">
        <v>938</v>
      </c>
      <c r="D102" s="60">
        <v>899</v>
      </c>
      <c r="E102" s="21">
        <v>1712</v>
      </c>
      <c r="F102" s="21">
        <v>870</v>
      </c>
      <c r="G102" s="60">
        <v>842</v>
      </c>
      <c r="H102" s="21">
        <v>125</v>
      </c>
      <c r="I102" s="21">
        <v>68</v>
      </c>
      <c r="J102" s="60">
        <v>57</v>
      </c>
      <c r="K102" s="21">
        <v>69</v>
      </c>
      <c r="L102" s="21">
        <v>77</v>
      </c>
      <c r="M102" s="21">
        <v>109</v>
      </c>
      <c r="N102" s="21">
        <v>116</v>
      </c>
      <c r="O102" s="21">
        <v>157</v>
      </c>
      <c r="P102" s="21">
        <v>117</v>
      </c>
      <c r="Q102" s="21">
        <v>74</v>
      </c>
      <c r="R102" s="21">
        <v>83</v>
      </c>
      <c r="S102" s="21">
        <v>120</v>
      </c>
      <c r="T102" s="21">
        <v>150</v>
      </c>
      <c r="U102" s="21">
        <v>126</v>
      </c>
      <c r="V102" s="21">
        <v>120</v>
      </c>
      <c r="W102" s="21">
        <v>100</v>
      </c>
      <c r="X102" s="21">
        <v>104</v>
      </c>
      <c r="Y102" s="21">
        <v>107</v>
      </c>
      <c r="Z102" s="21">
        <v>73</v>
      </c>
      <c r="AA102" s="21">
        <v>71</v>
      </c>
      <c r="AB102" s="21">
        <v>39</v>
      </c>
      <c r="AC102" s="22">
        <v>25</v>
      </c>
    </row>
    <row r="103" spans="1:29" x14ac:dyDescent="0.25">
      <c r="A103" s="7" t="s">
        <v>83</v>
      </c>
      <c r="B103" s="21">
        <v>2064</v>
      </c>
      <c r="C103" s="21">
        <v>1059</v>
      </c>
      <c r="D103" s="60">
        <v>1005</v>
      </c>
      <c r="E103" s="21">
        <v>1809</v>
      </c>
      <c r="F103" s="21">
        <v>912</v>
      </c>
      <c r="G103" s="60">
        <v>897</v>
      </c>
      <c r="H103" s="21">
        <v>255</v>
      </c>
      <c r="I103" s="21">
        <v>147</v>
      </c>
      <c r="J103" s="60">
        <v>108</v>
      </c>
      <c r="K103" s="21">
        <v>102</v>
      </c>
      <c r="L103" s="21">
        <v>75</v>
      </c>
      <c r="M103" s="21">
        <v>83</v>
      </c>
      <c r="N103" s="21">
        <v>95</v>
      </c>
      <c r="O103" s="21">
        <v>150</v>
      </c>
      <c r="P103" s="21">
        <v>131</v>
      </c>
      <c r="Q103" s="21">
        <v>123</v>
      </c>
      <c r="R103" s="21">
        <v>119</v>
      </c>
      <c r="S103" s="21">
        <v>125</v>
      </c>
      <c r="T103" s="21">
        <v>120</v>
      </c>
      <c r="U103" s="21">
        <v>160</v>
      </c>
      <c r="V103" s="21">
        <v>164</v>
      </c>
      <c r="W103" s="21">
        <v>130</v>
      </c>
      <c r="X103" s="21">
        <v>131</v>
      </c>
      <c r="Y103" s="21">
        <v>124</v>
      </c>
      <c r="Z103" s="21">
        <v>81</v>
      </c>
      <c r="AA103" s="21">
        <v>80</v>
      </c>
      <c r="AB103" s="21">
        <v>44</v>
      </c>
      <c r="AC103" s="22">
        <v>27</v>
      </c>
    </row>
    <row r="104" spans="1:29" x14ac:dyDescent="0.25">
      <c r="A104" s="7" t="s">
        <v>84</v>
      </c>
      <c r="B104" s="21">
        <v>408</v>
      </c>
      <c r="C104" s="21">
        <v>201</v>
      </c>
      <c r="D104" s="60">
        <v>207</v>
      </c>
      <c r="E104" s="21">
        <v>403</v>
      </c>
      <c r="F104" s="21">
        <v>199</v>
      </c>
      <c r="G104" s="60">
        <v>204</v>
      </c>
      <c r="H104" s="21">
        <v>5</v>
      </c>
      <c r="I104" s="21">
        <v>2</v>
      </c>
      <c r="J104" s="60">
        <v>3</v>
      </c>
      <c r="K104" s="21">
        <v>2</v>
      </c>
      <c r="L104" s="21">
        <v>16</v>
      </c>
      <c r="M104" s="21">
        <v>19</v>
      </c>
      <c r="N104" s="21">
        <v>36</v>
      </c>
      <c r="O104" s="21">
        <v>31</v>
      </c>
      <c r="P104" s="21">
        <v>18</v>
      </c>
      <c r="Q104" s="21">
        <v>9</v>
      </c>
      <c r="R104" s="21">
        <v>8</v>
      </c>
      <c r="S104" s="21">
        <v>28</v>
      </c>
      <c r="T104" s="21">
        <v>52</v>
      </c>
      <c r="U104" s="21">
        <v>37</v>
      </c>
      <c r="V104" s="21">
        <v>22</v>
      </c>
      <c r="W104" s="21">
        <v>19</v>
      </c>
      <c r="X104" s="21">
        <v>17</v>
      </c>
      <c r="Y104" s="21">
        <v>18</v>
      </c>
      <c r="Z104" s="21">
        <v>27</v>
      </c>
      <c r="AA104" s="21">
        <v>22</v>
      </c>
      <c r="AB104" s="21">
        <v>17</v>
      </c>
      <c r="AC104" s="22">
        <v>10</v>
      </c>
    </row>
    <row r="105" spans="1:29" x14ac:dyDescent="0.25">
      <c r="A105" s="7" t="s">
        <v>85</v>
      </c>
      <c r="B105" s="21">
        <v>1249</v>
      </c>
      <c r="C105" s="21">
        <v>623</v>
      </c>
      <c r="D105" s="60">
        <v>626</v>
      </c>
      <c r="E105" s="21">
        <v>1171</v>
      </c>
      <c r="F105" s="21">
        <v>577</v>
      </c>
      <c r="G105" s="60">
        <v>594</v>
      </c>
      <c r="H105" s="21">
        <v>78</v>
      </c>
      <c r="I105" s="21">
        <v>46</v>
      </c>
      <c r="J105" s="60">
        <v>32</v>
      </c>
      <c r="K105" s="21">
        <v>33</v>
      </c>
      <c r="L105" s="21">
        <v>35</v>
      </c>
      <c r="M105" s="21">
        <v>84</v>
      </c>
      <c r="N105" s="21">
        <v>92</v>
      </c>
      <c r="O105" s="21">
        <v>90</v>
      </c>
      <c r="P105" s="21">
        <v>61</v>
      </c>
      <c r="Q105" s="21">
        <v>49</v>
      </c>
      <c r="R105" s="21">
        <v>44</v>
      </c>
      <c r="S105" s="21">
        <v>73</v>
      </c>
      <c r="T105" s="21">
        <v>107</v>
      </c>
      <c r="U105" s="21">
        <v>114</v>
      </c>
      <c r="V105" s="21">
        <v>62</v>
      </c>
      <c r="W105" s="21">
        <v>94</v>
      </c>
      <c r="X105" s="21">
        <v>86</v>
      </c>
      <c r="Y105" s="21">
        <v>63</v>
      </c>
      <c r="Z105" s="21">
        <v>70</v>
      </c>
      <c r="AA105" s="21">
        <v>51</v>
      </c>
      <c r="AB105" s="21">
        <v>28</v>
      </c>
      <c r="AC105" s="22">
        <v>13</v>
      </c>
    </row>
    <row r="106" spans="1:29" x14ac:dyDescent="0.25">
      <c r="A106" s="7" t="s">
        <v>86</v>
      </c>
      <c r="B106" s="21">
        <v>1405</v>
      </c>
      <c r="C106" s="21">
        <v>733</v>
      </c>
      <c r="D106" s="60">
        <v>672</v>
      </c>
      <c r="E106" s="21">
        <v>1191</v>
      </c>
      <c r="F106" s="21">
        <v>597</v>
      </c>
      <c r="G106" s="60">
        <v>594</v>
      </c>
      <c r="H106" s="21">
        <v>214</v>
      </c>
      <c r="I106" s="21">
        <v>136</v>
      </c>
      <c r="J106" s="60">
        <v>78</v>
      </c>
      <c r="K106" s="21">
        <v>48</v>
      </c>
      <c r="L106" s="21">
        <v>49</v>
      </c>
      <c r="M106" s="21">
        <v>70</v>
      </c>
      <c r="N106" s="21">
        <v>56</v>
      </c>
      <c r="O106" s="21">
        <v>92</v>
      </c>
      <c r="P106" s="21">
        <v>86</v>
      </c>
      <c r="Q106" s="21">
        <v>73</v>
      </c>
      <c r="R106" s="21">
        <v>100</v>
      </c>
      <c r="S106" s="21">
        <v>118</v>
      </c>
      <c r="T106" s="21">
        <v>98</v>
      </c>
      <c r="U106" s="21">
        <v>119</v>
      </c>
      <c r="V106" s="21">
        <v>104</v>
      </c>
      <c r="W106" s="21">
        <v>98</v>
      </c>
      <c r="X106" s="21">
        <v>95</v>
      </c>
      <c r="Y106" s="21">
        <v>69</v>
      </c>
      <c r="Z106" s="21">
        <v>72</v>
      </c>
      <c r="AA106" s="21">
        <v>36</v>
      </c>
      <c r="AB106" s="21">
        <v>13</v>
      </c>
      <c r="AC106" s="22">
        <v>9</v>
      </c>
    </row>
    <row r="107" spans="1:29" x14ac:dyDescent="0.25">
      <c r="A107" s="7" t="s">
        <v>87</v>
      </c>
      <c r="B107" s="21">
        <v>1238</v>
      </c>
      <c r="C107" s="21">
        <v>605</v>
      </c>
      <c r="D107" s="60">
        <v>633</v>
      </c>
      <c r="E107" s="21">
        <v>1138</v>
      </c>
      <c r="F107" s="21">
        <v>545</v>
      </c>
      <c r="G107" s="60">
        <v>593</v>
      </c>
      <c r="H107" s="21">
        <v>100</v>
      </c>
      <c r="I107" s="21">
        <v>60</v>
      </c>
      <c r="J107" s="60">
        <v>40</v>
      </c>
      <c r="K107" s="21">
        <v>32</v>
      </c>
      <c r="L107" s="21">
        <v>44</v>
      </c>
      <c r="M107" s="21">
        <v>68</v>
      </c>
      <c r="N107" s="21">
        <v>71</v>
      </c>
      <c r="O107" s="21">
        <v>100</v>
      </c>
      <c r="P107" s="21">
        <v>72</v>
      </c>
      <c r="Q107" s="21">
        <v>54</v>
      </c>
      <c r="R107" s="21">
        <v>52</v>
      </c>
      <c r="S107" s="21">
        <v>68</v>
      </c>
      <c r="T107" s="21">
        <v>104</v>
      </c>
      <c r="U107" s="21">
        <v>119</v>
      </c>
      <c r="V107" s="21">
        <v>73</v>
      </c>
      <c r="W107" s="21">
        <v>76</v>
      </c>
      <c r="X107" s="21">
        <v>56</v>
      </c>
      <c r="Y107" s="21">
        <v>70</v>
      </c>
      <c r="Z107" s="21">
        <v>72</v>
      </c>
      <c r="AA107" s="21">
        <v>60</v>
      </c>
      <c r="AB107" s="21">
        <v>33</v>
      </c>
      <c r="AC107" s="22">
        <v>14</v>
      </c>
    </row>
    <row r="108" spans="1:29" x14ac:dyDescent="0.25">
      <c r="A108" s="7" t="s">
        <v>92</v>
      </c>
      <c r="B108" s="21">
        <v>1127</v>
      </c>
      <c r="C108" s="21">
        <v>573</v>
      </c>
      <c r="D108" s="60">
        <v>554</v>
      </c>
      <c r="E108" s="21">
        <v>1022</v>
      </c>
      <c r="F108" s="21">
        <v>516</v>
      </c>
      <c r="G108" s="60">
        <v>506</v>
      </c>
      <c r="H108" s="21">
        <v>105</v>
      </c>
      <c r="I108" s="21">
        <v>57</v>
      </c>
      <c r="J108" s="60">
        <v>48</v>
      </c>
      <c r="K108" s="21">
        <v>51</v>
      </c>
      <c r="L108" s="21">
        <v>35</v>
      </c>
      <c r="M108" s="21">
        <v>53</v>
      </c>
      <c r="N108" s="21">
        <v>66</v>
      </c>
      <c r="O108" s="21">
        <v>63</v>
      </c>
      <c r="P108" s="21">
        <v>84</v>
      </c>
      <c r="Q108" s="21">
        <v>55</v>
      </c>
      <c r="R108" s="21">
        <v>49</v>
      </c>
      <c r="S108" s="21">
        <v>81</v>
      </c>
      <c r="T108" s="21">
        <v>87</v>
      </c>
      <c r="U108" s="21">
        <v>87</v>
      </c>
      <c r="V108" s="21">
        <v>93</v>
      </c>
      <c r="W108" s="21">
        <v>81</v>
      </c>
      <c r="X108" s="21">
        <v>72</v>
      </c>
      <c r="Y108" s="21">
        <v>58</v>
      </c>
      <c r="Z108" s="21">
        <v>49</v>
      </c>
      <c r="AA108" s="21">
        <v>32</v>
      </c>
      <c r="AB108" s="21">
        <v>19</v>
      </c>
      <c r="AC108" s="22">
        <v>12</v>
      </c>
    </row>
    <row r="109" spans="1:29" ht="13" x14ac:dyDescent="0.3">
      <c r="A109" s="6" t="str">
        <f>VLOOKUP("&lt;Zeilentitel_12&gt;",Uebersetzungen!$B$3:$E$121,Uebersetzungen!$B$2+1,FALSE)</f>
        <v>Region Viamala</v>
      </c>
      <c r="B109" s="9">
        <v>13188</v>
      </c>
      <c r="C109" s="9">
        <v>6619</v>
      </c>
      <c r="D109" s="65">
        <v>6569</v>
      </c>
      <c r="E109" s="9">
        <v>11278</v>
      </c>
      <c r="F109" s="9">
        <v>5535</v>
      </c>
      <c r="G109" s="65">
        <v>5743</v>
      </c>
      <c r="H109" s="9">
        <v>1910</v>
      </c>
      <c r="I109" s="9">
        <v>1084</v>
      </c>
      <c r="J109" s="65">
        <v>826</v>
      </c>
      <c r="K109" s="67">
        <v>639</v>
      </c>
      <c r="L109" s="67">
        <v>615</v>
      </c>
      <c r="M109" s="67">
        <v>717</v>
      </c>
      <c r="N109" s="67">
        <v>769</v>
      </c>
      <c r="O109" s="67">
        <v>815</v>
      </c>
      <c r="P109" s="67">
        <v>769</v>
      </c>
      <c r="Q109" s="67">
        <v>763</v>
      </c>
      <c r="R109" s="67">
        <v>700</v>
      </c>
      <c r="S109" s="67">
        <v>906</v>
      </c>
      <c r="T109" s="67">
        <v>1124</v>
      </c>
      <c r="U109" s="67">
        <v>1040</v>
      </c>
      <c r="V109" s="67">
        <v>1013</v>
      </c>
      <c r="W109" s="67">
        <v>865</v>
      </c>
      <c r="X109" s="67">
        <v>755</v>
      </c>
      <c r="Y109" s="67">
        <v>576</v>
      </c>
      <c r="Z109" s="67">
        <v>435</v>
      </c>
      <c r="AA109" s="67">
        <v>345</v>
      </c>
      <c r="AB109" s="67">
        <v>230</v>
      </c>
      <c r="AC109" s="68">
        <v>112</v>
      </c>
    </row>
    <row r="110" spans="1:29" x14ac:dyDescent="0.25">
      <c r="A110" s="7" t="s">
        <v>13</v>
      </c>
      <c r="B110" s="21">
        <v>364</v>
      </c>
      <c r="C110" s="21">
        <v>184</v>
      </c>
      <c r="D110" s="60">
        <v>180</v>
      </c>
      <c r="E110" s="21">
        <v>331</v>
      </c>
      <c r="F110" s="21">
        <v>166</v>
      </c>
      <c r="G110" s="60">
        <v>165</v>
      </c>
      <c r="H110" s="21">
        <v>33</v>
      </c>
      <c r="I110" s="21">
        <v>18</v>
      </c>
      <c r="J110" s="60">
        <v>15</v>
      </c>
      <c r="K110" s="21">
        <v>27</v>
      </c>
      <c r="L110" s="21">
        <v>16</v>
      </c>
      <c r="M110" s="21">
        <v>16</v>
      </c>
      <c r="N110" s="21">
        <v>21</v>
      </c>
      <c r="O110" s="21">
        <v>14</v>
      </c>
      <c r="P110" s="21">
        <v>18</v>
      </c>
      <c r="Q110" s="21">
        <v>27</v>
      </c>
      <c r="R110" s="21">
        <v>22</v>
      </c>
      <c r="S110" s="21">
        <v>22</v>
      </c>
      <c r="T110" s="21">
        <v>35</v>
      </c>
      <c r="U110" s="21">
        <v>25</v>
      </c>
      <c r="V110" s="21">
        <v>22</v>
      </c>
      <c r="W110" s="21">
        <v>30</v>
      </c>
      <c r="X110" s="21">
        <v>33</v>
      </c>
      <c r="Y110" s="21">
        <v>19</v>
      </c>
      <c r="Z110" s="21">
        <v>8</v>
      </c>
      <c r="AA110" s="21">
        <v>4</v>
      </c>
      <c r="AB110" s="21">
        <v>4</v>
      </c>
      <c r="AC110" s="22">
        <v>1</v>
      </c>
    </row>
    <row r="111" spans="1:29" x14ac:dyDescent="0.25">
      <c r="A111" s="7" t="s">
        <v>14</v>
      </c>
      <c r="B111" s="21">
        <v>309</v>
      </c>
      <c r="C111" s="21">
        <v>150</v>
      </c>
      <c r="D111" s="60">
        <v>159</v>
      </c>
      <c r="E111" s="21">
        <v>273</v>
      </c>
      <c r="F111" s="21">
        <v>129</v>
      </c>
      <c r="G111" s="60">
        <v>144</v>
      </c>
      <c r="H111" s="21">
        <v>36</v>
      </c>
      <c r="I111" s="21">
        <v>21</v>
      </c>
      <c r="J111" s="60">
        <v>15</v>
      </c>
      <c r="K111" s="69">
        <v>11</v>
      </c>
      <c r="L111" s="10">
        <v>14</v>
      </c>
      <c r="M111" s="10">
        <v>26</v>
      </c>
      <c r="N111" s="10">
        <v>19</v>
      </c>
      <c r="O111" s="10">
        <v>19</v>
      </c>
      <c r="P111" s="10">
        <v>19</v>
      </c>
      <c r="Q111" s="10">
        <v>15</v>
      </c>
      <c r="R111" s="10">
        <v>17</v>
      </c>
      <c r="S111" s="10">
        <v>22</v>
      </c>
      <c r="T111" s="10">
        <v>37</v>
      </c>
      <c r="U111" s="10">
        <v>28</v>
      </c>
      <c r="V111" s="10">
        <v>27</v>
      </c>
      <c r="W111" s="10">
        <v>21</v>
      </c>
      <c r="X111" s="10">
        <v>16</v>
      </c>
      <c r="Y111" s="10">
        <v>9</v>
      </c>
      <c r="Z111" s="10">
        <v>5</v>
      </c>
      <c r="AA111" s="10">
        <v>2</v>
      </c>
      <c r="AB111" s="10">
        <v>0</v>
      </c>
      <c r="AC111" s="14">
        <v>2</v>
      </c>
    </row>
    <row r="112" spans="1:29" x14ac:dyDescent="0.25">
      <c r="A112" s="7" t="s">
        <v>15</v>
      </c>
      <c r="B112" s="21">
        <v>826</v>
      </c>
      <c r="C112" s="21">
        <v>397</v>
      </c>
      <c r="D112" s="60">
        <v>429</v>
      </c>
      <c r="E112" s="21">
        <v>783</v>
      </c>
      <c r="F112" s="21">
        <v>373</v>
      </c>
      <c r="G112" s="60">
        <v>410</v>
      </c>
      <c r="H112" s="21">
        <v>43</v>
      </c>
      <c r="I112" s="21">
        <v>24</v>
      </c>
      <c r="J112" s="60">
        <v>19</v>
      </c>
      <c r="K112" s="21">
        <v>35</v>
      </c>
      <c r="L112" s="21">
        <v>34</v>
      </c>
      <c r="M112" s="21">
        <v>53</v>
      </c>
      <c r="N112" s="21">
        <v>59</v>
      </c>
      <c r="O112" s="21">
        <v>50</v>
      </c>
      <c r="P112" s="21">
        <v>58</v>
      </c>
      <c r="Q112" s="21">
        <v>44</v>
      </c>
      <c r="R112" s="21">
        <v>34</v>
      </c>
      <c r="S112" s="21">
        <v>58</v>
      </c>
      <c r="T112" s="21">
        <v>73</v>
      </c>
      <c r="U112" s="21">
        <v>60</v>
      </c>
      <c r="V112" s="21">
        <v>65</v>
      </c>
      <c r="W112" s="21">
        <v>41</v>
      </c>
      <c r="X112" s="21">
        <v>45</v>
      </c>
      <c r="Y112" s="21">
        <v>37</v>
      </c>
      <c r="Z112" s="21">
        <v>26</v>
      </c>
      <c r="AA112" s="21">
        <v>28</v>
      </c>
      <c r="AB112" s="21">
        <v>19</v>
      </c>
      <c r="AC112" s="22">
        <v>7</v>
      </c>
    </row>
    <row r="113" spans="1:29" x14ac:dyDescent="0.25">
      <c r="A113" s="7" t="s">
        <v>16</v>
      </c>
      <c r="B113" s="21">
        <v>895</v>
      </c>
      <c r="C113" s="21">
        <v>451</v>
      </c>
      <c r="D113" s="60">
        <v>444</v>
      </c>
      <c r="E113" s="21">
        <v>758</v>
      </c>
      <c r="F113" s="21">
        <v>368</v>
      </c>
      <c r="G113" s="60">
        <v>390</v>
      </c>
      <c r="H113" s="21">
        <v>137</v>
      </c>
      <c r="I113" s="21">
        <v>83</v>
      </c>
      <c r="J113" s="60">
        <v>54</v>
      </c>
      <c r="K113" s="21">
        <v>40</v>
      </c>
      <c r="L113" s="21">
        <v>41</v>
      </c>
      <c r="M113" s="21">
        <v>57</v>
      </c>
      <c r="N113" s="21">
        <v>49</v>
      </c>
      <c r="O113" s="21">
        <v>62</v>
      </c>
      <c r="P113" s="21">
        <v>40</v>
      </c>
      <c r="Q113" s="21">
        <v>57</v>
      </c>
      <c r="R113" s="21">
        <v>40</v>
      </c>
      <c r="S113" s="21">
        <v>67</v>
      </c>
      <c r="T113" s="21">
        <v>72</v>
      </c>
      <c r="U113" s="21">
        <v>74</v>
      </c>
      <c r="V113" s="21">
        <v>64</v>
      </c>
      <c r="W113" s="21">
        <v>49</v>
      </c>
      <c r="X113" s="21">
        <v>63</v>
      </c>
      <c r="Y113" s="21">
        <v>41</v>
      </c>
      <c r="Z113" s="21">
        <v>28</v>
      </c>
      <c r="AA113" s="21">
        <v>32</v>
      </c>
      <c r="AB113" s="21">
        <v>11</v>
      </c>
      <c r="AC113" s="22">
        <v>8</v>
      </c>
    </row>
    <row r="114" spans="1:29" x14ac:dyDescent="0.25">
      <c r="A114" s="7" t="s">
        <v>17</v>
      </c>
      <c r="B114" s="21">
        <v>2170</v>
      </c>
      <c r="C114" s="21">
        <v>1113</v>
      </c>
      <c r="D114" s="60">
        <v>1057</v>
      </c>
      <c r="E114" s="21">
        <v>1804</v>
      </c>
      <c r="F114" s="21">
        <v>900</v>
      </c>
      <c r="G114" s="60">
        <v>904</v>
      </c>
      <c r="H114" s="21">
        <v>366</v>
      </c>
      <c r="I114" s="21">
        <v>213</v>
      </c>
      <c r="J114" s="60">
        <v>153</v>
      </c>
      <c r="K114" s="21">
        <v>102</v>
      </c>
      <c r="L114" s="21">
        <v>100</v>
      </c>
      <c r="M114" s="21">
        <v>108</v>
      </c>
      <c r="N114" s="21">
        <v>138</v>
      </c>
      <c r="O114" s="21">
        <v>145</v>
      </c>
      <c r="P114" s="21">
        <v>122</v>
      </c>
      <c r="Q114" s="21">
        <v>127</v>
      </c>
      <c r="R114" s="21">
        <v>118</v>
      </c>
      <c r="S114" s="21">
        <v>170</v>
      </c>
      <c r="T114" s="21">
        <v>193</v>
      </c>
      <c r="U114" s="21">
        <v>182</v>
      </c>
      <c r="V114" s="21">
        <v>158</v>
      </c>
      <c r="W114" s="21">
        <v>146</v>
      </c>
      <c r="X114" s="21">
        <v>122</v>
      </c>
      <c r="Y114" s="21">
        <v>92</v>
      </c>
      <c r="Z114" s="21">
        <v>60</v>
      </c>
      <c r="AA114" s="21">
        <v>51</v>
      </c>
      <c r="AB114" s="21">
        <v>26</v>
      </c>
      <c r="AC114" s="22">
        <v>10</v>
      </c>
    </row>
    <row r="115" spans="1:29" x14ac:dyDescent="0.25">
      <c r="A115" s="7" t="s">
        <v>18</v>
      </c>
      <c r="B115" s="21">
        <v>223</v>
      </c>
      <c r="C115" s="21">
        <v>110</v>
      </c>
      <c r="D115" s="60">
        <v>113</v>
      </c>
      <c r="E115" s="21">
        <v>215</v>
      </c>
      <c r="F115" s="21">
        <v>106</v>
      </c>
      <c r="G115" s="60">
        <v>109</v>
      </c>
      <c r="H115" s="21">
        <v>8</v>
      </c>
      <c r="I115" s="21">
        <v>4</v>
      </c>
      <c r="J115" s="60">
        <v>4</v>
      </c>
      <c r="K115" s="21">
        <v>11</v>
      </c>
      <c r="L115" s="21">
        <v>16</v>
      </c>
      <c r="M115" s="21">
        <v>25</v>
      </c>
      <c r="N115" s="21">
        <v>6</v>
      </c>
      <c r="O115" s="21">
        <v>13</v>
      </c>
      <c r="P115" s="21">
        <v>12</v>
      </c>
      <c r="Q115" s="21">
        <v>11</v>
      </c>
      <c r="R115" s="21">
        <v>14</v>
      </c>
      <c r="S115" s="21">
        <v>19</v>
      </c>
      <c r="T115" s="21">
        <v>16</v>
      </c>
      <c r="U115" s="21">
        <v>15</v>
      </c>
      <c r="V115" s="21">
        <v>12</v>
      </c>
      <c r="W115" s="21">
        <v>16</v>
      </c>
      <c r="X115" s="21">
        <v>11</v>
      </c>
      <c r="Y115" s="21">
        <v>11</v>
      </c>
      <c r="Z115" s="21">
        <v>6</v>
      </c>
      <c r="AA115" s="21">
        <v>3</v>
      </c>
      <c r="AB115" s="21">
        <v>5</v>
      </c>
      <c r="AC115" s="22">
        <v>1</v>
      </c>
    </row>
    <row r="116" spans="1:29" x14ac:dyDescent="0.25">
      <c r="A116" s="7" t="s">
        <v>19</v>
      </c>
      <c r="B116" s="21">
        <v>443</v>
      </c>
      <c r="C116" s="21">
        <v>222</v>
      </c>
      <c r="D116" s="60">
        <v>221</v>
      </c>
      <c r="E116" s="21">
        <v>429</v>
      </c>
      <c r="F116" s="21">
        <v>216</v>
      </c>
      <c r="G116" s="60">
        <v>213</v>
      </c>
      <c r="H116" s="21">
        <v>14</v>
      </c>
      <c r="I116" s="21">
        <v>6</v>
      </c>
      <c r="J116" s="60">
        <v>8</v>
      </c>
      <c r="K116" s="21">
        <v>35</v>
      </c>
      <c r="L116" s="21">
        <v>22</v>
      </c>
      <c r="M116" s="21">
        <v>23</v>
      </c>
      <c r="N116" s="21">
        <v>26</v>
      </c>
      <c r="O116" s="21">
        <v>31</v>
      </c>
      <c r="P116" s="21">
        <v>22</v>
      </c>
      <c r="Q116" s="21">
        <v>43</v>
      </c>
      <c r="R116" s="21">
        <v>20</v>
      </c>
      <c r="S116" s="21">
        <v>27</v>
      </c>
      <c r="T116" s="21">
        <v>40</v>
      </c>
      <c r="U116" s="21">
        <v>38</v>
      </c>
      <c r="V116" s="21">
        <v>36</v>
      </c>
      <c r="W116" s="21">
        <v>32</v>
      </c>
      <c r="X116" s="21">
        <v>24</v>
      </c>
      <c r="Y116" s="21">
        <v>7</v>
      </c>
      <c r="Z116" s="21">
        <v>10</v>
      </c>
      <c r="AA116" s="21">
        <v>1</v>
      </c>
      <c r="AB116" s="21">
        <v>3</v>
      </c>
      <c r="AC116" s="22">
        <v>3</v>
      </c>
    </row>
    <row r="117" spans="1:29" x14ac:dyDescent="0.25">
      <c r="A117" s="7" t="s">
        <v>20</v>
      </c>
      <c r="B117" s="21">
        <v>3021</v>
      </c>
      <c r="C117" s="21">
        <v>1556</v>
      </c>
      <c r="D117" s="60">
        <v>1465</v>
      </c>
      <c r="E117" s="21">
        <v>2119</v>
      </c>
      <c r="F117" s="21">
        <v>1042</v>
      </c>
      <c r="G117" s="60">
        <v>1077</v>
      </c>
      <c r="H117" s="21">
        <v>902</v>
      </c>
      <c r="I117" s="21">
        <v>514</v>
      </c>
      <c r="J117" s="60">
        <v>388</v>
      </c>
      <c r="K117" s="21">
        <v>142</v>
      </c>
      <c r="L117" s="21">
        <v>138</v>
      </c>
      <c r="M117" s="21">
        <v>159</v>
      </c>
      <c r="N117" s="21">
        <v>167</v>
      </c>
      <c r="O117" s="21">
        <v>190</v>
      </c>
      <c r="P117" s="21">
        <v>207</v>
      </c>
      <c r="Q117" s="21">
        <v>181</v>
      </c>
      <c r="R117" s="21">
        <v>189</v>
      </c>
      <c r="S117" s="21">
        <v>196</v>
      </c>
      <c r="T117" s="21">
        <v>236</v>
      </c>
      <c r="U117" s="21">
        <v>252</v>
      </c>
      <c r="V117" s="21">
        <v>235</v>
      </c>
      <c r="W117" s="21">
        <v>176</v>
      </c>
      <c r="X117" s="21">
        <v>155</v>
      </c>
      <c r="Y117" s="21">
        <v>147</v>
      </c>
      <c r="Z117" s="21">
        <v>104</v>
      </c>
      <c r="AA117" s="21">
        <v>75</v>
      </c>
      <c r="AB117" s="21">
        <v>51</v>
      </c>
      <c r="AC117" s="22">
        <v>21</v>
      </c>
    </row>
    <row r="118" spans="1:29" x14ac:dyDescent="0.25">
      <c r="A118" s="7" t="s">
        <v>21</v>
      </c>
      <c r="B118" s="21">
        <v>138</v>
      </c>
      <c r="C118" s="21">
        <v>70</v>
      </c>
      <c r="D118" s="60">
        <v>68</v>
      </c>
      <c r="E118" s="21">
        <v>130</v>
      </c>
      <c r="F118" s="21">
        <v>66</v>
      </c>
      <c r="G118" s="60">
        <v>64</v>
      </c>
      <c r="H118" s="21">
        <v>8</v>
      </c>
      <c r="I118" s="21">
        <v>4</v>
      </c>
      <c r="J118" s="60">
        <v>4</v>
      </c>
      <c r="K118" s="21">
        <v>4</v>
      </c>
      <c r="L118" s="21">
        <v>6</v>
      </c>
      <c r="M118" s="21">
        <v>7</v>
      </c>
      <c r="N118" s="21">
        <v>4</v>
      </c>
      <c r="O118" s="21">
        <v>10</v>
      </c>
      <c r="P118" s="21">
        <v>9</v>
      </c>
      <c r="Q118" s="21">
        <v>7</v>
      </c>
      <c r="R118" s="21">
        <v>6</v>
      </c>
      <c r="S118" s="21">
        <v>10</v>
      </c>
      <c r="T118" s="21">
        <v>10</v>
      </c>
      <c r="U118" s="21">
        <v>7</v>
      </c>
      <c r="V118" s="21">
        <v>12</v>
      </c>
      <c r="W118" s="21">
        <v>18</v>
      </c>
      <c r="X118" s="21">
        <v>10</v>
      </c>
      <c r="Y118" s="21">
        <v>7</v>
      </c>
      <c r="Z118" s="21">
        <v>4</v>
      </c>
      <c r="AA118" s="21">
        <v>2</v>
      </c>
      <c r="AB118" s="21">
        <v>2</v>
      </c>
      <c r="AC118" s="22">
        <v>3</v>
      </c>
    </row>
    <row r="119" spans="1:29" x14ac:dyDescent="0.25">
      <c r="A119" s="7" t="s">
        <v>22</v>
      </c>
      <c r="B119" s="21">
        <v>128</v>
      </c>
      <c r="C119" s="21">
        <v>68</v>
      </c>
      <c r="D119" s="60">
        <v>60</v>
      </c>
      <c r="E119" s="21">
        <v>121</v>
      </c>
      <c r="F119" s="21">
        <v>65</v>
      </c>
      <c r="G119" s="60">
        <v>56</v>
      </c>
      <c r="H119" s="21">
        <v>7</v>
      </c>
      <c r="I119" s="21">
        <v>3</v>
      </c>
      <c r="J119" s="60">
        <v>4</v>
      </c>
      <c r="K119" s="21">
        <v>6</v>
      </c>
      <c r="L119" s="21">
        <v>5</v>
      </c>
      <c r="M119" s="21">
        <v>2</v>
      </c>
      <c r="N119" s="21">
        <v>0</v>
      </c>
      <c r="O119" s="21">
        <v>5</v>
      </c>
      <c r="P119" s="21">
        <v>1</v>
      </c>
      <c r="Q119" s="21">
        <v>10</v>
      </c>
      <c r="R119" s="21">
        <v>13</v>
      </c>
      <c r="S119" s="21">
        <v>6</v>
      </c>
      <c r="T119" s="21">
        <v>8</v>
      </c>
      <c r="U119" s="21">
        <v>4</v>
      </c>
      <c r="V119" s="21">
        <v>5</v>
      </c>
      <c r="W119" s="21">
        <v>18</v>
      </c>
      <c r="X119" s="21">
        <v>20</v>
      </c>
      <c r="Y119" s="21">
        <v>10</v>
      </c>
      <c r="Z119" s="21">
        <v>5</v>
      </c>
      <c r="AA119" s="21">
        <v>4</v>
      </c>
      <c r="AB119" s="21">
        <v>3</v>
      </c>
      <c r="AC119" s="22">
        <v>3</v>
      </c>
    </row>
    <row r="120" spans="1:29" x14ac:dyDescent="0.25">
      <c r="A120" s="7" t="s">
        <v>24</v>
      </c>
      <c r="B120" s="21">
        <v>1941</v>
      </c>
      <c r="C120" s="21">
        <v>931</v>
      </c>
      <c r="D120" s="60">
        <v>1010</v>
      </c>
      <c r="E120" s="21">
        <v>1860</v>
      </c>
      <c r="F120" s="21">
        <v>888</v>
      </c>
      <c r="G120" s="60">
        <v>972</v>
      </c>
      <c r="H120" s="21">
        <v>81</v>
      </c>
      <c r="I120" s="21">
        <v>43</v>
      </c>
      <c r="J120" s="60">
        <v>38</v>
      </c>
      <c r="K120" s="21">
        <v>104</v>
      </c>
      <c r="L120" s="21">
        <v>104</v>
      </c>
      <c r="M120" s="21">
        <v>86</v>
      </c>
      <c r="N120" s="21">
        <v>131</v>
      </c>
      <c r="O120" s="21">
        <v>130</v>
      </c>
      <c r="P120" s="21">
        <v>97</v>
      </c>
      <c r="Q120" s="21">
        <v>107</v>
      </c>
      <c r="R120" s="21">
        <v>90</v>
      </c>
      <c r="S120" s="21">
        <v>119</v>
      </c>
      <c r="T120" s="21">
        <v>186</v>
      </c>
      <c r="U120" s="21">
        <v>162</v>
      </c>
      <c r="V120" s="21">
        <v>179</v>
      </c>
      <c r="W120" s="21">
        <v>142</v>
      </c>
      <c r="X120" s="21">
        <v>88</v>
      </c>
      <c r="Y120" s="21">
        <v>61</v>
      </c>
      <c r="Z120" s="21">
        <v>50</v>
      </c>
      <c r="AA120" s="21">
        <v>43</v>
      </c>
      <c r="AB120" s="21">
        <v>37</v>
      </c>
      <c r="AC120" s="22">
        <v>25</v>
      </c>
    </row>
    <row r="121" spans="1:29" x14ac:dyDescent="0.25">
      <c r="A121" s="7" t="s">
        <v>25</v>
      </c>
      <c r="B121" s="21">
        <v>172</v>
      </c>
      <c r="C121" s="21">
        <v>79</v>
      </c>
      <c r="D121" s="60">
        <v>93</v>
      </c>
      <c r="E121" s="21">
        <v>160</v>
      </c>
      <c r="F121" s="21">
        <v>71</v>
      </c>
      <c r="G121" s="60">
        <v>89</v>
      </c>
      <c r="H121" s="21">
        <v>12</v>
      </c>
      <c r="I121" s="21">
        <v>8</v>
      </c>
      <c r="J121" s="60">
        <v>4</v>
      </c>
      <c r="K121" s="21">
        <v>7</v>
      </c>
      <c r="L121" s="21">
        <v>5</v>
      </c>
      <c r="M121" s="21">
        <v>11</v>
      </c>
      <c r="N121" s="21">
        <v>13</v>
      </c>
      <c r="O121" s="21">
        <v>4</v>
      </c>
      <c r="P121" s="21">
        <v>6</v>
      </c>
      <c r="Q121" s="21">
        <v>13</v>
      </c>
      <c r="R121" s="21">
        <v>2</v>
      </c>
      <c r="S121" s="21">
        <v>6</v>
      </c>
      <c r="T121" s="21">
        <v>17</v>
      </c>
      <c r="U121" s="21">
        <v>14</v>
      </c>
      <c r="V121" s="21">
        <v>16</v>
      </c>
      <c r="W121" s="21">
        <v>18</v>
      </c>
      <c r="X121" s="21">
        <v>12</v>
      </c>
      <c r="Y121" s="21">
        <v>6</v>
      </c>
      <c r="Z121" s="21">
        <v>5</v>
      </c>
      <c r="AA121" s="21">
        <v>9</v>
      </c>
      <c r="AB121" s="21">
        <v>5</v>
      </c>
      <c r="AC121" s="22">
        <v>3</v>
      </c>
    </row>
    <row r="122" spans="1:29" x14ac:dyDescent="0.25">
      <c r="A122" s="7" t="s">
        <v>26</v>
      </c>
      <c r="B122" s="21">
        <v>127</v>
      </c>
      <c r="C122" s="21">
        <v>64</v>
      </c>
      <c r="D122" s="60">
        <v>63</v>
      </c>
      <c r="E122" s="21">
        <v>125</v>
      </c>
      <c r="F122" s="21">
        <v>63</v>
      </c>
      <c r="G122" s="60">
        <v>62</v>
      </c>
      <c r="H122" s="21">
        <v>2</v>
      </c>
      <c r="I122" s="21">
        <v>1</v>
      </c>
      <c r="J122" s="60">
        <v>1</v>
      </c>
      <c r="K122" s="21">
        <v>7</v>
      </c>
      <c r="L122" s="21">
        <v>5</v>
      </c>
      <c r="M122" s="21">
        <v>7</v>
      </c>
      <c r="N122" s="21">
        <v>4</v>
      </c>
      <c r="O122" s="21">
        <v>11</v>
      </c>
      <c r="P122" s="21">
        <v>10</v>
      </c>
      <c r="Q122" s="21">
        <v>3</v>
      </c>
      <c r="R122" s="21">
        <v>9</v>
      </c>
      <c r="S122" s="21">
        <v>11</v>
      </c>
      <c r="T122" s="21">
        <v>7</v>
      </c>
      <c r="U122" s="21">
        <v>6</v>
      </c>
      <c r="V122" s="21">
        <v>9</v>
      </c>
      <c r="W122" s="21">
        <v>7</v>
      </c>
      <c r="X122" s="21">
        <v>7</v>
      </c>
      <c r="Y122" s="21">
        <v>7</v>
      </c>
      <c r="Z122" s="21">
        <v>6</v>
      </c>
      <c r="AA122" s="21">
        <v>7</v>
      </c>
      <c r="AB122" s="21">
        <v>4</v>
      </c>
      <c r="AC122" s="22">
        <v>0</v>
      </c>
    </row>
    <row r="123" spans="1:29" x14ac:dyDescent="0.25">
      <c r="A123" s="7" t="s">
        <v>27</v>
      </c>
      <c r="B123" s="21">
        <v>902</v>
      </c>
      <c r="C123" s="21">
        <v>428</v>
      </c>
      <c r="D123" s="60">
        <v>474</v>
      </c>
      <c r="E123" s="21">
        <v>787</v>
      </c>
      <c r="F123" s="21">
        <v>364</v>
      </c>
      <c r="G123" s="60">
        <v>423</v>
      </c>
      <c r="H123" s="21">
        <v>115</v>
      </c>
      <c r="I123" s="21">
        <v>64</v>
      </c>
      <c r="J123" s="60">
        <v>51</v>
      </c>
      <c r="K123" s="21">
        <v>45</v>
      </c>
      <c r="L123" s="21">
        <v>43</v>
      </c>
      <c r="M123" s="21">
        <v>43</v>
      </c>
      <c r="N123" s="21">
        <v>47</v>
      </c>
      <c r="O123" s="21">
        <v>39</v>
      </c>
      <c r="P123" s="21">
        <v>44</v>
      </c>
      <c r="Q123" s="21">
        <v>48</v>
      </c>
      <c r="R123" s="21">
        <v>54</v>
      </c>
      <c r="S123" s="21">
        <v>63</v>
      </c>
      <c r="T123" s="21">
        <v>67</v>
      </c>
      <c r="U123" s="21">
        <v>65</v>
      </c>
      <c r="V123" s="21">
        <v>52</v>
      </c>
      <c r="W123" s="21">
        <v>61</v>
      </c>
      <c r="X123" s="21">
        <v>52</v>
      </c>
      <c r="Y123" s="21">
        <v>48</v>
      </c>
      <c r="Z123" s="21">
        <v>53</v>
      </c>
      <c r="AA123" s="21">
        <v>32</v>
      </c>
      <c r="AB123" s="21">
        <v>31</v>
      </c>
      <c r="AC123" s="22">
        <v>15</v>
      </c>
    </row>
    <row r="124" spans="1:29" x14ac:dyDescent="0.25">
      <c r="A124" s="7" t="s">
        <v>243</v>
      </c>
      <c r="B124" s="21">
        <v>53</v>
      </c>
      <c r="C124" s="21">
        <v>32</v>
      </c>
      <c r="D124" s="60">
        <v>21</v>
      </c>
      <c r="E124" s="21">
        <v>47</v>
      </c>
      <c r="F124" s="21">
        <v>27</v>
      </c>
      <c r="G124" s="60">
        <v>20</v>
      </c>
      <c r="H124" s="21">
        <v>6</v>
      </c>
      <c r="I124" s="21">
        <v>5</v>
      </c>
      <c r="J124" s="60">
        <v>1</v>
      </c>
      <c r="K124" s="21">
        <v>1</v>
      </c>
      <c r="L124" s="21">
        <v>2</v>
      </c>
      <c r="M124" s="21">
        <v>1</v>
      </c>
      <c r="N124" s="21">
        <v>5</v>
      </c>
      <c r="O124" s="21">
        <v>5</v>
      </c>
      <c r="P124" s="21">
        <v>5</v>
      </c>
      <c r="Q124" s="21">
        <v>4</v>
      </c>
      <c r="R124" s="21">
        <v>0</v>
      </c>
      <c r="S124" s="21">
        <v>7</v>
      </c>
      <c r="T124" s="21">
        <v>4</v>
      </c>
      <c r="U124" s="21">
        <v>3</v>
      </c>
      <c r="V124" s="21">
        <v>6</v>
      </c>
      <c r="W124" s="21">
        <v>3</v>
      </c>
      <c r="X124" s="21">
        <v>2</v>
      </c>
      <c r="Y124" s="21">
        <v>1</v>
      </c>
      <c r="Z124" s="21">
        <v>2</v>
      </c>
      <c r="AA124" s="21">
        <v>1</v>
      </c>
      <c r="AB124" s="21">
        <v>1</v>
      </c>
      <c r="AC124" s="22">
        <v>0</v>
      </c>
    </row>
    <row r="125" spans="1:29" x14ac:dyDescent="0.25">
      <c r="A125" s="7" t="s">
        <v>244</v>
      </c>
      <c r="B125" s="21">
        <v>205</v>
      </c>
      <c r="C125" s="21">
        <v>98</v>
      </c>
      <c r="D125" s="60">
        <v>107</v>
      </c>
      <c r="E125" s="21">
        <v>200</v>
      </c>
      <c r="F125" s="21">
        <v>93</v>
      </c>
      <c r="G125" s="60">
        <v>107</v>
      </c>
      <c r="H125" s="21">
        <v>5</v>
      </c>
      <c r="I125" s="21">
        <v>5</v>
      </c>
      <c r="J125" s="60">
        <v>0</v>
      </c>
      <c r="K125" s="21">
        <v>11</v>
      </c>
      <c r="L125" s="21">
        <v>10</v>
      </c>
      <c r="M125" s="21">
        <v>13</v>
      </c>
      <c r="N125" s="21">
        <v>16</v>
      </c>
      <c r="O125" s="21">
        <v>14</v>
      </c>
      <c r="P125" s="21">
        <v>11</v>
      </c>
      <c r="Q125" s="21">
        <v>9</v>
      </c>
      <c r="R125" s="21">
        <v>13</v>
      </c>
      <c r="S125" s="21">
        <v>12</v>
      </c>
      <c r="T125" s="21">
        <v>19</v>
      </c>
      <c r="U125" s="21">
        <v>18</v>
      </c>
      <c r="V125" s="21">
        <v>14</v>
      </c>
      <c r="W125" s="21">
        <v>9</v>
      </c>
      <c r="X125" s="21">
        <v>7</v>
      </c>
      <c r="Y125" s="21">
        <v>12</v>
      </c>
      <c r="Z125" s="21">
        <v>7</v>
      </c>
      <c r="AA125" s="21">
        <v>5</v>
      </c>
      <c r="AB125" s="21">
        <v>5</v>
      </c>
      <c r="AC125" s="22">
        <v>0</v>
      </c>
    </row>
    <row r="126" spans="1:29" x14ac:dyDescent="0.25">
      <c r="A126" s="7" t="s">
        <v>245</v>
      </c>
      <c r="B126" s="21">
        <v>40</v>
      </c>
      <c r="C126" s="21">
        <v>18</v>
      </c>
      <c r="D126" s="60">
        <v>22</v>
      </c>
      <c r="E126" s="21">
        <v>40</v>
      </c>
      <c r="F126" s="21">
        <v>18</v>
      </c>
      <c r="G126" s="60">
        <v>22</v>
      </c>
      <c r="H126" s="21">
        <v>0</v>
      </c>
      <c r="I126" s="21">
        <v>0</v>
      </c>
      <c r="J126" s="60">
        <v>0</v>
      </c>
      <c r="K126" s="21">
        <v>0</v>
      </c>
      <c r="L126" s="21">
        <v>2</v>
      </c>
      <c r="M126" s="21">
        <v>3</v>
      </c>
      <c r="N126" s="21">
        <v>1</v>
      </c>
      <c r="O126" s="21">
        <v>5</v>
      </c>
      <c r="P126" s="21">
        <v>4</v>
      </c>
      <c r="Q126" s="21">
        <v>0</v>
      </c>
      <c r="R126" s="21">
        <v>1</v>
      </c>
      <c r="S126" s="21">
        <v>1</v>
      </c>
      <c r="T126" s="21">
        <v>1</v>
      </c>
      <c r="U126" s="21">
        <v>7</v>
      </c>
      <c r="V126" s="21">
        <v>3</v>
      </c>
      <c r="W126" s="21">
        <v>1</v>
      </c>
      <c r="X126" s="21">
        <v>0</v>
      </c>
      <c r="Y126" s="21">
        <v>0</v>
      </c>
      <c r="Z126" s="21">
        <v>5</v>
      </c>
      <c r="AA126" s="21">
        <v>4</v>
      </c>
      <c r="AB126" s="21">
        <v>2</v>
      </c>
      <c r="AC126" s="22">
        <v>0</v>
      </c>
    </row>
    <row r="127" spans="1:29" x14ac:dyDescent="0.25">
      <c r="A127" s="7" t="s">
        <v>246</v>
      </c>
      <c r="B127" s="21">
        <v>50</v>
      </c>
      <c r="C127" s="21">
        <v>27</v>
      </c>
      <c r="D127" s="60">
        <v>23</v>
      </c>
      <c r="E127" s="21">
        <v>47</v>
      </c>
      <c r="F127" s="21">
        <v>27</v>
      </c>
      <c r="G127" s="60">
        <v>20</v>
      </c>
      <c r="H127" s="21">
        <v>3</v>
      </c>
      <c r="I127" s="21">
        <v>0</v>
      </c>
      <c r="J127" s="60">
        <v>3</v>
      </c>
      <c r="K127" s="21">
        <v>1</v>
      </c>
      <c r="L127" s="21">
        <v>0</v>
      </c>
      <c r="M127" s="21">
        <v>2</v>
      </c>
      <c r="N127" s="21">
        <v>7</v>
      </c>
      <c r="O127" s="21">
        <v>5</v>
      </c>
      <c r="P127" s="21">
        <v>6</v>
      </c>
      <c r="Q127" s="21">
        <v>0</v>
      </c>
      <c r="R127" s="21">
        <v>2</v>
      </c>
      <c r="S127" s="21">
        <v>4</v>
      </c>
      <c r="T127" s="21">
        <v>3</v>
      </c>
      <c r="U127" s="21">
        <v>4</v>
      </c>
      <c r="V127" s="21">
        <v>7</v>
      </c>
      <c r="W127" s="21">
        <v>1</v>
      </c>
      <c r="X127" s="21">
        <v>1</v>
      </c>
      <c r="Y127" s="21">
        <v>3</v>
      </c>
      <c r="Z127" s="21">
        <v>3</v>
      </c>
      <c r="AA127" s="21">
        <v>0</v>
      </c>
      <c r="AB127" s="21">
        <v>1</v>
      </c>
      <c r="AC127" s="22">
        <v>0</v>
      </c>
    </row>
    <row r="128" spans="1:29" x14ac:dyDescent="0.25">
      <c r="A128" s="7" t="s">
        <v>28</v>
      </c>
      <c r="B128" s="21">
        <v>57</v>
      </c>
      <c r="C128" s="21">
        <v>33</v>
      </c>
      <c r="D128" s="60">
        <v>24</v>
      </c>
      <c r="E128" s="21">
        <v>52</v>
      </c>
      <c r="F128" s="21">
        <v>30</v>
      </c>
      <c r="G128" s="60">
        <v>22</v>
      </c>
      <c r="H128" s="21">
        <v>5</v>
      </c>
      <c r="I128" s="21">
        <v>3</v>
      </c>
      <c r="J128" s="60">
        <v>2</v>
      </c>
      <c r="K128" s="21">
        <v>4</v>
      </c>
      <c r="L128" s="21">
        <v>0</v>
      </c>
      <c r="M128" s="21">
        <v>3</v>
      </c>
      <c r="N128" s="21">
        <v>1</v>
      </c>
      <c r="O128" s="21">
        <v>5</v>
      </c>
      <c r="P128" s="21">
        <v>6</v>
      </c>
      <c r="Q128" s="21">
        <v>6</v>
      </c>
      <c r="R128" s="21">
        <v>2</v>
      </c>
      <c r="S128" s="21">
        <v>3</v>
      </c>
      <c r="T128" s="21">
        <v>4</v>
      </c>
      <c r="U128" s="21">
        <v>6</v>
      </c>
      <c r="V128" s="21">
        <v>8</v>
      </c>
      <c r="W128" s="21">
        <v>4</v>
      </c>
      <c r="X128" s="21">
        <v>2</v>
      </c>
      <c r="Y128" s="21">
        <v>1</v>
      </c>
      <c r="Z128" s="21">
        <v>0</v>
      </c>
      <c r="AA128" s="21">
        <v>1</v>
      </c>
      <c r="AB128" s="21">
        <v>0</v>
      </c>
      <c r="AC128" s="22">
        <v>1</v>
      </c>
    </row>
    <row r="129" spans="1:29" x14ac:dyDescent="0.25">
      <c r="A129" s="7" t="s">
        <v>29</v>
      </c>
      <c r="B129" s="21">
        <v>425</v>
      </c>
      <c r="C129" s="21">
        <v>221</v>
      </c>
      <c r="D129" s="60">
        <v>204</v>
      </c>
      <c r="E129" s="21">
        <v>364</v>
      </c>
      <c r="F129" s="21">
        <v>188</v>
      </c>
      <c r="G129" s="60">
        <v>176</v>
      </c>
      <c r="H129" s="21">
        <v>61</v>
      </c>
      <c r="I129" s="21">
        <v>33</v>
      </c>
      <c r="J129" s="60">
        <v>28</v>
      </c>
      <c r="K129" s="21">
        <v>18</v>
      </c>
      <c r="L129" s="21">
        <v>27</v>
      </c>
      <c r="M129" s="21">
        <v>32</v>
      </c>
      <c r="N129" s="21">
        <v>23</v>
      </c>
      <c r="O129" s="21">
        <v>24</v>
      </c>
      <c r="P129" s="21">
        <v>24</v>
      </c>
      <c r="Q129" s="21">
        <v>17</v>
      </c>
      <c r="R129" s="21">
        <v>18</v>
      </c>
      <c r="S129" s="21">
        <v>38</v>
      </c>
      <c r="T129" s="21">
        <v>46</v>
      </c>
      <c r="U129" s="21">
        <v>29</v>
      </c>
      <c r="V129" s="21">
        <v>27</v>
      </c>
      <c r="W129" s="21">
        <v>21</v>
      </c>
      <c r="X129" s="21">
        <v>26</v>
      </c>
      <c r="Y129" s="21">
        <v>19</v>
      </c>
      <c r="Z129" s="21">
        <v>12</v>
      </c>
      <c r="AA129" s="21">
        <v>14</v>
      </c>
      <c r="AB129" s="21">
        <v>7</v>
      </c>
      <c r="AC129" s="22">
        <v>3</v>
      </c>
    </row>
    <row r="130" spans="1:29" x14ac:dyDescent="0.25">
      <c r="A130" s="7" t="s">
        <v>30</v>
      </c>
      <c r="B130" s="21">
        <v>88</v>
      </c>
      <c r="C130" s="21">
        <v>50</v>
      </c>
      <c r="D130" s="60">
        <v>38</v>
      </c>
      <c r="E130" s="21">
        <v>81</v>
      </c>
      <c r="F130" s="21">
        <v>48</v>
      </c>
      <c r="G130" s="60">
        <v>33</v>
      </c>
      <c r="H130" s="21">
        <v>7</v>
      </c>
      <c r="I130" s="21">
        <v>2</v>
      </c>
      <c r="J130" s="60">
        <v>5</v>
      </c>
      <c r="K130" s="21">
        <v>6</v>
      </c>
      <c r="L130" s="21">
        <v>1</v>
      </c>
      <c r="M130" s="21">
        <v>5</v>
      </c>
      <c r="N130" s="21">
        <v>6</v>
      </c>
      <c r="O130" s="21">
        <v>1</v>
      </c>
      <c r="P130" s="21">
        <v>3</v>
      </c>
      <c r="Q130" s="21">
        <v>5</v>
      </c>
      <c r="R130" s="21">
        <v>10</v>
      </c>
      <c r="S130" s="21">
        <v>4</v>
      </c>
      <c r="T130" s="21">
        <v>3</v>
      </c>
      <c r="U130" s="21">
        <v>4</v>
      </c>
      <c r="V130" s="21">
        <v>7</v>
      </c>
      <c r="W130" s="21">
        <v>12</v>
      </c>
      <c r="X130" s="21">
        <v>8</v>
      </c>
      <c r="Y130" s="21">
        <v>4</v>
      </c>
      <c r="Z130" s="21">
        <v>4</v>
      </c>
      <c r="AA130" s="21">
        <v>5</v>
      </c>
      <c r="AB130" s="21">
        <v>0</v>
      </c>
      <c r="AC130" s="70">
        <v>0</v>
      </c>
    </row>
    <row r="131" spans="1:29" x14ac:dyDescent="0.25">
      <c r="A131" s="7" t="s">
        <v>94</v>
      </c>
      <c r="B131" s="21">
        <v>611</v>
      </c>
      <c r="C131" s="21">
        <v>317</v>
      </c>
      <c r="D131" s="60">
        <v>294</v>
      </c>
      <c r="E131" s="21">
        <v>552</v>
      </c>
      <c r="F131" s="21">
        <v>287</v>
      </c>
      <c r="G131" s="60">
        <v>265</v>
      </c>
      <c r="H131" s="21">
        <v>59</v>
      </c>
      <c r="I131" s="21">
        <v>30</v>
      </c>
      <c r="J131" s="60">
        <v>29</v>
      </c>
      <c r="K131" s="21">
        <v>22</v>
      </c>
      <c r="L131" s="21">
        <v>24</v>
      </c>
      <c r="M131" s="21">
        <v>35</v>
      </c>
      <c r="N131" s="21">
        <v>26</v>
      </c>
      <c r="O131" s="21">
        <v>33</v>
      </c>
      <c r="P131" s="21">
        <v>45</v>
      </c>
      <c r="Q131" s="21">
        <v>29</v>
      </c>
      <c r="R131" s="21">
        <v>26</v>
      </c>
      <c r="S131" s="21">
        <v>41</v>
      </c>
      <c r="T131" s="21">
        <v>47</v>
      </c>
      <c r="U131" s="21">
        <v>37</v>
      </c>
      <c r="V131" s="21">
        <v>49</v>
      </c>
      <c r="W131" s="21">
        <v>39</v>
      </c>
      <c r="X131" s="21">
        <v>51</v>
      </c>
      <c r="Y131" s="21">
        <v>34</v>
      </c>
      <c r="Z131" s="21">
        <v>32</v>
      </c>
      <c r="AA131" s="21">
        <v>22</v>
      </c>
      <c r="AB131" s="21">
        <v>13</v>
      </c>
      <c r="AC131" s="70">
        <v>6</v>
      </c>
    </row>
    <row r="132" spans="1:29" x14ac:dyDescent="0.25">
      <c r="A132" s="7"/>
      <c r="B132" s="71"/>
      <c r="C132" s="71"/>
      <c r="D132" s="72"/>
      <c r="E132" s="71"/>
      <c r="F132" s="71"/>
      <c r="G132" s="72"/>
      <c r="H132" s="71"/>
      <c r="I132" s="71"/>
      <c r="J132" s="72"/>
      <c r="K132" s="21"/>
      <c r="L132" s="21"/>
      <c r="M132" s="21"/>
      <c r="N132" s="21"/>
      <c r="O132" s="21"/>
      <c r="P132" s="21"/>
      <c r="Q132" s="21"/>
      <c r="R132" s="21"/>
      <c r="S132" s="21"/>
      <c r="T132" s="21"/>
      <c r="U132" s="21"/>
      <c r="V132" s="21"/>
      <c r="W132" s="21"/>
      <c r="X132" s="21"/>
      <c r="Y132" s="21"/>
      <c r="Z132" s="21"/>
      <c r="AA132" s="21"/>
      <c r="AB132" s="21"/>
      <c r="AC132" s="73"/>
    </row>
    <row r="133" spans="1:29" ht="13" x14ac:dyDescent="0.3">
      <c r="A133" s="20" t="str">
        <f>VLOOKUP("&lt;Zeilentitel_1&gt;",Uebersetzungen!$B$3:$E$121,Uebersetzungen!$B$2+1,FALSE)</f>
        <v>GRAUBÜNDEN</v>
      </c>
      <c r="B133" s="74">
        <v>194959</v>
      </c>
      <c r="C133" s="75">
        <v>97225</v>
      </c>
      <c r="D133" s="76">
        <v>97734</v>
      </c>
      <c r="E133" s="74">
        <v>160440</v>
      </c>
      <c r="F133" s="75">
        <v>78319</v>
      </c>
      <c r="G133" s="76">
        <v>82121</v>
      </c>
      <c r="H133" s="74">
        <v>34519</v>
      </c>
      <c r="I133" s="75">
        <v>18906</v>
      </c>
      <c r="J133" s="76">
        <v>15613</v>
      </c>
      <c r="K133" s="75">
        <v>8392</v>
      </c>
      <c r="L133" s="75">
        <v>8316</v>
      </c>
      <c r="M133" s="75">
        <v>9253</v>
      </c>
      <c r="N133" s="75">
        <v>10303</v>
      </c>
      <c r="O133" s="75">
        <v>12317</v>
      </c>
      <c r="P133" s="75">
        <v>12812</v>
      </c>
      <c r="Q133" s="75">
        <v>12517</v>
      </c>
      <c r="R133" s="75">
        <v>12046</v>
      </c>
      <c r="S133" s="75">
        <v>14031</v>
      </c>
      <c r="T133" s="75">
        <v>15821</v>
      </c>
      <c r="U133" s="75">
        <v>15620</v>
      </c>
      <c r="V133" s="75">
        <v>13646</v>
      </c>
      <c r="W133" s="75">
        <v>12462</v>
      </c>
      <c r="X133" s="75">
        <v>11385</v>
      </c>
      <c r="Y133" s="75">
        <v>9015</v>
      </c>
      <c r="Z133" s="75">
        <v>6933</v>
      </c>
      <c r="AA133" s="75">
        <v>5240</v>
      </c>
      <c r="AB133" s="75">
        <v>3241</v>
      </c>
      <c r="AC133" s="77">
        <v>1609</v>
      </c>
    </row>
    <row r="134" spans="1:29" x14ac:dyDescent="0.25">
      <c r="A134" s="18" t="str">
        <f>VLOOKUP("&lt;Zeilentitel_2&gt;",Uebersetzungen!$B$3:$E$121,Uebersetzungen!$B$2+1,FALSE)</f>
        <v>Region Albula</v>
      </c>
      <c r="B134" s="21">
        <v>8103</v>
      </c>
      <c r="C134" s="21">
        <v>4145</v>
      </c>
      <c r="D134" s="60">
        <v>3958</v>
      </c>
      <c r="E134" s="21">
        <v>6730</v>
      </c>
      <c r="F134" s="21">
        <v>3352</v>
      </c>
      <c r="G134" s="60">
        <v>3378</v>
      </c>
      <c r="H134" s="21">
        <v>1373</v>
      </c>
      <c r="I134" s="21">
        <v>793</v>
      </c>
      <c r="J134" s="60">
        <v>580</v>
      </c>
      <c r="K134" s="78">
        <v>290</v>
      </c>
      <c r="L134" s="78">
        <v>305</v>
      </c>
      <c r="M134" s="78">
        <v>315</v>
      </c>
      <c r="N134" s="78">
        <v>437</v>
      </c>
      <c r="O134" s="78">
        <v>480</v>
      </c>
      <c r="P134" s="78">
        <v>501</v>
      </c>
      <c r="Q134" s="78">
        <v>553</v>
      </c>
      <c r="R134" s="78">
        <v>468</v>
      </c>
      <c r="S134" s="78">
        <v>490</v>
      </c>
      <c r="T134" s="78">
        <v>634</v>
      </c>
      <c r="U134" s="78">
        <v>625</v>
      </c>
      <c r="V134" s="78">
        <v>598</v>
      </c>
      <c r="W134" s="78">
        <v>616</v>
      </c>
      <c r="X134" s="78">
        <v>550</v>
      </c>
      <c r="Y134" s="78">
        <v>446</v>
      </c>
      <c r="Z134" s="78">
        <v>333</v>
      </c>
      <c r="AA134" s="78">
        <v>250</v>
      </c>
      <c r="AB134" s="78">
        <v>144</v>
      </c>
      <c r="AC134" s="73">
        <v>68</v>
      </c>
    </row>
    <row r="135" spans="1:29" x14ac:dyDescent="0.25">
      <c r="A135" s="18" t="str">
        <f>VLOOKUP("&lt;Zeilentitel_3&gt;",Uebersetzungen!$B$3:$E$121,Uebersetzungen!$B$2+1,FALSE)</f>
        <v>Region Bernina</v>
      </c>
      <c r="B135" s="21">
        <v>4637</v>
      </c>
      <c r="C135" s="21">
        <v>2287</v>
      </c>
      <c r="D135" s="60">
        <v>2350</v>
      </c>
      <c r="E135" s="21">
        <v>4215</v>
      </c>
      <c r="F135" s="21">
        <v>2055</v>
      </c>
      <c r="G135" s="60">
        <v>2160</v>
      </c>
      <c r="H135" s="21">
        <v>422</v>
      </c>
      <c r="I135" s="21">
        <v>232</v>
      </c>
      <c r="J135" s="60">
        <v>190</v>
      </c>
      <c r="K135" s="79">
        <v>228</v>
      </c>
      <c r="L135" s="21">
        <v>200</v>
      </c>
      <c r="M135" s="21">
        <v>205</v>
      </c>
      <c r="N135" s="21">
        <v>214</v>
      </c>
      <c r="O135" s="21">
        <v>286</v>
      </c>
      <c r="P135" s="21">
        <v>256</v>
      </c>
      <c r="Q135" s="21">
        <v>255</v>
      </c>
      <c r="R135" s="21">
        <v>282</v>
      </c>
      <c r="S135" s="21">
        <v>321</v>
      </c>
      <c r="T135" s="21">
        <v>331</v>
      </c>
      <c r="U135" s="21">
        <v>321</v>
      </c>
      <c r="V135" s="21">
        <v>307</v>
      </c>
      <c r="W135" s="21">
        <v>322</v>
      </c>
      <c r="X135" s="21">
        <v>290</v>
      </c>
      <c r="Y135" s="21">
        <v>243</v>
      </c>
      <c r="Z135" s="21">
        <v>204</v>
      </c>
      <c r="AA135" s="21">
        <v>192</v>
      </c>
      <c r="AB135" s="21">
        <v>128</v>
      </c>
      <c r="AC135" s="70">
        <v>52</v>
      </c>
    </row>
    <row r="136" spans="1:29" x14ac:dyDescent="0.25">
      <c r="A136" s="18" t="str">
        <f>VLOOKUP("&lt;Zeilentitel_4&gt;",Uebersetzungen!$B$3:$E$121,Uebersetzungen!$B$2+1,FALSE)</f>
        <v>Region Engiadina Bassa/Val Müstair</v>
      </c>
      <c r="B136" s="21">
        <v>9536</v>
      </c>
      <c r="C136" s="21">
        <v>4742</v>
      </c>
      <c r="D136" s="60">
        <v>4794</v>
      </c>
      <c r="E136" s="21">
        <v>7883</v>
      </c>
      <c r="F136" s="21">
        <v>3862</v>
      </c>
      <c r="G136" s="60">
        <v>4021</v>
      </c>
      <c r="H136" s="21">
        <v>1653</v>
      </c>
      <c r="I136" s="21">
        <v>880</v>
      </c>
      <c r="J136" s="60">
        <v>773</v>
      </c>
      <c r="K136" s="79">
        <v>393</v>
      </c>
      <c r="L136" s="21">
        <v>422</v>
      </c>
      <c r="M136" s="21">
        <v>460</v>
      </c>
      <c r="N136" s="21">
        <v>485</v>
      </c>
      <c r="O136" s="21">
        <v>588</v>
      </c>
      <c r="P136" s="21">
        <v>612</v>
      </c>
      <c r="Q136" s="21">
        <v>571</v>
      </c>
      <c r="R136" s="21">
        <v>588</v>
      </c>
      <c r="S136" s="21">
        <v>656</v>
      </c>
      <c r="T136" s="21">
        <v>703</v>
      </c>
      <c r="U136" s="21">
        <v>804</v>
      </c>
      <c r="V136" s="21">
        <v>684</v>
      </c>
      <c r="W136" s="21">
        <v>637</v>
      </c>
      <c r="X136" s="21">
        <v>579</v>
      </c>
      <c r="Y136" s="21">
        <v>459</v>
      </c>
      <c r="Z136" s="21">
        <v>332</v>
      </c>
      <c r="AA136" s="21">
        <v>297</v>
      </c>
      <c r="AB136" s="21">
        <v>176</v>
      </c>
      <c r="AC136" s="70">
        <v>90</v>
      </c>
    </row>
    <row r="137" spans="1:29" x14ac:dyDescent="0.25">
      <c r="A137" s="18" t="str">
        <f>VLOOKUP("&lt;Zeilentitel_5&gt;",Uebersetzungen!$B$3:$E$121,Uebersetzungen!$B$2+1,FALSE)</f>
        <v>Region Imboden</v>
      </c>
      <c r="B137" s="21">
        <v>19500</v>
      </c>
      <c r="C137" s="21">
        <v>9792</v>
      </c>
      <c r="D137" s="60">
        <v>9708</v>
      </c>
      <c r="E137" s="21">
        <v>16044</v>
      </c>
      <c r="F137" s="21">
        <v>7863</v>
      </c>
      <c r="G137" s="60">
        <v>8181</v>
      </c>
      <c r="H137" s="21">
        <v>3456</v>
      </c>
      <c r="I137" s="21">
        <v>1929</v>
      </c>
      <c r="J137" s="60">
        <v>1527</v>
      </c>
      <c r="K137" s="21">
        <v>1003</v>
      </c>
      <c r="L137" s="21">
        <v>1016</v>
      </c>
      <c r="M137" s="21">
        <v>1077</v>
      </c>
      <c r="N137" s="21">
        <v>1041</v>
      </c>
      <c r="O137" s="21">
        <v>1183</v>
      </c>
      <c r="P137" s="21">
        <v>1308</v>
      </c>
      <c r="Q137" s="21">
        <v>1378</v>
      </c>
      <c r="R137" s="21">
        <v>1279</v>
      </c>
      <c r="S137" s="21">
        <v>1493</v>
      </c>
      <c r="T137" s="21">
        <v>1540</v>
      </c>
      <c r="U137" s="21">
        <v>1478</v>
      </c>
      <c r="V137" s="21">
        <v>1339</v>
      </c>
      <c r="W137" s="21">
        <v>1166</v>
      </c>
      <c r="X137" s="21">
        <v>1058</v>
      </c>
      <c r="Y137" s="21">
        <v>810</v>
      </c>
      <c r="Z137" s="21">
        <v>593</v>
      </c>
      <c r="AA137" s="21">
        <v>381</v>
      </c>
      <c r="AB137" s="21">
        <v>236</v>
      </c>
      <c r="AC137" s="70">
        <v>121</v>
      </c>
    </row>
    <row r="138" spans="1:29" x14ac:dyDescent="0.25">
      <c r="A138" s="18" t="str">
        <f>VLOOKUP("&lt;Zeilentitel_6&gt;",Uebersetzungen!$B$3:$E$121,Uebersetzungen!$B$2+1,FALSE)</f>
        <v>Region Landquart</v>
      </c>
      <c r="B138" s="21">
        <v>23771</v>
      </c>
      <c r="C138" s="21">
        <v>11896</v>
      </c>
      <c r="D138" s="60">
        <v>11875</v>
      </c>
      <c r="E138" s="21">
        <v>20580</v>
      </c>
      <c r="F138" s="21">
        <v>10194</v>
      </c>
      <c r="G138" s="60">
        <v>10386</v>
      </c>
      <c r="H138" s="21">
        <v>3191</v>
      </c>
      <c r="I138" s="21">
        <v>1702</v>
      </c>
      <c r="J138" s="60">
        <v>1489</v>
      </c>
      <c r="K138" s="21">
        <v>1173</v>
      </c>
      <c r="L138" s="21">
        <v>1172</v>
      </c>
      <c r="M138" s="21">
        <v>1203</v>
      </c>
      <c r="N138" s="21">
        <v>1369</v>
      </c>
      <c r="O138" s="21">
        <v>1551</v>
      </c>
      <c r="P138" s="21">
        <v>1475</v>
      </c>
      <c r="Q138" s="21">
        <v>1542</v>
      </c>
      <c r="R138" s="21">
        <v>1503</v>
      </c>
      <c r="S138" s="21">
        <v>1757</v>
      </c>
      <c r="T138" s="21">
        <v>2074</v>
      </c>
      <c r="U138" s="21">
        <v>2028</v>
      </c>
      <c r="V138" s="21">
        <v>1681</v>
      </c>
      <c r="W138" s="21">
        <v>1419</v>
      </c>
      <c r="X138" s="21">
        <v>1240</v>
      </c>
      <c r="Y138" s="21">
        <v>971</v>
      </c>
      <c r="Z138" s="21">
        <v>700</v>
      </c>
      <c r="AA138" s="21">
        <v>498</v>
      </c>
      <c r="AB138" s="21">
        <v>273</v>
      </c>
      <c r="AC138" s="70">
        <v>142</v>
      </c>
    </row>
    <row r="139" spans="1:29" x14ac:dyDescent="0.25">
      <c r="A139" s="18" t="str">
        <f>VLOOKUP("&lt;Zeilentitel_7&gt;",Uebersetzungen!$B$3:$E$121,Uebersetzungen!$B$2+1,FALSE)</f>
        <v>Region Maloja</v>
      </c>
      <c r="B139" s="21">
        <v>18717</v>
      </c>
      <c r="C139" s="21">
        <v>9285</v>
      </c>
      <c r="D139" s="60">
        <v>9432</v>
      </c>
      <c r="E139" s="21">
        <v>12917</v>
      </c>
      <c r="F139" s="21">
        <v>6230</v>
      </c>
      <c r="G139" s="60">
        <v>6687</v>
      </c>
      <c r="H139" s="21">
        <v>5800</v>
      </c>
      <c r="I139" s="21">
        <v>3055</v>
      </c>
      <c r="J139" s="60">
        <v>2745</v>
      </c>
      <c r="K139" s="21">
        <v>778</v>
      </c>
      <c r="L139" s="21">
        <v>733</v>
      </c>
      <c r="M139" s="21">
        <v>767</v>
      </c>
      <c r="N139" s="21">
        <v>917</v>
      </c>
      <c r="O139" s="21">
        <v>1088</v>
      </c>
      <c r="P139" s="21">
        <v>1231</v>
      </c>
      <c r="Q139" s="21">
        <v>1278</v>
      </c>
      <c r="R139" s="21">
        <v>1231</v>
      </c>
      <c r="S139" s="21">
        <v>1442</v>
      </c>
      <c r="T139" s="21">
        <v>1640</v>
      </c>
      <c r="U139" s="21">
        <v>1544</v>
      </c>
      <c r="V139" s="21">
        <v>1373</v>
      </c>
      <c r="W139" s="21">
        <v>1244</v>
      </c>
      <c r="X139" s="21">
        <v>1161</v>
      </c>
      <c r="Y139" s="21">
        <v>842</v>
      </c>
      <c r="Z139" s="21">
        <v>635</v>
      </c>
      <c r="AA139" s="21">
        <v>421</v>
      </c>
      <c r="AB139" s="21">
        <v>262</v>
      </c>
      <c r="AC139" s="70">
        <v>130</v>
      </c>
    </row>
    <row r="140" spans="1:29" x14ac:dyDescent="0.25">
      <c r="A140" s="18" t="str">
        <f>VLOOKUP("&lt;Zeilentitel_8&gt;",Uebersetzungen!$B$3:$E$121,Uebersetzungen!$B$2+1,FALSE)</f>
        <v>Region Moesa</v>
      </c>
      <c r="B140" s="21">
        <v>8301</v>
      </c>
      <c r="C140" s="21">
        <v>4212</v>
      </c>
      <c r="D140" s="60">
        <v>4089</v>
      </c>
      <c r="E140" s="21">
        <v>6654</v>
      </c>
      <c r="F140" s="21">
        <v>3241</v>
      </c>
      <c r="G140" s="60">
        <v>3413</v>
      </c>
      <c r="H140" s="21">
        <v>1647</v>
      </c>
      <c r="I140" s="21">
        <v>971</v>
      </c>
      <c r="J140" s="60">
        <v>676</v>
      </c>
      <c r="K140" s="21">
        <v>314</v>
      </c>
      <c r="L140" s="21">
        <v>337</v>
      </c>
      <c r="M140" s="21">
        <v>391</v>
      </c>
      <c r="N140" s="21">
        <v>410</v>
      </c>
      <c r="O140" s="21">
        <v>414</v>
      </c>
      <c r="P140" s="21">
        <v>421</v>
      </c>
      <c r="Q140" s="21">
        <v>459</v>
      </c>
      <c r="R140" s="21">
        <v>555</v>
      </c>
      <c r="S140" s="21">
        <v>700</v>
      </c>
      <c r="T140" s="21">
        <v>729</v>
      </c>
      <c r="U140" s="21">
        <v>693</v>
      </c>
      <c r="V140" s="21">
        <v>584</v>
      </c>
      <c r="W140" s="21">
        <v>510</v>
      </c>
      <c r="X140" s="21">
        <v>525</v>
      </c>
      <c r="Y140" s="21">
        <v>462</v>
      </c>
      <c r="Z140" s="21">
        <v>321</v>
      </c>
      <c r="AA140" s="21">
        <v>276</v>
      </c>
      <c r="AB140" s="21">
        <v>137</v>
      </c>
      <c r="AC140" s="70">
        <v>63</v>
      </c>
    </row>
    <row r="141" spans="1:29" x14ac:dyDescent="0.25">
      <c r="A141" s="18" t="str">
        <f>VLOOKUP("&lt;Zeilentitel_9&gt;",Uebersetzungen!$B$3:$E$121,Uebersetzungen!$B$2+1,FALSE)</f>
        <v>Region Plessur</v>
      </c>
      <c r="B141" s="21">
        <v>41510</v>
      </c>
      <c r="C141" s="21">
        <v>20289</v>
      </c>
      <c r="D141" s="60">
        <v>21221</v>
      </c>
      <c r="E141" s="21">
        <v>33721</v>
      </c>
      <c r="F141" s="21">
        <v>16048</v>
      </c>
      <c r="G141" s="60">
        <v>17673</v>
      </c>
      <c r="H141" s="21">
        <v>7789</v>
      </c>
      <c r="I141" s="21">
        <v>4241</v>
      </c>
      <c r="J141" s="60">
        <v>3548</v>
      </c>
      <c r="K141" s="21">
        <v>1654</v>
      </c>
      <c r="L141" s="21">
        <v>1573</v>
      </c>
      <c r="M141" s="21">
        <v>1735</v>
      </c>
      <c r="N141" s="21">
        <v>1974</v>
      </c>
      <c r="O141" s="21">
        <v>2772</v>
      </c>
      <c r="P141" s="21">
        <v>3158</v>
      </c>
      <c r="Q141" s="21">
        <v>2937</v>
      </c>
      <c r="R141" s="21">
        <v>2682</v>
      </c>
      <c r="S141" s="21">
        <v>2979</v>
      </c>
      <c r="T141" s="21">
        <v>3323</v>
      </c>
      <c r="U141" s="21">
        <v>3316</v>
      </c>
      <c r="V141" s="21">
        <v>2780</v>
      </c>
      <c r="W141" s="21">
        <v>2544</v>
      </c>
      <c r="X141" s="21">
        <v>2341</v>
      </c>
      <c r="Y141" s="21">
        <v>1900</v>
      </c>
      <c r="Z141" s="21">
        <v>1567</v>
      </c>
      <c r="AA141" s="21">
        <v>1138</v>
      </c>
      <c r="AB141" s="21">
        <v>768</v>
      </c>
      <c r="AC141" s="70">
        <v>369</v>
      </c>
    </row>
    <row r="142" spans="1:29" x14ac:dyDescent="0.25">
      <c r="A142" s="18" t="str">
        <f>VLOOKUP("&lt;Zeilentitel_10&gt;",Uebersetzungen!$B$3:$E$121,Uebersetzungen!$B$2+1,FALSE)</f>
        <v>Region Prättigau/Davos</v>
      </c>
      <c r="B142" s="21">
        <v>26349</v>
      </c>
      <c r="C142" s="21">
        <v>13146</v>
      </c>
      <c r="D142" s="60">
        <v>13203</v>
      </c>
      <c r="E142" s="21">
        <v>21420</v>
      </c>
      <c r="F142" s="21">
        <v>10456</v>
      </c>
      <c r="G142" s="60">
        <v>10964</v>
      </c>
      <c r="H142" s="21">
        <v>4929</v>
      </c>
      <c r="I142" s="21">
        <v>2690</v>
      </c>
      <c r="J142" s="60">
        <v>2239</v>
      </c>
      <c r="K142" s="21">
        <v>1115</v>
      </c>
      <c r="L142" s="21">
        <v>1094</v>
      </c>
      <c r="M142" s="21">
        <v>1347</v>
      </c>
      <c r="N142" s="21">
        <v>1554</v>
      </c>
      <c r="O142" s="21">
        <v>1659</v>
      </c>
      <c r="P142" s="21">
        <v>1724</v>
      </c>
      <c r="Q142" s="21">
        <v>1646</v>
      </c>
      <c r="R142" s="21">
        <v>1608</v>
      </c>
      <c r="S142" s="21">
        <v>1910</v>
      </c>
      <c r="T142" s="21">
        <v>2097</v>
      </c>
      <c r="U142" s="21">
        <v>2043</v>
      </c>
      <c r="V142" s="21">
        <v>1827</v>
      </c>
      <c r="W142" s="21">
        <v>1687</v>
      </c>
      <c r="X142" s="21">
        <v>1570</v>
      </c>
      <c r="Y142" s="21">
        <v>1178</v>
      </c>
      <c r="Z142" s="21">
        <v>875</v>
      </c>
      <c r="AA142" s="21">
        <v>713</v>
      </c>
      <c r="AB142" s="21">
        <v>459</v>
      </c>
      <c r="AC142" s="70">
        <v>243</v>
      </c>
    </row>
    <row r="143" spans="1:29" x14ac:dyDescent="0.25">
      <c r="A143" s="18" t="str">
        <f>VLOOKUP("&lt;Zeilentitel_11&gt;",Uebersetzungen!$B$3:$E$121,Uebersetzungen!$B$2+1,FALSE)</f>
        <v>Region Surselva</v>
      </c>
      <c r="B143" s="21">
        <v>21347</v>
      </c>
      <c r="C143" s="21">
        <v>10812</v>
      </c>
      <c r="D143" s="60">
        <v>10535</v>
      </c>
      <c r="E143" s="21">
        <v>18998</v>
      </c>
      <c r="F143" s="21">
        <v>9483</v>
      </c>
      <c r="G143" s="60">
        <v>9515</v>
      </c>
      <c r="H143" s="21">
        <v>2349</v>
      </c>
      <c r="I143" s="21">
        <v>1329</v>
      </c>
      <c r="J143" s="60">
        <v>1020</v>
      </c>
      <c r="K143" s="21">
        <v>805</v>
      </c>
      <c r="L143" s="21">
        <v>849</v>
      </c>
      <c r="M143" s="21">
        <v>1036</v>
      </c>
      <c r="N143" s="21">
        <v>1133</v>
      </c>
      <c r="O143" s="21">
        <v>1481</v>
      </c>
      <c r="P143" s="21">
        <v>1357</v>
      </c>
      <c r="Q143" s="21">
        <v>1135</v>
      </c>
      <c r="R143" s="21">
        <v>1150</v>
      </c>
      <c r="S143" s="21">
        <v>1377</v>
      </c>
      <c r="T143" s="21">
        <v>1626</v>
      </c>
      <c r="U143" s="21">
        <v>1728</v>
      </c>
      <c r="V143" s="21">
        <v>1460</v>
      </c>
      <c r="W143" s="21">
        <v>1452</v>
      </c>
      <c r="X143" s="21">
        <v>1316</v>
      </c>
      <c r="Y143" s="21">
        <v>1128</v>
      </c>
      <c r="Z143" s="21">
        <v>938</v>
      </c>
      <c r="AA143" s="21">
        <v>729</v>
      </c>
      <c r="AB143" s="21">
        <v>428</v>
      </c>
      <c r="AC143" s="70">
        <v>219</v>
      </c>
    </row>
    <row r="144" spans="1:29" ht="13" thickBot="1" x14ac:dyDescent="0.3">
      <c r="A144" s="19" t="str">
        <f>VLOOKUP("&lt;Zeilentitel_12&gt;",Uebersetzungen!$B$3:$E$121,Uebersetzungen!$B$2+1,FALSE)</f>
        <v>Region Viamala</v>
      </c>
      <c r="B144" s="80">
        <v>13188</v>
      </c>
      <c r="C144" s="80">
        <v>6619</v>
      </c>
      <c r="D144" s="81">
        <v>6569</v>
      </c>
      <c r="E144" s="80">
        <v>11278</v>
      </c>
      <c r="F144" s="80">
        <v>5535</v>
      </c>
      <c r="G144" s="81">
        <v>5743</v>
      </c>
      <c r="H144" s="80">
        <v>1910</v>
      </c>
      <c r="I144" s="80">
        <v>1084</v>
      </c>
      <c r="J144" s="81">
        <v>826</v>
      </c>
      <c r="K144" s="80">
        <v>639</v>
      </c>
      <c r="L144" s="80">
        <v>615</v>
      </c>
      <c r="M144" s="80">
        <v>717</v>
      </c>
      <c r="N144" s="80">
        <v>769</v>
      </c>
      <c r="O144" s="80">
        <v>815</v>
      </c>
      <c r="P144" s="80">
        <v>769</v>
      </c>
      <c r="Q144" s="80">
        <v>763</v>
      </c>
      <c r="R144" s="80">
        <v>700</v>
      </c>
      <c r="S144" s="80">
        <v>906</v>
      </c>
      <c r="T144" s="80">
        <v>1124</v>
      </c>
      <c r="U144" s="80">
        <v>1040</v>
      </c>
      <c r="V144" s="80">
        <v>1013</v>
      </c>
      <c r="W144" s="80">
        <v>865</v>
      </c>
      <c r="X144" s="80">
        <v>755</v>
      </c>
      <c r="Y144" s="80">
        <v>576</v>
      </c>
      <c r="Z144" s="80">
        <v>435</v>
      </c>
      <c r="AA144" s="80">
        <v>345</v>
      </c>
      <c r="AB144" s="80">
        <v>230</v>
      </c>
      <c r="AC144" s="82">
        <v>112</v>
      </c>
    </row>
    <row r="146" spans="1:1" x14ac:dyDescent="0.25">
      <c r="A146" s="5" t="str">
        <f>VLOOKUP("&lt;Quelle_1&gt;",Uebersetzungen!$B$3:$E$74,Uebersetzungen!$B$2+1,FALSE)</f>
        <v>Quelle: BFS (STATPOP)</v>
      </c>
    </row>
    <row r="147" spans="1:1" x14ac:dyDescent="0.25">
      <c r="A147"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11266"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11267"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147"/>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VLOOKUP("&lt;altUTitel&gt;",Uebersetzungen!$B$3:$E$121,Uebersetzungen!$B$2+1,FALSE)</f>
        <v>(Gemeindestand 2020: 105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1"/>
      <c r="E14" s="59"/>
      <c r="F14" s="59"/>
      <c r="G14" s="61"/>
      <c r="H14" s="59"/>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193920</v>
      </c>
      <c r="C15" s="8">
        <v>96578</v>
      </c>
      <c r="D15" s="63">
        <v>97342</v>
      </c>
      <c r="E15" s="8">
        <v>160390</v>
      </c>
      <c r="F15" s="8">
        <v>78200</v>
      </c>
      <c r="G15" s="63">
        <v>82190</v>
      </c>
      <c r="H15" s="8">
        <v>33530</v>
      </c>
      <c r="I15" s="8">
        <v>18378</v>
      </c>
      <c r="J15" s="63">
        <v>15152</v>
      </c>
      <c r="K15" s="64">
        <v>8230</v>
      </c>
      <c r="L15" s="8">
        <v>8253</v>
      </c>
      <c r="M15" s="8">
        <v>9498</v>
      </c>
      <c r="N15" s="8">
        <v>10483</v>
      </c>
      <c r="O15" s="8">
        <v>12562</v>
      </c>
      <c r="P15" s="8">
        <v>12726</v>
      </c>
      <c r="Q15" s="8">
        <v>12232</v>
      </c>
      <c r="R15" s="8">
        <v>12162</v>
      </c>
      <c r="S15" s="8">
        <v>14489</v>
      </c>
      <c r="T15" s="8">
        <v>15871</v>
      </c>
      <c r="U15" s="8">
        <v>15211</v>
      </c>
      <c r="V15" s="8">
        <v>13389</v>
      </c>
      <c r="W15" s="8">
        <v>12398</v>
      </c>
      <c r="X15" s="8">
        <v>11143</v>
      </c>
      <c r="Y15" s="8">
        <v>8611</v>
      </c>
      <c r="Z15" s="8">
        <v>6798</v>
      </c>
      <c r="AA15" s="8">
        <v>5106</v>
      </c>
      <c r="AB15" s="8">
        <v>3194</v>
      </c>
      <c r="AC15" s="12">
        <v>1564</v>
      </c>
    </row>
    <row r="16" spans="1:29" ht="13" x14ac:dyDescent="0.3">
      <c r="A16" s="6" t="str">
        <f>VLOOKUP("&lt;Zeilentitel_2&gt;",Uebersetzungen!$B$3:$E$121,Uebersetzungen!$B$2+1,FALSE)</f>
        <v>Region Albula</v>
      </c>
      <c r="B16" s="9">
        <v>8132</v>
      </c>
      <c r="C16" s="9">
        <v>4155</v>
      </c>
      <c r="D16" s="65">
        <v>3977</v>
      </c>
      <c r="E16" s="9">
        <v>6824</v>
      </c>
      <c r="F16" s="9">
        <v>3411</v>
      </c>
      <c r="G16" s="65">
        <v>3413</v>
      </c>
      <c r="H16" s="9">
        <v>1308</v>
      </c>
      <c r="I16" s="9">
        <v>744</v>
      </c>
      <c r="J16" s="65">
        <v>564</v>
      </c>
      <c r="K16" s="66">
        <v>312</v>
      </c>
      <c r="L16" s="9">
        <v>287</v>
      </c>
      <c r="M16" s="9">
        <v>365</v>
      </c>
      <c r="N16" s="9">
        <v>432</v>
      </c>
      <c r="O16" s="9">
        <v>514</v>
      </c>
      <c r="P16" s="9">
        <v>524</v>
      </c>
      <c r="Q16" s="9">
        <v>528</v>
      </c>
      <c r="R16" s="9">
        <v>477</v>
      </c>
      <c r="S16" s="9">
        <v>505</v>
      </c>
      <c r="T16" s="9">
        <v>655</v>
      </c>
      <c r="U16" s="9">
        <v>590</v>
      </c>
      <c r="V16" s="9">
        <v>592</v>
      </c>
      <c r="W16" s="9">
        <v>642</v>
      </c>
      <c r="X16" s="9">
        <v>505</v>
      </c>
      <c r="Y16" s="9">
        <v>426</v>
      </c>
      <c r="Z16" s="9">
        <v>334</v>
      </c>
      <c r="AA16" s="9">
        <v>249</v>
      </c>
      <c r="AB16" s="9">
        <v>126</v>
      </c>
      <c r="AC16" s="13">
        <v>69</v>
      </c>
    </row>
    <row r="17" spans="1:29" x14ac:dyDescent="0.25">
      <c r="A17" s="7" t="s">
        <v>1</v>
      </c>
      <c r="B17" s="21">
        <v>2617</v>
      </c>
      <c r="C17" s="21">
        <v>1335</v>
      </c>
      <c r="D17" s="60">
        <v>1282</v>
      </c>
      <c r="E17" s="21">
        <v>2117</v>
      </c>
      <c r="F17" s="21">
        <v>1044</v>
      </c>
      <c r="G17" s="60">
        <v>1073</v>
      </c>
      <c r="H17" s="21">
        <v>500</v>
      </c>
      <c r="I17" s="21">
        <v>291</v>
      </c>
      <c r="J17" s="60">
        <v>209</v>
      </c>
      <c r="K17" s="21">
        <v>101</v>
      </c>
      <c r="L17" s="21">
        <v>91</v>
      </c>
      <c r="M17" s="21">
        <v>115</v>
      </c>
      <c r="N17" s="21">
        <v>124</v>
      </c>
      <c r="O17" s="21">
        <v>160</v>
      </c>
      <c r="P17" s="21">
        <v>178</v>
      </c>
      <c r="Q17" s="21">
        <v>180</v>
      </c>
      <c r="R17" s="21">
        <v>178</v>
      </c>
      <c r="S17" s="21">
        <v>187</v>
      </c>
      <c r="T17" s="21">
        <v>235</v>
      </c>
      <c r="U17" s="21">
        <v>166</v>
      </c>
      <c r="V17" s="21">
        <v>183</v>
      </c>
      <c r="W17" s="21">
        <v>195</v>
      </c>
      <c r="X17" s="21">
        <v>177</v>
      </c>
      <c r="Y17" s="21">
        <v>126</v>
      </c>
      <c r="Z17" s="21">
        <v>103</v>
      </c>
      <c r="AA17" s="21">
        <v>73</v>
      </c>
      <c r="AB17" s="21">
        <v>25</v>
      </c>
      <c r="AC17" s="22">
        <v>20</v>
      </c>
    </row>
    <row r="18" spans="1:29" x14ac:dyDescent="0.25">
      <c r="A18" s="7" t="s">
        <v>2</v>
      </c>
      <c r="B18" s="21">
        <v>543</v>
      </c>
      <c r="C18" s="21">
        <v>286</v>
      </c>
      <c r="D18" s="60">
        <v>257</v>
      </c>
      <c r="E18" s="21">
        <v>455</v>
      </c>
      <c r="F18" s="21">
        <v>235</v>
      </c>
      <c r="G18" s="60">
        <v>220</v>
      </c>
      <c r="H18" s="21">
        <v>88</v>
      </c>
      <c r="I18" s="21">
        <v>51</v>
      </c>
      <c r="J18" s="60">
        <v>37</v>
      </c>
      <c r="K18" s="21">
        <v>26</v>
      </c>
      <c r="L18" s="21">
        <v>21</v>
      </c>
      <c r="M18" s="21">
        <v>24</v>
      </c>
      <c r="N18" s="21">
        <v>24</v>
      </c>
      <c r="O18" s="21">
        <v>33</v>
      </c>
      <c r="P18" s="21">
        <v>40</v>
      </c>
      <c r="Q18" s="21">
        <v>38</v>
      </c>
      <c r="R18" s="21">
        <v>29</v>
      </c>
      <c r="S18" s="21">
        <v>31</v>
      </c>
      <c r="T18" s="21">
        <v>45</v>
      </c>
      <c r="U18" s="21">
        <v>44</v>
      </c>
      <c r="V18" s="21">
        <v>30</v>
      </c>
      <c r="W18" s="21">
        <v>33</v>
      </c>
      <c r="X18" s="21">
        <v>31</v>
      </c>
      <c r="Y18" s="21">
        <v>24</v>
      </c>
      <c r="Z18" s="21">
        <v>24</v>
      </c>
      <c r="AA18" s="21">
        <v>29</v>
      </c>
      <c r="AB18" s="21">
        <v>15</v>
      </c>
      <c r="AC18" s="22">
        <v>2</v>
      </c>
    </row>
    <row r="19" spans="1:29" x14ac:dyDescent="0.25">
      <c r="A19" s="7" t="s">
        <v>96</v>
      </c>
      <c r="B19" s="21">
        <v>249</v>
      </c>
      <c r="C19" s="21">
        <v>132</v>
      </c>
      <c r="D19" s="60">
        <v>117</v>
      </c>
      <c r="E19" s="21">
        <v>225</v>
      </c>
      <c r="F19" s="21">
        <v>119</v>
      </c>
      <c r="G19" s="60">
        <v>106</v>
      </c>
      <c r="H19" s="21">
        <v>24</v>
      </c>
      <c r="I19" s="21">
        <v>13</v>
      </c>
      <c r="J19" s="60">
        <v>11</v>
      </c>
      <c r="K19" s="21">
        <v>5</v>
      </c>
      <c r="L19" s="21">
        <v>11</v>
      </c>
      <c r="M19" s="21">
        <v>9</v>
      </c>
      <c r="N19" s="21">
        <v>12</v>
      </c>
      <c r="O19" s="21">
        <v>14</v>
      </c>
      <c r="P19" s="21">
        <v>6</v>
      </c>
      <c r="Q19" s="21">
        <v>11</v>
      </c>
      <c r="R19" s="21">
        <v>12</v>
      </c>
      <c r="S19" s="21">
        <v>15</v>
      </c>
      <c r="T19" s="21">
        <v>24</v>
      </c>
      <c r="U19" s="21">
        <v>20</v>
      </c>
      <c r="V19" s="21">
        <v>19</v>
      </c>
      <c r="W19" s="21">
        <v>25</v>
      </c>
      <c r="X19" s="21">
        <v>22</v>
      </c>
      <c r="Y19" s="21">
        <v>17</v>
      </c>
      <c r="Z19" s="21">
        <v>13</v>
      </c>
      <c r="AA19" s="21">
        <v>10</v>
      </c>
      <c r="AB19" s="21">
        <v>2</v>
      </c>
      <c r="AC19" s="22">
        <v>2</v>
      </c>
    </row>
    <row r="20" spans="1:29" x14ac:dyDescent="0.25">
      <c r="A20" s="7" t="s">
        <v>3</v>
      </c>
      <c r="B20" s="21">
        <v>1369</v>
      </c>
      <c r="C20" s="21">
        <v>694</v>
      </c>
      <c r="D20" s="60">
        <v>675</v>
      </c>
      <c r="E20" s="21">
        <v>1205</v>
      </c>
      <c r="F20" s="21">
        <v>598</v>
      </c>
      <c r="G20" s="60">
        <v>607</v>
      </c>
      <c r="H20" s="21">
        <v>164</v>
      </c>
      <c r="I20" s="21">
        <v>96</v>
      </c>
      <c r="J20" s="60">
        <v>68</v>
      </c>
      <c r="K20" s="21">
        <v>54</v>
      </c>
      <c r="L20" s="21">
        <v>48</v>
      </c>
      <c r="M20" s="21">
        <v>64</v>
      </c>
      <c r="N20" s="21">
        <v>91</v>
      </c>
      <c r="O20" s="21">
        <v>97</v>
      </c>
      <c r="P20" s="21">
        <v>68</v>
      </c>
      <c r="Q20" s="21">
        <v>73</v>
      </c>
      <c r="R20" s="21">
        <v>65</v>
      </c>
      <c r="S20" s="21">
        <v>89</v>
      </c>
      <c r="T20" s="21">
        <v>121</v>
      </c>
      <c r="U20" s="21">
        <v>99</v>
      </c>
      <c r="V20" s="21">
        <v>110</v>
      </c>
      <c r="W20" s="21">
        <v>91</v>
      </c>
      <c r="X20" s="21">
        <v>63</v>
      </c>
      <c r="Y20" s="21">
        <v>90</v>
      </c>
      <c r="Z20" s="21">
        <v>51</v>
      </c>
      <c r="AA20" s="21">
        <v>59</v>
      </c>
      <c r="AB20" s="21">
        <v>26</v>
      </c>
      <c r="AC20" s="22">
        <v>10</v>
      </c>
    </row>
    <row r="21" spans="1:29" x14ac:dyDescent="0.25">
      <c r="A21" s="7" t="s">
        <v>90</v>
      </c>
      <c r="B21" s="21">
        <v>2444</v>
      </c>
      <c r="C21" s="21">
        <v>1236</v>
      </c>
      <c r="D21" s="60">
        <v>1208</v>
      </c>
      <c r="E21" s="21">
        <v>2043</v>
      </c>
      <c r="F21" s="21">
        <v>1013</v>
      </c>
      <c r="G21" s="60">
        <v>1030</v>
      </c>
      <c r="H21" s="21">
        <v>401</v>
      </c>
      <c r="I21" s="21">
        <v>223</v>
      </c>
      <c r="J21" s="60">
        <v>178</v>
      </c>
      <c r="K21" s="21">
        <v>89</v>
      </c>
      <c r="L21" s="21">
        <v>84</v>
      </c>
      <c r="M21" s="21">
        <v>107</v>
      </c>
      <c r="N21" s="21">
        <v>125</v>
      </c>
      <c r="O21" s="21">
        <v>151</v>
      </c>
      <c r="P21" s="21">
        <v>169</v>
      </c>
      <c r="Q21" s="21">
        <v>164</v>
      </c>
      <c r="R21" s="21">
        <v>135</v>
      </c>
      <c r="S21" s="21">
        <v>140</v>
      </c>
      <c r="T21" s="21">
        <v>166</v>
      </c>
      <c r="U21" s="21">
        <v>186</v>
      </c>
      <c r="V21" s="21">
        <v>186</v>
      </c>
      <c r="W21" s="21">
        <v>229</v>
      </c>
      <c r="X21" s="21">
        <v>159</v>
      </c>
      <c r="Y21" s="21">
        <v>125</v>
      </c>
      <c r="Z21" s="21">
        <v>102</v>
      </c>
      <c r="AA21" s="21">
        <v>60</v>
      </c>
      <c r="AB21" s="21">
        <v>42</v>
      </c>
      <c r="AC21" s="22">
        <v>25</v>
      </c>
    </row>
    <row r="22" spans="1:29" x14ac:dyDescent="0.25">
      <c r="A22" s="7" t="s">
        <v>93</v>
      </c>
      <c r="B22" s="21">
        <v>910</v>
      </c>
      <c r="C22" s="21">
        <v>472</v>
      </c>
      <c r="D22" s="60">
        <v>438</v>
      </c>
      <c r="E22" s="21">
        <v>779</v>
      </c>
      <c r="F22" s="21">
        <v>402</v>
      </c>
      <c r="G22" s="60">
        <v>377</v>
      </c>
      <c r="H22" s="21">
        <v>131</v>
      </c>
      <c r="I22" s="21">
        <v>70</v>
      </c>
      <c r="J22" s="60">
        <v>61</v>
      </c>
      <c r="K22" s="21">
        <v>37</v>
      </c>
      <c r="L22" s="21">
        <v>32</v>
      </c>
      <c r="M22" s="21">
        <v>46</v>
      </c>
      <c r="N22" s="21">
        <v>56</v>
      </c>
      <c r="O22" s="21">
        <v>59</v>
      </c>
      <c r="P22" s="21">
        <v>63</v>
      </c>
      <c r="Q22" s="21">
        <v>62</v>
      </c>
      <c r="R22" s="21">
        <v>58</v>
      </c>
      <c r="S22" s="21">
        <v>43</v>
      </c>
      <c r="T22" s="21">
        <v>64</v>
      </c>
      <c r="U22" s="21">
        <v>75</v>
      </c>
      <c r="V22" s="21">
        <v>64</v>
      </c>
      <c r="W22" s="21">
        <v>69</v>
      </c>
      <c r="X22" s="21">
        <v>53</v>
      </c>
      <c r="Y22" s="21">
        <v>44</v>
      </c>
      <c r="Z22" s="21">
        <v>41</v>
      </c>
      <c r="AA22" s="21">
        <v>18</v>
      </c>
      <c r="AB22" s="21">
        <v>16</v>
      </c>
      <c r="AC22" s="22">
        <v>10</v>
      </c>
    </row>
    <row r="23" spans="1:29" ht="13" x14ac:dyDescent="0.3">
      <c r="A23" s="6" t="str">
        <f>VLOOKUP("&lt;Zeilentitel_3&gt;",Uebersetzungen!$B$3:$E$121,Uebersetzungen!$B$2+1,FALSE)</f>
        <v>Region Bernina</v>
      </c>
      <c r="B23" s="9">
        <v>4690</v>
      </c>
      <c r="C23" s="9">
        <v>2313</v>
      </c>
      <c r="D23" s="65">
        <v>2377</v>
      </c>
      <c r="E23" s="9">
        <v>4230</v>
      </c>
      <c r="F23" s="9">
        <v>2057</v>
      </c>
      <c r="G23" s="65">
        <v>2173</v>
      </c>
      <c r="H23" s="9">
        <v>460</v>
      </c>
      <c r="I23" s="9">
        <v>256</v>
      </c>
      <c r="J23" s="65">
        <v>204</v>
      </c>
      <c r="K23" s="66">
        <v>229</v>
      </c>
      <c r="L23" s="9">
        <v>185</v>
      </c>
      <c r="M23" s="9">
        <v>211</v>
      </c>
      <c r="N23" s="9">
        <v>219</v>
      </c>
      <c r="O23" s="9">
        <v>301</v>
      </c>
      <c r="P23" s="9">
        <v>268</v>
      </c>
      <c r="Q23" s="9">
        <v>277</v>
      </c>
      <c r="R23" s="9">
        <v>289</v>
      </c>
      <c r="S23" s="9">
        <v>331</v>
      </c>
      <c r="T23" s="9">
        <v>346</v>
      </c>
      <c r="U23" s="9">
        <v>301</v>
      </c>
      <c r="V23" s="9">
        <v>319</v>
      </c>
      <c r="W23" s="9">
        <v>323</v>
      </c>
      <c r="X23" s="9">
        <v>278</v>
      </c>
      <c r="Y23" s="9">
        <v>244</v>
      </c>
      <c r="Z23" s="9">
        <v>204</v>
      </c>
      <c r="AA23" s="9">
        <v>195</v>
      </c>
      <c r="AB23" s="9">
        <v>118</v>
      </c>
      <c r="AC23" s="13">
        <v>52</v>
      </c>
    </row>
    <row r="24" spans="1:29" x14ac:dyDescent="0.25">
      <c r="A24" s="7" t="s">
        <v>4</v>
      </c>
      <c r="B24" s="21">
        <v>1115</v>
      </c>
      <c r="C24" s="21">
        <v>548</v>
      </c>
      <c r="D24" s="60">
        <v>567</v>
      </c>
      <c r="E24" s="21">
        <v>1018</v>
      </c>
      <c r="F24" s="21">
        <v>489</v>
      </c>
      <c r="G24" s="60">
        <v>529</v>
      </c>
      <c r="H24" s="21">
        <v>97</v>
      </c>
      <c r="I24" s="21">
        <v>59</v>
      </c>
      <c r="J24" s="60">
        <v>38</v>
      </c>
      <c r="K24" s="21">
        <v>45</v>
      </c>
      <c r="L24" s="21">
        <v>35</v>
      </c>
      <c r="M24" s="21">
        <v>45</v>
      </c>
      <c r="N24" s="21">
        <v>47</v>
      </c>
      <c r="O24" s="21">
        <v>70</v>
      </c>
      <c r="P24" s="21">
        <v>57</v>
      </c>
      <c r="Q24" s="21">
        <v>52</v>
      </c>
      <c r="R24" s="21">
        <v>61</v>
      </c>
      <c r="S24" s="21">
        <v>73</v>
      </c>
      <c r="T24" s="21">
        <v>94</v>
      </c>
      <c r="U24" s="21">
        <v>83</v>
      </c>
      <c r="V24" s="21">
        <v>77</v>
      </c>
      <c r="W24" s="21">
        <v>82</v>
      </c>
      <c r="X24" s="21">
        <v>72</v>
      </c>
      <c r="Y24" s="21">
        <v>66</v>
      </c>
      <c r="Z24" s="21">
        <v>61</v>
      </c>
      <c r="AA24" s="21">
        <v>56</v>
      </c>
      <c r="AB24" s="21">
        <v>30</v>
      </c>
      <c r="AC24" s="22">
        <v>9</v>
      </c>
    </row>
    <row r="25" spans="1:29" x14ac:dyDescent="0.25">
      <c r="A25" s="7" t="s">
        <v>5</v>
      </c>
      <c r="B25" s="21">
        <v>3575</v>
      </c>
      <c r="C25" s="21">
        <v>1765</v>
      </c>
      <c r="D25" s="60">
        <v>1810</v>
      </c>
      <c r="E25" s="21">
        <v>3212</v>
      </c>
      <c r="F25" s="21">
        <v>1568</v>
      </c>
      <c r="G25" s="60">
        <v>1644</v>
      </c>
      <c r="H25" s="21">
        <v>363</v>
      </c>
      <c r="I25" s="21">
        <v>197</v>
      </c>
      <c r="J25" s="60">
        <v>166</v>
      </c>
      <c r="K25" s="21">
        <v>184</v>
      </c>
      <c r="L25" s="21">
        <v>150</v>
      </c>
      <c r="M25" s="21">
        <v>166</v>
      </c>
      <c r="N25" s="21">
        <v>172</v>
      </c>
      <c r="O25" s="21">
        <v>231</v>
      </c>
      <c r="P25" s="21">
        <v>211</v>
      </c>
      <c r="Q25" s="21">
        <v>225</v>
      </c>
      <c r="R25" s="21">
        <v>228</v>
      </c>
      <c r="S25" s="21">
        <v>258</v>
      </c>
      <c r="T25" s="21">
        <v>252</v>
      </c>
      <c r="U25" s="21">
        <v>218</v>
      </c>
      <c r="V25" s="21">
        <v>242</v>
      </c>
      <c r="W25" s="21">
        <v>241</v>
      </c>
      <c r="X25" s="21">
        <v>206</v>
      </c>
      <c r="Y25" s="21">
        <v>178</v>
      </c>
      <c r="Z25" s="21">
        <v>143</v>
      </c>
      <c r="AA25" s="21">
        <v>139</v>
      </c>
      <c r="AB25" s="21">
        <v>88</v>
      </c>
      <c r="AC25" s="22">
        <v>43</v>
      </c>
    </row>
    <row r="26" spans="1:29" ht="13" x14ac:dyDescent="0.3">
      <c r="A26" s="6" t="str">
        <f>VLOOKUP("&lt;Zeilentitel_4&gt;",Uebersetzungen!$B$3:$E$121,Uebersetzungen!$B$2+1,FALSE)</f>
        <v>Region Engiadina Bassa/Val Müstair</v>
      </c>
      <c r="B26" s="9">
        <v>9574</v>
      </c>
      <c r="C26" s="9">
        <v>4753</v>
      </c>
      <c r="D26" s="65">
        <v>4821</v>
      </c>
      <c r="E26" s="9">
        <v>7903</v>
      </c>
      <c r="F26" s="9">
        <v>3869</v>
      </c>
      <c r="G26" s="65">
        <v>4034</v>
      </c>
      <c r="H26" s="9">
        <v>1671</v>
      </c>
      <c r="I26" s="9">
        <v>884</v>
      </c>
      <c r="J26" s="65">
        <v>787</v>
      </c>
      <c r="K26" s="66">
        <v>410</v>
      </c>
      <c r="L26" s="9">
        <v>409</v>
      </c>
      <c r="M26" s="9">
        <v>495</v>
      </c>
      <c r="N26" s="9">
        <v>489</v>
      </c>
      <c r="O26" s="9">
        <v>617</v>
      </c>
      <c r="P26" s="9">
        <v>634</v>
      </c>
      <c r="Q26" s="9">
        <v>576</v>
      </c>
      <c r="R26" s="9">
        <v>604</v>
      </c>
      <c r="S26" s="9">
        <v>674</v>
      </c>
      <c r="T26" s="9">
        <v>716</v>
      </c>
      <c r="U26" s="9">
        <v>765</v>
      </c>
      <c r="V26" s="9">
        <v>670</v>
      </c>
      <c r="W26" s="9">
        <v>638</v>
      </c>
      <c r="X26" s="9">
        <v>567</v>
      </c>
      <c r="Y26" s="9">
        <v>443</v>
      </c>
      <c r="Z26" s="9">
        <v>315</v>
      </c>
      <c r="AA26" s="9">
        <v>285</v>
      </c>
      <c r="AB26" s="9">
        <v>196</v>
      </c>
      <c r="AC26" s="13">
        <v>71</v>
      </c>
    </row>
    <row r="27" spans="1:29" x14ac:dyDescent="0.25">
      <c r="A27" s="7" t="s">
        <v>38</v>
      </c>
      <c r="B27" s="21">
        <v>1597</v>
      </c>
      <c r="C27" s="21">
        <v>801</v>
      </c>
      <c r="D27" s="60">
        <v>796</v>
      </c>
      <c r="E27" s="21">
        <v>1317</v>
      </c>
      <c r="F27" s="21">
        <v>656</v>
      </c>
      <c r="G27" s="60">
        <v>661</v>
      </c>
      <c r="H27" s="21">
        <v>280</v>
      </c>
      <c r="I27" s="21">
        <v>145</v>
      </c>
      <c r="J27" s="60">
        <v>135</v>
      </c>
      <c r="K27" s="21">
        <v>88</v>
      </c>
      <c r="L27" s="21">
        <v>79</v>
      </c>
      <c r="M27" s="21">
        <v>77</v>
      </c>
      <c r="N27" s="21">
        <v>65</v>
      </c>
      <c r="O27" s="21">
        <v>110</v>
      </c>
      <c r="P27" s="21">
        <v>106</v>
      </c>
      <c r="Q27" s="21">
        <v>113</v>
      </c>
      <c r="R27" s="21">
        <v>110</v>
      </c>
      <c r="S27" s="21">
        <v>114</v>
      </c>
      <c r="T27" s="21">
        <v>113</v>
      </c>
      <c r="U27" s="21">
        <v>114</v>
      </c>
      <c r="V27" s="21">
        <v>95</v>
      </c>
      <c r="W27" s="21">
        <v>104</v>
      </c>
      <c r="X27" s="21">
        <v>93</v>
      </c>
      <c r="Y27" s="21">
        <v>83</v>
      </c>
      <c r="Z27" s="21">
        <v>51</v>
      </c>
      <c r="AA27" s="21">
        <v>39</v>
      </c>
      <c r="AB27" s="21">
        <v>38</v>
      </c>
      <c r="AC27" s="22">
        <v>5</v>
      </c>
    </row>
    <row r="28" spans="1:29" x14ac:dyDescent="0.25">
      <c r="A28" s="7" t="s">
        <v>39</v>
      </c>
      <c r="B28" s="21">
        <v>793</v>
      </c>
      <c r="C28" s="21">
        <v>412</v>
      </c>
      <c r="D28" s="60">
        <v>381</v>
      </c>
      <c r="E28" s="21">
        <v>624</v>
      </c>
      <c r="F28" s="21">
        <v>331</v>
      </c>
      <c r="G28" s="60">
        <v>293</v>
      </c>
      <c r="H28" s="21">
        <v>169</v>
      </c>
      <c r="I28" s="21">
        <v>81</v>
      </c>
      <c r="J28" s="60">
        <v>88</v>
      </c>
      <c r="K28" s="21">
        <v>25</v>
      </c>
      <c r="L28" s="21">
        <v>21</v>
      </c>
      <c r="M28" s="21">
        <v>39</v>
      </c>
      <c r="N28" s="21">
        <v>44</v>
      </c>
      <c r="O28" s="21">
        <v>64</v>
      </c>
      <c r="P28" s="21">
        <v>68</v>
      </c>
      <c r="Q28" s="21">
        <v>51</v>
      </c>
      <c r="R28" s="21">
        <v>47</v>
      </c>
      <c r="S28" s="21">
        <v>63</v>
      </c>
      <c r="T28" s="21">
        <v>83</v>
      </c>
      <c r="U28" s="21">
        <v>79</v>
      </c>
      <c r="V28" s="21">
        <v>67</v>
      </c>
      <c r="W28" s="21">
        <v>46</v>
      </c>
      <c r="X28" s="21">
        <v>28</v>
      </c>
      <c r="Y28" s="21">
        <v>19</v>
      </c>
      <c r="Z28" s="21">
        <v>18</v>
      </c>
      <c r="AA28" s="21">
        <v>19</v>
      </c>
      <c r="AB28" s="21">
        <v>10</v>
      </c>
      <c r="AC28" s="22">
        <v>2</v>
      </c>
    </row>
    <row r="29" spans="1:29" x14ac:dyDescent="0.25">
      <c r="A29" s="7" t="s">
        <v>40</v>
      </c>
      <c r="B29" s="21">
        <v>4725</v>
      </c>
      <c r="C29" s="21">
        <v>2343</v>
      </c>
      <c r="D29" s="60">
        <v>2382</v>
      </c>
      <c r="E29" s="21">
        <v>3687</v>
      </c>
      <c r="F29" s="21">
        <v>1784</v>
      </c>
      <c r="G29" s="60">
        <v>1903</v>
      </c>
      <c r="H29" s="21">
        <v>1038</v>
      </c>
      <c r="I29" s="21">
        <v>559</v>
      </c>
      <c r="J29" s="60">
        <v>479</v>
      </c>
      <c r="K29" s="21">
        <v>217</v>
      </c>
      <c r="L29" s="21">
        <v>188</v>
      </c>
      <c r="M29" s="21">
        <v>256</v>
      </c>
      <c r="N29" s="21">
        <v>243</v>
      </c>
      <c r="O29" s="21">
        <v>271</v>
      </c>
      <c r="P29" s="21">
        <v>337</v>
      </c>
      <c r="Q29" s="21">
        <v>304</v>
      </c>
      <c r="R29" s="21">
        <v>306</v>
      </c>
      <c r="S29" s="21">
        <v>338</v>
      </c>
      <c r="T29" s="21">
        <v>337</v>
      </c>
      <c r="U29" s="21">
        <v>362</v>
      </c>
      <c r="V29" s="21">
        <v>342</v>
      </c>
      <c r="W29" s="21">
        <v>296</v>
      </c>
      <c r="X29" s="21">
        <v>289</v>
      </c>
      <c r="Y29" s="21">
        <v>220</v>
      </c>
      <c r="Z29" s="21">
        <v>147</v>
      </c>
      <c r="AA29" s="21">
        <v>137</v>
      </c>
      <c r="AB29" s="21">
        <v>93</v>
      </c>
      <c r="AC29" s="22">
        <v>42</v>
      </c>
    </row>
    <row r="30" spans="1:29" x14ac:dyDescent="0.25">
      <c r="A30" s="7" t="s">
        <v>41</v>
      </c>
      <c r="B30" s="21">
        <v>914</v>
      </c>
      <c r="C30" s="21">
        <v>456</v>
      </c>
      <c r="D30" s="60">
        <v>458</v>
      </c>
      <c r="E30" s="21">
        <v>834</v>
      </c>
      <c r="F30" s="21">
        <v>410</v>
      </c>
      <c r="G30" s="60">
        <v>424</v>
      </c>
      <c r="H30" s="21">
        <v>80</v>
      </c>
      <c r="I30" s="21">
        <v>46</v>
      </c>
      <c r="J30" s="60">
        <v>34</v>
      </c>
      <c r="K30" s="21">
        <v>29</v>
      </c>
      <c r="L30" s="21">
        <v>64</v>
      </c>
      <c r="M30" s="21">
        <v>52</v>
      </c>
      <c r="N30" s="21">
        <v>55</v>
      </c>
      <c r="O30" s="21">
        <v>58</v>
      </c>
      <c r="P30" s="21">
        <v>41</v>
      </c>
      <c r="Q30" s="21">
        <v>43</v>
      </c>
      <c r="R30" s="21">
        <v>65</v>
      </c>
      <c r="S30" s="21">
        <v>60</v>
      </c>
      <c r="T30" s="21">
        <v>62</v>
      </c>
      <c r="U30" s="21">
        <v>74</v>
      </c>
      <c r="V30" s="21">
        <v>61</v>
      </c>
      <c r="W30" s="21">
        <v>67</v>
      </c>
      <c r="X30" s="21">
        <v>47</v>
      </c>
      <c r="Y30" s="21">
        <v>44</v>
      </c>
      <c r="Z30" s="21">
        <v>25</v>
      </c>
      <c r="AA30" s="21">
        <v>33</v>
      </c>
      <c r="AB30" s="21">
        <v>26</v>
      </c>
      <c r="AC30" s="22">
        <v>8</v>
      </c>
    </row>
    <row r="31" spans="1:29" x14ac:dyDescent="0.25">
      <c r="A31" s="7" t="s">
        <v>60</v>
      </c>
      <c r="B31" s="21">
        <v>1545</v>
      </c>
      <c r="C31" s="21">
        <v>741</v>
      </c>
      <c r="D31" s="60">
        <v>804</v>
      </c>
      <c r="E31" s="21">
        <v>1441</v>
      </c>
      <c r="F31" s="21">
        <v>688</v>
      </c>
      <c r="G31" s="60">
        <v>753</v>
      </c>
      <c r="H31" s="21">
        <v>104</v>
      </c>
      <c r="I31" s="21">
        <v>53</v>
      </c>
      <c r="J31" s="60">
        <v>51</v>
      </c>
      <c r="K31" s="21">
        <v>51</v>
      </c>
      <c r="L31" s="21">
        <v>57</v>
      </c>
      <c r="M31" s="21">
        <v>71</v>
      </c>
      <c r="N31" s="21">
        <v>82</v>
      </c>
      <c r="O31" s="21">
        <v>114</v>
      </c>
      <c r="P31" s="21">
        <v>82</v>
      </c>
      <c r="Q31" s="21">
        <v>65</v>
      </c>
      <c r="R31" s="21">
        <v>76</v>
      </c>
      <c r="S31" s="21">
        <v>99</v>
      </c>
      <c r="T31" s="21">
        <v>121</v>
      </c>
      <c r="U31" s="21">
        <v>136</v>
      </c>
      <c r="V31" s="21">
        <v>105</v>
      </c>
      <c r="W31" s="21">
        <v>125</v>
      </c>
      <c r="X31" s="21">
        <v>110</v>
      </c>
      <c r="Y31" s="21">
        <v>77</v>
      </c>
      <c r="Z31" s="21">
        <v>74</v>
      </c>
      <c r="AA31" s="21">
        <v>57</v>
      </c>
      <c r="AB31" s="21">
        <v>29</v>
      </c>
      <c r="AC31" s="22">
        <v>14</v>
      </c>
    </row>
    <row r="32" spans="1:29" ht="13" x14ac:dyDescent="0.3">
      <c r="A32" s="6" t="str">
        <f>VLOOKUP("&lt;Zeilentitel_5&gt;",Uebersetzungen!$B$3:$E$121,Uebersetzungen!$B$2+1,FALSE)</f>
        <v>Region Imboden</v>
      </c>
      <c r="B32" s="9">
        <v>19181</v>
      </c>
      <c r="C32" s="9">
        <v>9632</v>
      </c>
      <c r="D32" s="65">
        <v>9549</v>
      </c>
      <c r="E32" s="9">
        <v>15896</v>
      </c>
      <c r="F32" s="9">
        <v>7820</v>
      </c>
      <c r="G32" s="65">
        <v>8076</v>
      </c>
      <c r="H32" s="9">
        <v>3285</v>
      </c>
      <c r="I32" s="9">
        <v>1812</v>
      </c>
      <c r="J32" s="65">
        <v>1473</v>
      </c>
      <c r="K32" s="66">
        <v>978</v>
      </c>
      <c r="L32" s="9">
        <v>1020</v>
      </c>
      <c r="M32" s="9">
        <v>1056</v>
      </c>
      <c r="N32" s="9">
        <v>1036</v>
      </c>
      <c r="O32" s="9">
        <v>1199</v>
      </c>
      <c r="P32" s="9">
        <v>1313</v>
      </c>
      <c r="Q32" s="9">
        <v>1295</v>
      </c>
      <c r="R32" s="9">
        <v>1257</v>
      </c>
      <c r="S32" s="9">
        <v>1507</v>
      </c>
      <c r="T32" s="9">
        <v>1556</v>
      </c>
      <c r="U32" s="9">
        <v>1412</v>
      </c>
      <c r="V32" s="9">
        <v>1329</v>
      </c>
      <c r="W32" s="9">
        <v>1145</v>
      </c>
      <c r="X32" s="9">
        <v>1036</v>
      </c>
      <c r="Y32" s="9">
        <v>766</v>
      </c>
      <c r="Z32" s="9">
        <v>540</v>
      </c>
      <c r="AA32" s="9">
        <v>393</v>
      </c>
      <c r="AB32" s="9">
        <v>233</v>
      </c>
      <c r="AC32" s="13">
        <v>110</v>
      </c>
    </row>
    <row r="33" spans="1:29" x14ac:dyDescent="0.25">
      <c r="A33" s="7" t="s">
        <v>31</v>
      </c>
      <c r="B33" s="21">
        <v>2912</v>
      </c>
      <c r="C33" s="21">
        <v>1438</v>
      </c>
      <c r="D33" s="60">
        <v>1474</v>
      </c>
      <c r="E33" s="21">
        <v>2559</v>
      </c>
      <c r="F33" s="21">
        <v>1234</v>
      </c>
      <c r="G33" s="60">
        <v>1325</v>
      </c>
      <c r="H33" s="21">
        <v>353</v>
      </c>
      <c r="I33" s="21">
        <v>204</v>
      </c>
      <c r="J33" s="60">
        <v>149</v>
      </c>
      <c r="K33" s="21">
        <v>151</v>
      </c>
      <c r="L33" s="21">
        <v>141</v>
      </c>
      <c r="M33" s="21">
        <v>172</v>
      </c>
      <c r="N33" s="21">
        <v>189</v>
      </c>
      <c r="O33" s="21">
        <v>198</v>
      </c>
      <c r="P33" s="21">
        <v>160</v>
      </c>
      <c r="Q33" s="21">
        <v>195</v>
      </c>
      <c r="R33" s="21">
        <v>198</v>
      </c>
      <c r="S33" s="21">
        <v>251</v>
      </c>
      <c r="T33" s="21">
        <v>271</v>
      </c>
      <c r="U33" s="21">
        <v>233</v>
      </c>
      <c r="V33" s="21">
        <v>203</v>
      </c>
      <c r="W33" s="21">
        <v>160</v>
      </c>
      <c r="X33" s="21">
        <v>124</v>
      </c>
      <c r="Y33" s="21">
        <v>94</v>
      </c>
      <c r="Z33" s="21">
        <v>76</v>
      </c>
      <c r="AA33" s="21">
        <v>49</v>
      </c>
      <c r="AB33" s="21">
        <v>34</v>
      </c>
      <c r="AC33" s="22">
        <v>13</v>
      </c>
    </row>
    <row r="34" spans="1:29" x14ac:dyDescent="0.25">
      <c r="A34" s="7" t="s">
        <v>32</v>
      </c>
      <c r="B34" s="21">
        <v>7448</v>
      </c>
      <c r="C34" s="21">
        <v>3751</v>
      </c>
      <c r="D34" s="60">
        <v>3697</v>
      </c>
      <c r="E34" s="21">
        <v>5926</v>
      </c>
      <c r="F34" s="21">
        <v>2918</v>
      </c>
      <c r="G34" s="60">
        <v>3008</v>
      </c>
      <c r="H34" s="21">
        <v>1522</v>
      </c>
      <c r="I34" s="21">
        <v>833</v>
      </c>
      <c r="J34" s="60">
        <v>689</v>
      </c>
      <c r="K34" s="21">
        <v>398</v>
      </c>
      <c r="L34" s="21">
        <v>451</v>
      </c>
      <c r="M34" s="21">
        <v>423</v>
      </c>
      <c r="N34" s="21">
        <v>391</v>
      </c>
      <c r="O34" s="21">
        <v>459</v>
      </c>
      <c r="P34" s="21">
        <v>530</v>
      </c>
      <c r="Q34" s="21">
        <v>493</v>
      </c>
      <c r="R34" s="21">
        <v>495</v>
      </c>
      <c r="S34" s="21">
        <v>593</v>
      </c>
      <c r="T34" s="21">
        <v>556</v>
      </c>
      <c r="U34" s="21">
        <v>503</v>
      </c>
      <c r="V34" s="21">
        <v>499</v>
      </c>
      <c r="W34" s="21">
        <v>454</v>
      </c>
      <c r="X34" s="21">
        <v>390</v>
      </c>
      <c r="Y34" s="21">
        <v>319</v>
      </c>
      <c r="Z34" s="21">
        <v>224</v>
      </c>
      <c r="AA34" s="21">
        <v>144</v>
      </c>
      <c r="AB34" s="21">
        <v>86</v>
      </c>
      <c r="AC34" s="22">
        <v>40</v>
      </c>
    </row>
    <row r="35" spans="1:29" x14ac:dyDescent="0.25">
      <c r="A35" s="7" t="s">
        <v>33</v>
      </c>
      <c r="B35" s="21">
        <v>1344</v>
      </c>
      <c r="C35" s="21">
        <v>684</v>
      </c>
      <c r="D35" s="60">
        <v>660</v>
      </c>
      <c r="E35" s="21">
        <v>1126</v>
      </c>
      <c r="F35" s="21">
        <v>559</v>
      </c>
      <c r="G35" s="60">
        <v>567</v>
      </c>
      <c r="H35" s="21">
        <v>218</v>
      </c>
      <c r="I35" s="21">
        <v>125</v>
      </c>
      <c r="J35" s="60">
        <v>93</v>
      </c>
      <c r="K35" s="21">
        <v>75</v>
      </c>
      <c r="L35" s="21">
        <v>83</v>
      </c>
      <c r="M35" s="21">
        <v>90</v>
      </c>
      <c r="N35" s="21">
        <v>99</v>
      </c>
      <c r="O35" s="21">
        <v>78</v>
      </c>
      <c r="P35" s="21">
        <v>62</v>
      </c>
      <c r="Q35" s="21">
        <v>81</v>
      </c>
      <c r="R35" s="21">
        <v>86</v>
      </c>
      <c r="S35" s="21">
        <v>123</v>
      </c>
      <c r="T35" s="21">
        <v>104</v>
      </c>
      <c r="U35" s="21">
        <v>87</v>
      </c>
      <c r="V35" s="21">
        <v>92</v>
      </c>
      <c r="W35" s="21">
        <v>82</v>
      </c>
      <c r="X35" s="21">
        <v>74</v>
      </c>
      <c r="Y35" s="21">
        <v>42</v>
      </c>
      <c r="Z35" s="21">
        <v>31</v>
      </c>
      <c r="AA35" s="21">
        <v>28</v>
      </c>
      <c r="AB35" s="21">
        <v>19</v>
      </c>
      <c r="AC35" s="22">
        <v>8</v>
      </c>
    </row>
    <row r="36" spans="1:29" x14ac:dyDescent="0.25">
      <c r="A36" s="7" t="s">
        <v>34</v>
      </c>
      <c r="B36" s="21">
        <v>2361</v>
      </c>
      <c r="C36" s="21">
        <v>1176</v>
      </c>
      <c r="D36" s="60">
        <v>1185</v>
      </c>
      <c r="E36" s="21">
        <v>2104</v>
      </c>
      <c r="F36" s="21">
        <v>1043</v>
      </c>
      <c r="G36" s="60">
        <v>1061</v>
      </c>
      <c r="H36" s="21">
        <v>257</v>
      </c>
      <c r="I36" s="21">
        <v>133</v>
      </c>
      <c r="J36" s="60">
        <v>124</v>
      </c>
      <c r="K36" s="21">
        <v>162</v>
      </c>
      <c r="L36" s="21">
        <v>117</v>
      </c>
      <c r="M36" s="21">
        <v>149</v>
      </c>
      <c r="N36" s="21">
        <v>126</v>
      </c>
      <c r="O36" s="21">
        <v>160</v>
      </c>
      <c r="P36" s="21">
        <v>141</v>
      </c>
      <c r="Q36" s="21">
        <v>182</v>
      </c>
      <c r="R36" s="21">
        <v>146</v>
      </c>
      <c r="S36" s="21">
        <v>174</v>
      </c>
      <c r="T36" s="21">
        <v>215</v>
      </c>
      <c r="U36" s="21">
        <v>184</v>
      </c>
      <c r="V36" s="21">
        <v>163</v>
      </c>
      <c r="W36" s="21">
        <v>132</v>
      </c>
      <c r="X36" s="21">
        <v>117</v>
      </c>
      <c r="Y36" s="21">
        <v>58</v>
      </c>
      <c r="Z36" s="21">
        <v>51</v>
      </c>
      <c r="AA36" s="21">
        <v>47</v>
      </c>
      <c r="AB36" s="21">
        <v>25</v>
      </c>
      <c r="AC36" s="22">
        <v>12</v>
      </c>
    </row>
    <row r="37" spans="1:29" x14ac:dyDescent="0.25">
      <c r="A37" s="7" t="s">
        <v>35</v>
      </c>
      <c r="B37" s="21">
        <v>2643</v>
      </c>
      <c r="C37" s="21">
        <v>1323</v>
      </c>
      <c r="D37" s="60">
        <v>1320</v>
      </c>
      <c r="E37" s="21">
        <v>2091</v>
      </c>
      <c r="F37" s="21">
        <v>1015</v>
      </c>
      <c r="G37" s="60">
        <v>1076</v>
      </c>
      <c r="H37" s="21">
        <v>552</v>
      </c>
      <c r="I37" s="21">
        <v>308</v>
      </c>
      <c r="J37" s="60">
        <v>244</v>
      </c>
      <c r="K37" s="21">
        <v>86</v>
      </c>
      <c r="L37" s="21">
        <v>118</v>
      </c>
      <c r="M37" s="21">
        <v>100</v>
      </c>
      <c r="N37" s="21">
        <v>108</v>
      </c>
      <c r="O37" s="21">
        <v>156</v>
      </c>
      <c r="P37" s="21">
        <v>237</v>
      </c>
      <c r="Q37" s="21">
        <v>203</v>
      </c>
      <c r="R37" s="21">
        <v>172</v>
      </c>
      <c r="S37" s="21">
        <v>180</v>
      </c>
      <c r="T37" s="21">
        <v>200</v>
      </c>
      <c r="U37" s="21">
        <v>194</v>
      </c>
      <c r="V37" s="21">
        <v>166</v>
      </c>
      <c r="W37" s="21">
        <v>166</v>
      </c>
      <c r="X37" s="21">
        <v>188</v>
      </c>
      <c r="Y37" s="21">
        <v>139</v>
      </c>
      <c r="Z37" s="21">
        <v>95</v>
      </c>
      <c r="AA37" s="21">
        <v>71</v>
      </c>
      <c r="AB37" s="21">
        <v>38</v>
      </c>
      <c r="AC37" s="22">
        <v>26</v>
      </c>
    </row>
    <row r="38" spans="1:29" x14ac:dyDescent="0.25">
      <c r="A38" s="7" t="s">
        <v>36</v>
      </c>
      <c r="B38" s="21">
        <v>1222</v>
      </c>
      <c r="C38" s="21">
        <v>625</v>
      </c>
      <c r="D38" s="60">
        <v>597</v>
      </c>
      <c r="E38" s="21">
        <v>1033</v>
      </c>
      <c r="F38" s="21">
        <v>524</v>
      </c>
      <c r="G38" s="60">
        <v>509</v>
      </c>
      <c r="H38" s="21">
        <v>189</v>
      </c>
      <c r="I38" s="21">
        <v>101</v>
      </c>
      <c r="J38" s="60">
        <v>88</v>
      </c>
      <c r="K38" s="21">
        <v>48</v>
      </c>
      <c r="L38" s="21">
        <v>47</v>
      </c>
      <c r="M38" s="21">
        <v>55</v>
      </c>
      <c r="N38" s="21">
        <v>70</v>
      </c>
      <c r="O38" s="21">
        <v>79</v>
      </c>
      <c r="P38" s="21">
        <v>93</v>
      </c>
      <c r="Q38" s="21">
        <v>65</v>
      </c>
      <c r="R38" s="21">
        <v>80</v>
      </c>
      <c r="S38" s="21">
        <v>82</v>
      </c>
      <c r="T38" s="21">
        <v>105</v>
      </c>
      <c r="U38" s="21">
        <v>115</v>
      </c>
      <c r="V38" s="21">
        <v>97</v>
      </c>
      <c r="W38" s="21">
        <v>76</v>
      </c>
      <c r="X38" s="21">
        <v>63</v>
      </c>
      <c r="Y38" s="21">
        <v>65</v>
      </c>
      <c r="Z38" s="21">
        <v>29</v>
      </c>
      <c r="AA38" s="21">
        <v>29</v>
      </c>
      <c r="AB38" s="21">
        <v>18</v>
      </c>
      <c r="AC38" s="22">
        <v>6</v>
      </c>
    </row>
    <row r="39" spans="1:29" x14ac:dyDescent="0.25">
      <c r="A39" s="7" t="s">
        <v>37</v>
      </c>
      <c r="B39" s="21">
        <v>1251</v>
      </c>
      <c r="C39" s="21">
        <v>635</v>
      </c>
      <c r="D39" s="60">
        <v>616</v>
      </c>
      <c r="E39" s="21">
        <v>1057</v>
      </c>
      <c r="F39" s="21">
        <v>527</v>
      </c>
      <c r="G39" s="60">
        <v>530</v>
      </c>
      <c r="H39" s="21">
        <v>194</v>
      </c>
      <c r="I39" s="21">
        <v>108</v>
      </c>
      <c r="J39" s="60">
        <v>86</v>
      </c>
      <c r="K39" s="21">
        <v>58</v>
      </c>
      <c r="L39" s="21">
        <v>63</v>
      </c>
      <c r="M39" s="21">
        <v>67</v>
      </c>
      <c r="N39" s="21">
        <v>53</v>
      </c>
      <c r="O39" s="21">
        <v>69</v>
      </c>
      <c r="P39" s="21">
        <v>90</v>
      </c>
      <c r="Q39" s="21">
        <v>76</v>
      </c>
      <c r="R39" s="21">
        <v>80</v>
      </c>
      <c r="S39" s="21">
        <v>104</v>
      </c>
      <c r="T39" s="21">
        <v>105</v>
      </c>
      <c r="U39" s="21">
        <v>96</v>
      </c>
      <c r="V39" s="21">
        <v>109</v>
      </c>
      <c r="W39" s="21">
        <v>75</v>
      </c>
      <c r="X39" s="21">
        <v>80</v>
      </c>
      <c r="Y39" s="21">
        <v>49</v>
      </c>
      <c r="Z39" s="21">
        <v>34</v>
      </c>
      <c r="AA39" s="21">
        <v>25</v>
      </c>
      <c r="AB39" s="21">
        <v>13</v>
      </c>
      <c r="AC39" s="22">
        <v>5</v>
      </c>
    </row>
    <row r="40" spans="1:29" ht="13" x14ac:dyDescent="0.3">
      <c r="A40" s="6" t="str">
        <f>VLOOKUP("&lt;Zeilentitel_6&gt;",Uebersetzungen!$B$3:$E$121,Uebersetzungen!$B$2+1,FALSE)</f>
        <v>Region Landquart</v>
      </c>
      <c r="B40" s="9">
        <v>23514</v>
      </c>
      <c r="C40" s="9">
        <v>11742</v>
      </c>
      <c r="D40" s="65">
        <v>11772</v>
      </c>
      <c r="E40" s="9">
        <v>20472</v>
      </c>
      <c r="F40" s="9">
        <v>10126</v>
      </c>
      <c r="G40" s="65">
        <v>10346</v>
      </c>
      <c r="H40" s="9">
        <v>3042</v>
      </c>
      <c r="I40" s="9">
        <v>1616</v>
      </c>
      <c r="J40" s="65">
        <v>1426</v>
      </c>
      <c r="K40" s="66">
        <v>1136</v>
      </c>
      <c r="L40" s="9">
        <v>1183</v>
      </c>
      <c r="M40" s="9">
        <v>1217</v>
      </c>
      <c r="N40" s="9">
        <v>1396</v>
      </c>
      <c r="O40" s="9">
        <v>1548</v>
      </c>
      <c r="P40" s="9">
        <v>1480</v>
      </c>
      <c r="Q40" s="9">
        <v>1488</v>
      </c>
      <c r="R40" s="9">
        <v>1502</v>
      </c>
      <c r="S40" s="9">
        <v>1827</v>
      </c>
      <c r="T40" s="9">
        <v>2073</v>
      </c>
      <c r="U40" s="9">
        <v>1979</v>
      </c>
      <c r="V40" s="9">
        <v>1608</v>
      </c>
      <c r="W40" s="9">
        <v>1397</v>
      </c>
      <c r="X40" s="9">
        <v>1186</v>
      </c>
      <c r="Y40" s="9">
        <v>923</v>
      </c>
      <c r="Z40" s="9">
        <v>669</v>
      </c>
      <c r="AA40" s="9">
        <v>474</v>
      </c>
      <c r="AB40" s="9">
        <v>286</v>
      </c>
      <c r="AC40" s="13">
        <v>142</v>
      </c>
    </row>
    <row r="41" spans="1:29" x14ac:dyDescent="0.25">
      <c r="A41" s="7" t="s">
        <v>71</v>
      </c>
      <c r="B41" s="21">
        <v>3100</v>
      </c>
      <c r="C41" s="21">
        <v>1584</v>
      </c>
      <c r="D41" s="60">
        <v>1516</v>
      </c>
      <c r="E41" s="21">
        <v>2840</v>
      </c>
      <c r="F41" s="21">
        <v>1443</v>
      </c>
      <c r="G41" s="60">
        <v>1397</v>
      </c>
      <c r="H41" s="21">
        <v>260</v>
      </c>
      <c r="I41" s="21">
        <v>141</v>
      </c>
      <c r="J41" s="60">
        <v>119</v>
      </c>
      <c r="K41" s="21">
        <v>143</v>
      </c>
      <c r="L41" s="21">
        <v>152</v>
      </c>
      <c r="M41" s="21">
        <v>166</v>
      </c>
      <c r="N41" s="21">
        <v>195</v>
      </c>
      <c r="O41" s="21">
        <v>207</v>
      </c>
      <c r="P41" s="21">
        <v>191</v>
      </c>
      <c r="Q41" s="21">
        <v>209</v>
      </c>
      <c r="R41" s="21">
        <v>209</v>
      </c>
      <c r="S41" s="21">
        <v>247</v>
      </c>
      <c r="T41" s="21">
        <v>284</v>
      </c>
      <c r="U41" s="21">
        <v>265</v>
      </c>
      <c r="V41" s="21">
        <v>222</v>
      </c>
      <c r="W41" s="21">
        <v>170</v>
      </c>
      <c r="X41" s="21">
        <v>160</v>
      </c>
      <c r="Y41" s="21">
        <v>127</v>
      </c>
      <c r="Z41" s="21">
        <v>68</v>
      </c>
      <c r="AA41" s="21">
        <v>52</v>
      </c>
      <c r="AB41" s="21">
        <v>24</v>
      </c>
      <c r="AC41" s="22">
        <v>9</v>
      </c>
    </row>
    <row r="42" spans="1:29" x14ac:dyDescent="0.25">
      <c r="A42" s="7" t="s">
        <v>72</v>
      </c>
      <c r="B42" s="21">
        <v>2407</v>
      </c>
      <c r="C42" s="21">
        <v>1208</v>
      </c>
      <c r="D42" s="60">
        <v>1199</v>
      </c>
      <c r="E42" s="21">
        <v>2144</v>
      </c>
      <c r="F42" s="21">
        <v>1074</v>
      </c>
      <c r="G42" s="60">
        <v>1070</v>
      </c>
      <c r="H42" s="21">
        <v>263</v>
      </c>
      <c r="I42" s="21">
        <v>134</v>
      </c>
      <c r="J42" s="60">
        <v>129</v>
      </c>
      <c r="K42" s="21">
        <v>122</v>
      </c>
      <c r="L42" s="21">
        <v>144</v>
      </c>
      <c r="M42" s="21">
        <v>172</v>
      </c>
      <c r="N42" s="21">
        <v>178</v>
      </c>
      <c r="O42" s="21">
        <v>141</v>
      </c>
      <c r="P42" s="21">
        <v>145</v>
      </c>
      <c r="Q42" s="21">
        <v>150</v>
      </c>
      <c r="R42" s="21">
        <v>155</v>
      </c>
      <c r="S42" s="21">
        <v>220</v>
      </c>
      <c r="T42" s="21">
        <v>215</v>
      </c>
      <c r="U42" s="21">
        <v>197</v>
      </c>
      <c r="V42" s="21">
        <v>133</v>
      </c>
      <c r="W42" s="21">
        <v>108</v>
      </c>
      <c r="X42" s="21">
        <v>107</v>
      </c>
      <c r="Y42" s="21">
        <v>102</v>
      </c>
      <c r="Z42" s="21">
        <v>57</v>
      </c>
      <c r="AA42" s="21">
        <v>38</v>
      </c>
      <c r="AB42" s="21">
        <v>17</v>
      </c>
      <c r="AC42" s="22">
        <v>6</v>
      </c>
    </row>
    <row r="43" spans="1:29" x14ac:dyDescent="0.25">
      <c r="A43" s="7" t="s">
        <v>73</v>
      </c>
      <c r="B43" s="21">
        <v>3192</v>
      </c>
      <c r="C43" s="21">
        <v>1599</v>
      </c>
      <c r="D43" s="60">
        <v>1593</v>
      </c>
      <c r="E43" s="21">
        <v>2744</v>
      </c>
      <c r="F43" s="21">
        <v>1360</v>
      </c>
      <c r="G43" s="60">
        <v>1384</v>
      </c>
      <c r="H43" s="21">
        <v>448</v>
      </c>
      <c r="I43" s="21">
        <v>239</v>
      </c>
      <c r="J43" s="60">
        <v>209</v>
      </c>
      <c r="K43" s="21">
        <v>137</v>
      </c>
      <c r="L43" s="21">
        <v>183</v>
      </c>
      <c r="M43" s="21">
        <v>163</v>
      </c>
      <c r="N43" s="21">
        <v>164</v>
      </c>
      <c r="O43" s="21">
        <v>201</v>
      </c>
      <c r="P43" s="21">
        <v>210</v>
      </c>
      <c r="Q43" s="21">
        <v>201</v>
      </c>
      <c r="R43" s="21">
        <v>204</v>
      </c>
      <c r="S43" s="21">
        <v>263</v>
      </c>
      <c r="T43" s="21">
        <v>250</v>
      </c>
      <c r="U43" s="21">
        <v>261</v>
      </c>
      <c r="V43" s="21">
        <v>215</v>
      </c>
      <c r="W43" s="21">
        <v>213</v>
      </c>
      <c r="X43" s="21">
        <v>158</v>
      </c>
      <c r="Y43" s="21">
        <v>136</v>
      </c>
      <c r="Z43" s="21">
        <v>104</v>
      </c>
      <c r="AA43" s="21">
        <v>63</v>
      </c>
      <c r="AB43" s="21">
        <v>47</v>
      </c>
      <c r="AC43" s="22">
        <v>19</v>
      </c>
    </row>
    <row r="44" spans="1:29" x14ac:dyDescent="0.25">
      <c r="A44" s="7" t="s">
        <v>74</v>
      </c>
      <c r="B44" s="21">
        <v>595</v>
      </c>
      <c r="C44" s="21">
        <v>299</v>
      </c>
      <c r="D44" s="60">
        <v>296</v>
      </c>
      <c r="E44" s="21">
        <v>562</v>
      </c>
      <c r="F44" s="21">
        <v>283</v>
      </c>
      <c r="G44" s="60">
        <v>279</v>
      </c>
      <c r="H44" s="21">
        <v>33</v>
      </c>
      <c r="I44" s="21">
        <v>16</v>
      </c>
      <c r="J44" s="60">
        <v>17</v>
      </c>
      <c r="K44" s="21">
        <v>27</v>
      </c>
      <c r="L44" s="21">
        <v>23</v>
      </c>
      <c r="M44" s="21">
        <v>34</v>
      </c>
      <c r="N44" s="21">
        <v>26</v>
      </c>
      <c r="O44" s="21">
        <v>27</v>
      </c>
      <c r="P44" s="21">
        <v>38</v>
      </c>
      <c r="Q44" s="21">
        <v>37</v>
      </c>
      <c r="R44" s="21">
        <v>47</v>
      </c>
      <c r="S44" s="21">
        <v>43</v>
      </c>
      <c r="T44" s="21">
        <v>59</v>
      </c>
      <c r="U44" s="21">
        <v>50</v>
      </c>
      <c r="V44" s="21">
        <v>44</v>
      </c>
      <c r="W44" s="21">
        <v>43</v>
      </c>
      <c r="X44" s="21">
        <v>38</v>
      </c>
      <c r="Y44" s="21">
        <v>23</v>
      </c>
      <c r="Z44" s="21">
        <v>16</v>
      </c>
      <c r="AA44" s="21">
        <v>8</v>
      </c>
      <c r="AB44" s="21">
        <v>8</v>
      </c>
      <c r="AC44" s="22">
        <v>4</v>
      </c>
    </row>
    <row r="45" spans="1:29" x14ac:dyDescent="0.25">
      <c r="A45" s="7" t="s">
        <v>75</v>
      </c>
      <c r="B45" s="21">
        <v>867</v>
      </c>
      <c r="C45" s="21">
        <v>421</v>
      </c>
      <c r="D45" s="60">
        <v>446</v>
      </c>
      <c r="E45" s="21">
        <v>775</v>
      </c>
      <c r="F45" s="21">
        <v>375</v>
      </c>
      <c r="G45" s="60">
        <v>400</v>
      </c>
      <c r="H45" s="21">
        <v>92</v>
      </c>
      <c r="I45" s="21">
        <v>46</v>
      </c>
      <c r="J45" s="60">
        <v>46</v>
      </c>
      <c r="K45" s="21">
        <v>46</v>
      </c>
      <c r="L45" s="21">
        <v>47</v>
      </c>
      <c r="M45" s="21">
        <v>51</v>
      </c>
      <c r="N45" s="21">
        <v>47</v>
      </c>
      <c r="O45" s="21">
        <v>53</v>
      </c>
      <c r="P45" s="21">
        <v>51</v>
      </c>
      <c r="Q45" s="21">
        <v>53</v>
      </c>
      <c r="R45" s="21">
        <v>58</v>
      </c>
      <c r="S45" s="21">
        <v>66</v>
      </c>
      <c r="T45" s="21">
        <v>77</v>
      </c>
      <c r="U45" s="21">
        <v>70</v>
      </c>
      <c r="V45" s="21">
        <v>59</v>
      </c>
      <c r="W45" s="21">
        <v>62</v>
      </c>
      <c r="X45" s="21">
        <v>38</v>
      </c>
      <c r="Y45" s="21">
        <v>31</v>
      </c>
      <c r="Z45" s="21">
        <v>20</v>
      </c>
      <c r="AA45" s="21">
        <v>15</v>
      </c>
      <c r="AB45" s="21">
        <v>15</v>
      </c>
      <c r="AC45" s="22">
        <v>8</v>
      </c>
    </row>
    <row r="46" spans="1:29" x14ac:dyDescent="0.25">
      <c r="A46" s="7" t="s">
        <v>76</v>
      </c>
      <c r="B46" s="21">
        <v>2587</v>
      </c>
      <c r="C46" s="21">
        <v>1279</v>
      </c>
      <c r="D46" s="60">
        <v>1308</v>
      </c>
      <c r="E46" s="21">
        <v>2340</v>
      </c>
      <c r="F46" s="21">
        <v>1157</v>
      </c>
      <c r="G46" s="60">
        <v>1183</v>
      </c>
      <c r="H46" s="21">
        <v>247</v>
      </c>
      <c r="I46" s="21">
        <v>122</v>
      </c>
      <c r="J46" s="60">
        <v>125</v>
      </c>
      <c r="K46" s="21">
        <v>132</v>
      </c>
      <c r="L46" s="21">
        <v>116</v>
      </c>
      <c r="M46" s="21">
        <v>119</v>
      </c>
      <c r="N46" s="21">
        <v>142</v>
      </c>
      <c r="O46" s="21">
        <v>135</v>
      </c>
      <c r="P46" s="21">
        <v>145</v>
      </c>
      <c r="Q46" s="21">
        <v>199</v>
      </c>
      <c r="R46" s="21">
        <v>180</v>
      </c>
      <c r="S46" s="21">
        <v>179</v>
      </c>
      <c r="T46" s="21">
        <v>242</v>
      </c>
      <c r="U46" s="21">
        <v>211</v>
      </c>
      <c r="V46" s="21">
        <v>160</v>
      </c>
      <c r="W46" s="21">
        <v>148</v>
      </c>
      <c r="X46" s="21">
        <v>152</v>
      </c>
      <c r="Y46" s="21">
        <v>113</v>
      </c>
      <c r="Z46" s="21">
        <v>81</v>
      </c>
      <c r="AA46" s="21">
        <v>61</v>
      </c>
      <c r="AB46" s="21">
        <v>46</v>
      </c>
      <c r="AC46" s="22">
        <v>26</v>
      </c>
    </row>
    <row r="47" spans="1:29" x14ac:dyDescent="0.25">
      <c r="A47" s="7" t="s">
        <v>77</v>
      </c>
      <c r="B47" s="21">
        <v>2308</v>
      </c>
      <c r="C47" s="21">
        <v>1141</v>
      </c>
      <c r="D47" s="60">
        <v>1167</v>
      </c>
      <c r="E47" s="21">
        <v>2125</v>
      </c>
      <c r="F47" s="21">
        <v>1045</v>
      </c>
      <c r="G47" s="60">
        <v>1080</v>
      </c>
      <c r="H47" s="21">
        <v>183</v>
      </c>
      <c r="I47" s="21">
        <v>96</v>
      </c>
      <c r="J47" s="60">
        <v>87</v>
      </c>
      <c r="K47" s="21">
        <v>122</v>
      </c>
      <c r="L47" s="21">
        <v>135</v>
      </c>
      <c r="M47" s="21">
        <v>132</v>
      </c>
      <c r="N47" s="21">
        <v>149</v>
      </c>
      <c r="O47" s="21">
        <v>137</v>
      </c>
      <c r="P47" s="21">
        <v>96</v>
      </c>
      <c r="Q47" s="21">
        <v>135</v>
      </c>
      <c r="R47" s="21">
        <v>158</v>
      </c>
      <c r="S47" s="21">
        <v>208</v>
      </c>
      <c r="T47" s="21">
        <v>231</v>
      </c>
      <c r="U47" s="21">
        <v>176</v>
      </c>
      <c r="V47" s="21">
        <v>135</v>
      </c>
      <c r="W47" s="21">
        <v>127</v>
      </c>
      <c r="X47" s="21">
        <v>122</v>
      </c>
      <c r="Y47" s="21">
        <v>78</v>
      </c>
      <c r="Z47" s="21">
        <v>68</v>
      </c>
      <c r="AA47" s="21">
        <v>45</v>
      </c>
      <c r="AB47" s="21">
        <v>39</v>
      </c>
      <c r="AC47" s="22">
        <v>15</v>
      </c>
    </row>
    <row r="48" spans="1:29" x14ac:dyDescent="0.25">
      <c r="A48" s="7" t="s">
        <v>78</v>
      </c>
      <c r="B48" s="21">
        <v>8458</v>
      </c>
      <c r="C48" s="21">
        <v>4211</v>
      </c>
      <c r="D48" s="60">
        <v>4247</v>
      </c>
      <c r="E48" s="21">
        <v>6942</v>
      </c>
      <c r="F48" s="21">
        <v>3389</v>
      </c>
      <c r="G48" s="60">
        <v>3553</v>
      </c>
      <c r="H48" s="21">
        <v>1516</v>
      </c>
      <c r="I48" s="21">
        <v>822</v>
      </c>
      <c r="J48" s="60">
        <v>694</v>
      </c>
      <c r="K48" s="21">
        <v>407</v>
      </c>
      <c r="L48" s="21">
        <v>383</v>
      </c>
      <c r="M48" s="21">
        <v>380</v>
      </c>
      <c r="N48" s="21">
        <v>495</v>
      </c>
      <c r="O48" s="21">
        <v>647</v>
      </c>
      <c r="P48" s="21">
        <v>604</v>
      </c>
      <c r="Q48" s="21">
        <v>504</v>
      </c>
      <c r="R48" s="21">
        <v>491</v>
      </c>
      <c r="S48" s="21">
        <v>601</v>
      </c>
      <c r="T48" s="21">
        <v>715</v>
      </c>
      <c r="U48" s="21">
        <v>749</v>
      </c>
      <c r="V48" s="21">
        <v>640</v>
      </c>
      <c r="W48" s="21">
        <v>526</v>
      </c>
      <c r="X48" s="21">
        <v>411</v>
      </c>
      <c r="Y48" s="21">
        <v>313</v>
      </c>
      <c r="Z48" s="21">
        <v>255</v>
      </c>
      <c r="AA48" s="21">
        <v>192</v>
      </c>
      <c r="AB48" s="21">
        <v>90</v>
      </c>
      <c r="AC48" s="22">
        <v>55</v>
      </c>
    </row>
    <row r="49" spans="1:29" ht="13" x14ac:dyDescent="0.3">
      <c r="A49" s="6" t="str">
        <f>VLOOKUP("&lt;Zeilentitel_7&gt;",Uebersetzungen!$B$3:$E$121,Uebersetzungen!$B$2+1,FALSE)</f>
        <v>Region Maloja</v>
      </c>
      <c r="B49" s="9">
        <v>18733</v>
      </c>
      <c r="C49" s="9">
        <v>9324</v>
      </c>
      <c r="D49" s="65">
        <v>9409</v>
      </c>
      <c r="E49" s="9">
        <v>12996</v>
      </c>
      <c r="F49" s="9">
        <v>6270</v>
      </c>
      <c r="G49" s="65">
        <v>6726</v>
      </c>
      <c r="H49" s="9">
        <v>5737</v>
      </c>
      <c r="I49" s="9">
        <v>3054</v>
      </c>
      <c r="J49" s="65">
        <v>2683</v>
      </c>
      <c r="K49" s="66">
        <v>760</v>
      </c>
      <c r="L49" s="9">
        <v>725</v>
      </c>
      <c r="M49" s="9">
        <v>819</v>
      </c>
      <c r="N49" s="9">
        <v>944</v>
      </c>
      <c r="O49" s="9">
        <v>1096</v>
      </c>
      <c r="P49" s="9">
        <v>1264</v>
      </c>
      <c r="Q49" s="9">
        <v>1263</v>
      </c>
      <c r="R49" s="9">
        <v>1273</v>
      </c>
      <c r="S49" s="9">
        <v>1534</v>
      </c>
      <c r="T49" s="9">
        <v>1620</v>
      </c>
      <c r="U49" s="9">
        <v>1527</v>
      </c>
      <c r="V49" s="9">
        <v>1342</v>
      </c>
      <c r="W49" s="9">
        <v>1225</v>
      </c>
      <c r="X49" s="9">
        <v>1157</v>
      </c>
      <c r="Y49" s="9">
        <v>804</v>
      </c>
      <c r="Z49" s="9">
        <v>596</v>
      </c>
      <c r="AA49" s="9">
        <v>420</v>
      </c>
      <c r="AB49" s="9">
        <v>243</v>
      </c>
      <c r="AC49" s="13">
        <v>121</v>
      </c>
    </row>
    <row r="50" spans="1:29" x14ac:dyDescent="0.25">
      <c r="A50" s="7" t="s">
        <v>42</v>
      </c>
      <c r="B50" s="21">
        <v>636</v>
      </c>
      <c r="C50" s="21">
        <v>329</v>
      </c>
      <c r="D50" s="60">
        <v>307</v>
      </c>
      <c r="E50" s="21">
        <v>529</v>
      </c>
      <c r="F50" s="21">
        <v>270</v>
      </c>
      <c r="G50" s="60">
        <v>259</v>
      </c>
      <c r="H50" s="21">
        <v>107</v>
      </c>
      <c r="I50" s="21">
        <v>59</v>
      </c>
      <c r="J50" s="60">
        <v>48</v>
      </c>
      <c r="K50" s="21">
        <v>21</v>
      </c>
      <c r="L50" s="21">
        <v>21</v>
      </c>
      <c r="M50" s="21">
        <v>25</v>
      </c>
      <c r="N50" s="21">
        <v>34</v>
      </c>
      <c r="O50" s="21">
        <v>57</v>
      </c>
      <c r="P50" s="21">
        <v>44</v>
      </c>
      <c r="Q50" s="21">
        <v>42</v>
      </c>
      <c r="R50" s="21">
        <v>31</v>
      </c>
      <c r="S50" s="21">
        <v>43</v>
      </c>
      <c r="T50" s="21">
        <v>66</v>
      </c>
      <c r="U50" s="21">
        <v>58</v>
      </c>
      <c r="V50" s="21">
        <v>54</v>
      </c>
      <c r="W50" s="21">
        <v>45</v>
      </c>
      <c r="X50" s="21">
        <v>39</v>
      </c>
      <c r="Y50" s="21">
        <v>25</v>
      </c>
      <c r="Z50" s="21">
        <v>15</v>
      </c>
      <c r="AA50" s="21">
        <v>10</v>
      </c>
      <c r="AB50" s="21">
        <v>5</v>
      </c>
      <c r="AC50" s="22">
        <v>1</v>
      </c>
    </row>
    <row r="51" spans="1:29" x14ac:dyDescent="0.25">
      <c r="A51" s="7" t="s">
        <v>43</v>
      </c>
      <c r="B51" s="21">
        <v>1509</v>
      </c>
      <c r="C51" s="21">
        <v>720</v>
      </c>
      <c r="D51" s="60">
        <v>789</v>
      </c>
      <c r="E51" s="21">
        <v>993</v>
      </c>
      <c r="F51" s="21">
        <v>475</v>
      </c>
      <c r="G51" s="60">
        <v>518</v>
      </c>
      <c r="H51" s="21">
        <v>516</v>
      </c>
      <c r="I51" s="21">
        <v>245</v>
      </c>
      <c r="J51" s="60">
        <v>271</v>
      </c>
      <c r="K51" s="21">
        <v>59</v>
      </c>
      <c r="L51" s="21">
        <v>74</v>
      </c>
      <c r="M51" s="21">
        <v>76</v>
      </c>
      <c r="N51" s="21">
        <v>77</v>
      </c>
      <c r="O51" s="21">
        <v>81</v>
      </c>
      <c r="P51" s="21">
        <v>102</v>
      </c>
      <c r="Q51" s="21">
        <v>84</v>
      </c>
      <c r="R51" s="21">
        <v>87</v>
      </c>
      <c r="S51" s="21">
        <v>152</v>
      </c>
      <c r="T51" s="21">
        <v>135</v>
      </c>
      <c r="U51" s="21">
        <v>139</v>
      </c>
      <c r="V51" s="21">
        <v>94</v>
      </c>
      <c r="W51" s="21">
        <v>92</v>
      </c>
      <c r="X51" s="21">
        <v>98</v>
      </c>
      <c r="Y51" s="21">
        <v>57</v>
      </c>
      <c r="Z51" s="21">
        <v>54</v>
      </c>
      <c r="AA51" s="21">
        <v>32</v>
      </c>
      <c r="AB51" s="21">
        <v>10</v>
      </c>
      <c r="AC51" s="22">
        <v>6</v>
      </c>
    </row>
    <row r="52" spans="1:29" x14ac:dyDescent="0.25">
      <c r="A52" s="7" t="s">
        <v>44</v>
      </c>
      <c r="B52" s="21">
        <v>234</v>
      </c>
      <c r="C52" s="21">
        <v>123</v>
      </c>
      <c r="D52" s="60">
        <v>111</v>
      </c>
      <c r="E52" s="21">
        <v>165</v>
      </c>
      <c r="F52" s="21">
        <v>89</v>
      </c>
      <c r="G52" s="60">
        <v>76</v>
      </c>
      <c r="H52" s="21">
        <v>69</v>
      </c>
      <c r="I52" s="21">
        <v>34</v>
      </c>
      <c r="J52" s="60">
        <v>35</v>
      </c>
      <c r="K52" s="21">
        <v>14</v>
      </c>
      <c r="L52" s="21">
        <v>7</v>
      </c>
      <c r="M52" s="21">
        <v>10</v>
      </c>
      <c r="N52" s="21">
        <v>11</v>
      </c>
      <c r="O52" s="21">
        <v>12</v>
      </c>
      <c r="P52" s="21">
        <v>16</v>
      </c>
      <c r="Q52" s="21">
        <v>19</v>
      </c>
      <c r="R52" s="21">
        <v>17</v>
      </c>
      <c r="S52" s="21">
        <v>19</v>
      </c>
      <c r="T52" s="21">
        <v>22</v>
      </c>
      <c r="U52" s="21">
        <v>14</v>
      </c>
      <c r="V52" s="21">
        <v>18</v>
      </c>
      <c r="W52" s="21">
        <v>15</v>
      </c>
      <c r="X52" s="21">
        <v>17</v>
      </c>
      <c r="Y52" s="21">
        <v>10</v>
      </c>
      <c r="Z52" s="21">
        <v>5</v>
      </c>
      <c r="AA52" s="21">
        <v>4</v>
      </c>
      <c r="AB52" s="21">
        <v>4</v>
      </c>
      <c r="AC52" s="22">
        <v>0</v>
      </c>
    </row>
    <row r="53" spans="1:29" x14ac:dyDescent="0.25">
      <c r="A53" s="7" t="s">
        <v>45</v>
      </c>
      <c r="B53" s="21">
        <v>2080</v>
      </c>
      <c r="C53" s="21">
        <v>1037</v>
      </c>
      <c r="D53" s="60">
        <v>1043</v>
      </c>
      <c r="E53" s="21">
        <v>1393</v>
      </c>
      <c r="F53" s="21">
        <v>678</v>
      </c>
      <c r="G53" s="60">
        <v>715</v>
      </c>
      <c r="H53" s="21">
        <v>687</v>
      </c>
      <c r="I53" s="21">
        <v>359</v>
      </c>
      <c r="J53" s="60">
        <v>328</v>
      </c>
      <c r="K53" s="21">
        <v>99</v>
      </c>
      <c r="L53" s="21">
        <v>96</v>
      </c>
      <c r="M53" s="21">
        <v>90</v>
      </c>
      <c r="N53" s="21">
        <v>91</v>
      </c>
      <c r="O53" s="21">
        <v>117</v>
      </c>
      <c r="P53" s="21">
        <v>145</v>
      </c>
      <c r="Q53" s="21">
        <v>166</v>
      </c>
      <c r="R53" s="21">
        <v>172</v>
      </c>
      <c r="S53" s="21">
        <v>169</v>
      </c>
      <c r="T53" s="21">
        <v>200</v>
      </c>
      <c r="U53" s="21">
        <v>164</v>
      </c>
      <c r="V53" s="21">
        <v>141</v>
      </c>
      <c r="W53" s="21">
        <v>142</v>
      </c>
      <c r="X53" s="21">
        <v>97</v>
      </c>
      <c r="Y53" s="21">
        <v>68</v>
      </c>
      <c r="Z53" s="21">
        <v>54</v>
      </c>
      <c r="AA53" s="21">
        <v>34</v>
      </c>
      <c r="AB53" s="21">
        <v>22</v>
      </c>
      <c r="AC53" s="22">
        <v>13</v>
      </c>
    </row>
    <row r="54" spans="1:29" x14ac:dyDescent="0.25">
      <c r="A54" s="7" t="s">
        <v>95</v>
      </c>
      <c r="B54" s="21">
        <v>759</v>
      </c>
      <c r="C54" s="21">
        <v>370</v>
      </c>
      <c r="D54" s="60">
        <v>389</v>
      </c>
      <c r="E54" s="21">
        <v>548</v>
      </c>
      <c r="F54" s="21">
        <v>267</v>
      </c>
      <c r="G54" s="60">
        <v>281</v>
      </c>
      <c r="H54" s="21">
        <v>211</v>
      </c>
      <c r="I54" s="21">
        <v>103</v>
      </c>
      <c r="J54" s="60">
        <v>108</v>
      </c>
      <c r="K54" s="21">
        <v>24</v>
      </c>
      <c r="L54" s="21">
        <v>30</v>
      </c>
      <c r="M54" s="21">
        <v>39</v>
      </c>
      <c r="N54" s="21">
        <v>37</v>
      </c>
      <c r="O54" s="21">
        <v>50</v>
      </c>
      <c r="P54" s="21">
        <v>45</v>
      </c>
      <c r="Q54" s="21">
        <v>42</v>
      </c>
      <c r="R54" s="21">
        <v>56</v>
      </c>
      <c r="S54" s="21">
        <v>64</v>
      </c>
      <c r="T54" s="21">
        <v>69</v>
      </c>
      <c r="U54" s="21">
        <v>54</v>
      </c>
      <c r="V54" s="21">
        <v>71</v>
      </c>
      <c r="W54" s="21">
        <v>56</v>
      </c>
      <c r="X54" s="21">
        <v>52</v>
      </c>
      <c r="Y54" s="21">
        <v>34</v>
      </c>
      <c r="Z54" s="21">
        <v>14</v>
      </c>
      <c r="AA54" s="21">
        <v>16</v>
      </c>
      <c r="AB54" s="21">
        <v>5</v>
      </c>
      <c r="AC54" s="22">
        <v>1</v>
      </c>
    </row>
    <row r="55" spans="1:29" x14ac:dyDescent="0.25">
      <c r="A55" s="7" t="s">
        <v>46</v>
      </c>
      <c r="B55" s="21">
        <v>2982</v>
      </c>
      <c r="C55" s="21">
        <v>1456</v>
      </c>
      <c r="D55" s="60">
        <v>1526</v>
      </c>
      <c r="E55" s="21">
        <v>2278</v>
      </c>
      <c r="F55" s="21">
        <v>1094</v>
      </c>
      <c r="G55" s="60">
        <v>1184</v>
      </c>
      <c r="H55" s="21">
        <v>704</v>
      </c>
      <c r="I55" s="21">
        <v>362</v>
      </c>
      <c r="J55" s="60">
        <v>342</v>
      </c>
      <c r="K55" s="21">
        <v>146</v>
      </c>
      <c r="L55" s="21">
        <v>124</v>
      </c>
      <c r="M55" s="21">
        <v>127</v>
      </c>
      <c r="N55" s="21">
        <v>146</v>
      </c>
      <c r="O55" s="21">
        <v>169</v>
      </c>
      <c r="P55" s="21">
        <v>224</v>
      </c>
      <c r="Q55" s="21">
        <v>214</v>
      </c>
      <c r="R55" s="21">
        <v>215</v>
      </c>
      <c r="S55" s="21">
        <v>262</v>
      </c>
      <c r="T55" s="21">
        <v>253</v>
      </c>
      <c r="U55" s="21">
        <v>226</v>
      </c>
      <c r="V55" s="21">
        <v>203</v>
      </c>
      <c r="W55" s="21">
        <v>163</v>
      </c>
      <c r="X55" s="21">
        <v>177</v>
      </c>
      <c r="Y55" s="21">
        <v>124</v>
      </c>
      <c r="Z55" s="21">
        <v>81</v>
      </c>
      <c r="AA55" s="21">
        <v>61</v>
      </c>
      <c r="AB55" s="21">
        <v>38</v>
      </c>
      <c r="AC55" s="22">
        <v>29</v>
      </c>
    </row>
    <row r="56" spans="1:29" x14ac:dyDescent="0.25">
      <c r="A56" s="7" t="s">
        <v>97</v>
      </c>
      <c r="B56" s="21">
        <v>5147</v>
      </c>
      <c r="C56" s="21">
        <v>2605</v>
      </c>
      <c r="D56" s="60">
        <v>2542</v>
      </c>
      <c r="E56" s="21">
        <v>3109</v>
      </c>
      <c r="F56" s="21">
        <v>1479</v>
      </c>
      <c r="G56" s="60">
        <v>1630</v>
      </c>
      <c r="H56" s="21">
        <v>2038</v>
      </c>
      <c r="I56" s="21">
        <v>1126</v>
      </c>
      <c r="J56" s="60">
        <v>912</v>
      </c>
      <c r="K56" s="21">
        <v>181</v>
      </c>
      <c r="L56" s="21">
        <v>163</v>
      </c>
      <c r="M56" s="21">
        <v>208</v>
      </c>
      <c r="N56" s="21">
        <v>199</v>
      </c>
      <c r="O56" s="21">
        <v>288</v>
      </c>
      <c r="P56" s="21">
        <v>355</v>
      </c>
      <c r="Q56" s="21">
        <v>356</v>
      </c>
      <c r="R56" s="21">
        <v>352</v>
      </c>
      <c r="S56" s="21">
        <v>411</v>
      </c>
      <c r="T56" s="21">
        <v>468</v>
      </c>
      <c r="U56" s="21">
        <v>461</v>
      </c>
      <c r="V56" s="21">
        <v>376</v>
      </c>
      <c r="W56" s="21">
        <v>347</v>
      </c>
      <c r="X56" s="21">
        <v>328</v>
      </c>
      <c r="Y56" s="21">
        <v>246</v>
      </c>
      <c r="Z56" s="21">
        <v>184</v>
      </c>
      <c r="AA56" s="21">
        <v>120</v>
      </c>
      <c r="AB56" s="21">
        <v>70</v>
      </c>
      <c r="AC56" s="22">
        <v>34</v>
      </c>
    </row>
    <row r="57" spans="1:29" x14ac:dyDescent="0.25">
      <c r="A57" s="7" t="s">
        <v>47</v>
      </c>
      <c r="B57" s="21">
        <v>748</v>
      </c>
      <c r="C57" s="21">
        <v>383</v>
      </c>
      <c r="D57" s="60">
        <v>365</v>
      </c>
      <c r="E57" s="21">
        <v>632</v>
      </c>
      <c r="F57" s="21">
        <v>325</v>
      </c>
      <c r="G57" s="60">
        <v>307</v>
      </c>
      <c r="H57" s="21">
        <v>116</v>
      </c>
      <c r="I57" s="21">
        <v>58</v>
      </c>
      <c r="J57" s="60">
        <v>58</v>
      </c>
      <c r="K57" s="21">
        <v>38</v>
      </c>
      <c r="L57" s="21">
        <v>28</v>
      </c>
      <c r="M57" s="21">
        <v>42</v>
      </c>
      <c r="N57" s="21">
        <v>34</v>
      </c>
      <c r="O57" s="21">
        <v>49</v>
      </c>
      <c r="P57" s="21">
        <v>55</v>
      </c>
      <c r="Q57" s="21">
        <v>42</v>
      </c>
      <c r="R57" s="21">
        <v>38</v>
      </c>
      <c r="S57" s="21">
        <v>67</v>
      </c>
      <c r="T57" s="21">
        <v>67</v>
      </c>
      <c r="U57" s="21">
        <v>58</v>
      </c>
      <c r="V57" s="21">
        <v>46</v>
      </c>
      <c r="W57" s="21">
        <v>58</v>
      </c>
      <c r="X57" s="21">
        <v>44</v>
      </c>
      <c r="Y57" s="21">
        <v>31</v>
      </c>
      <c r="Z57" s="21">
        <v>22</v>
      </c>
      <c r="AA57" s="21">
        <v>15</v>
      </c>
      <c r="AB57" s="21">
        <v>13</v>
      </c>
      <c r="AC57" s="22">
        <v>1</v>
      </c>
    </row>
    <row r="58" spans="1:29" x14ac:dyDescent="0.25">
      <c r="A58" s="7" t="s">
        <v>98</v>
      </c>
      <c r="B58" s="21">
        <v>773</v>
      </c>
      <c r="C58" s="21">
        <v>388</v>
      </c>
      <c r="D58" s="60">
        <v>385</v>
      </c>
      <c r="E58" s="21">
        <v>495</v>
      </c>
      <c r="F58" s="21">
        <v>238</v>
      </c>
      <c r="G58" s="60">
        <v>257</v>
      </c>
      <c r="H58" s="21">
        <v>278</v>
      </c>
      <c r="I58" s="21">
        <v>150</v>
      </c>
      <c r="J58" s="60">
        <v>128</v>
      </c>
      <c r="K58" s="21">
        <v>30</v>
      </c>
      <c r="L58" s="21">
        <v>30</v>
      </c>
      <c r="M58" s="21">
        <v>41</v>
      </c>
      <c r="N58" s="21">
        <v>20</v>
      </c>
      <c r="O58" s="21">
        <v>47</v>
      </c>
      <c r="P58" s="21">
        <v>65</v>
      </c>
      <c r="Q58" s="21">
        <v>65</v>
      </c>
      <c r="R58" s="21">
        <v>70</v>
      </c>
      <c r="S58" s="21">
        <v>60</v>
      </c>
      <c r="T58" s="21">
        <v>68</v>
      </c>
      <c r="U58" s="21">
        <v>60</v>
      </c>
      <c r="V58" s="21">
        <v>56</v>
      </c>
      <c r="W58" s="21">
        <v>43</v>
      </c>
      <c r="X58" s="21">
        <v>36</v>
      </c>
      <c r="Y58" s="21">
        <v>38</v>
      </c>
      <c r="Z58" s="21">
        <v>21</v>
      </c>
      <c r="AA58" s="21">
        <v>12</v>
      </c>
      <c r="AB58" s="21">
        <v>8</v>
      </c>
      <c r="AC58" s="22">
        <v>3</v>
      </c>
    </row>
    <row r="59" spans="1:29" x14ac:dyDescent="0.25">
      <c r="A59" s="7" t="s">
        <v>48</v>
      </c>
      <c r="B59" s="21">
        <v>1012</v>
      </c>
      <c r="C59" s="21">
        <v>487</v>
      </c>
      <c r="D59" s="60">
        <v>525</v>
      </c>
      <c r="E59" s="21">
        <v>678</v>
      </c>
      <c r="F59" s="21">
        <v>318</v>
      </c>
      <c r="G59" s="60">
        <v>360</v>
      </c>
      <c r="H59" s="21">
        <v>334</v>
      </c>
      <c r="I59" s="21">
        <v>169</v>
      </c>
      <c r="J59" s="60">
        <v>165</v>
      </c>
      <c r="K59" s="21">
        <v>36</v>
      </c>
      <c r="L59" s="21">
        <v>38</v>
      </c>
      <c r="M59" s="21">
        <v>29</v>
      </c>
      <c r="N59" s="21">
        <v>26</v>
      </c>
      <c r="O59" s="21">
        <v>55</v>
      </c>
      <c r="P59" s="21">
        <v>67</v>
      </c>
      <c r="Q59" s="21">
        <v>70</v>
      </c>
      <c r="R59" s="21">
        <v>65</v>
      </c>
      <c r="S59" s="21">
        <v>110</v>
      </c>
      <c r="T59" s="21">
        <v>70</v>
      </c>
      <c r="U59" s="21">
        <v>74</v>
      </c>
      <c r="V59" s="21">
        <v>72</v>
      </c>
      <c r="W59" s="21">
        <v>79</v>
      </c>
      <c r="X59" s="21">
        <v>84</v>
      </c>
      <c r="Y59" s="21">
        <v>52</v>
      </c>
      <c r="Z59" s="21">
        <v>40</v>
      </c>
      <c r="AA59" s="21">
        <v>30</v>
      </c>
      <c r="AB59" s="21">
        <v>12</v>
      </c>
      <c r="AC59" s="22">
        <v>3</v>
      </c>
    </row>
    <row r="60" spans="1:29" x14ac:dyDescent="0.25">
      <c r="A60" s="7" t="s">
        <v>49</v>
      </c>
      <c r="B60" s="21">
        <v>1277</v>
      </c>
      <c r="C60" s="21">
        <v>680</v>
      </c>
      <c r="D60" s="60">
        <v>597</v>
      </c>
      <c r="E60" s="21">
        <v>786</v>
      </c>
      <c r="F60" s="21">
        <v>394</v>
      </c>
      <c r="G60" s="60">
        <v>392</v>
      </c>
      <c r="H60" s="21">
        <v>491</v>
      </c>
      <c r="I60" s="21">
        <v>286</v>
      </c>
      <c r="J60" s="60">
        <v>205</v>
      </c>
      <c r="K60" s="21">
        <v>51</v>
      </c>
      <c r="L60" s="21">
        <v>48</v>
      </c>
      <c r="M60" s="21">
        <v>73</v>
      </c>
      <c r="N60" s="21">
        <v>183</v>
      </c>
      <c r="O60" s="21">
        <v>63</v>
      </c>
      <c r="P60" s="21">
        <v>69</v>
      </c>
      <c r="Q60" s="21">
        <v>78</v>
      </c>
      <c r="R60" s="21">
        <v>80</v>
      </c>
      <c r="S60" s="21">
        <v>73</v>
      </c>
      <c r="T60" s="21">
        <v>90</v>
      </c>
      <c r="U60" s="21">
        <v>78</v>
      </c>
      <c r="V60" s="21">
        <v>97</v>
      </c>
      <c r="W60" s="21">
        <v>82</v>
      </c>
      <c r="X60" s="21">
        <v>82</v>
      </c>
      <c r="Y60" s="21">
        <v>41</v>
      </c>
      <c r="Z60" s="21">
        <v>34</v>
      </c>
      <c r="AA60" s="21">
        <v>29</v>
      </c>
      <c r="AB60" s="21">
        <v>19</v>
      </c>
      <c r="AC60" s="22">
        <v>7</v>
      </c>
    </row>
    <row r="61" spans="1:29" x14ac:dyDescent="0.25">
      <c r="A61" s="7" t="s">
        <v>99</v>
      </c>
      <c r="B61" s="21">
        <v>1576</v>
      </c>
      <c r="C61" s="21">
        <v>746</v>
      </c>
      <c r="D61" s="60">
        <v>830</v>
      </c>
      <c r="E61" s="21">
        <v>1390</v>
      </c>
      <c r="F61" s="21">
        <v>643</v>
      </c>
      <c r="G61" s="60">
        <v>747</v>
      </c>
      <c r="H61" s="21">
        <v>186</v>
      </c>
      <c r="I61" s="21">
        <v>103</v>
      </c>
      <c r="J61" s="60">
        <v>83</v>
      </c>
      <c r="K61" s="21">
        <v>61</v>
      </c>
      <c r="L61" s="21">
        <v>66</v>
      </c>
      <c r="M61" s="21">
        <v>59</v>
      </c>
      <c r="N61" s="21">
        <v>86</v>
      </c>
      <c r="O61" s="21">
        <v>108</v>
      </c>
      <c r="P61" s="21">
        <v>77</v>
      </c>
      <c r="Q61" s="21">
        <v>85</v>
      </c>
      <c r="R61" s="21">
        <v>90</v>
      </c>
      <c r="S61" s="21">
        <v>104</v>
      </c>
      <c r="T61" s="21">
        <v>112</v>
      </c>
      <c r="U61" s="21">
        <v>141</v>
      </c>
      <c r="V61" s="21">
        <v>114</v>
      </c>
      <c r="W61" s="21">
        <v>103</v>
      </c>
      <c r="X61" s="21">
        <v>103</v>
      </c>
      <c r="Y61" s="21">
        <v>78</v>
      </c>
      <c r="Z61" s="21">
        <v>72</v>
      </c>
      <c r="AA61" s="21">
        <v>57</v>
      </c>
      <c r="AB61" s="21">
        <v>37</v>
      </c>
      <c r="AC61" s="22">
        <v>23</v>
      </c>
    </row>
    <row r="62" spans="1:29" ht="13" x14ac:dyDescent="0.3">
      <c r="A62" s="6" t="str">
        <f>VLOOKUP("&lt;Zeilentitel_8&gt;",Uebersetzungen!$B$3:$E$121,Uebersetzungen!$B$2+1,FALSE)</f>
        <v>Region Moesa</v>
      </c>
      <c r="B62" s="9">
        <v>8146</v>
      </c>
      <c r="C62" s="9">
        <v>4105</v>
      </c>
      <c r="D62" s="65">
        <v>4041</v>
      </c>
      <c r="E62" s="9">
        <v>6633</v>
      </c>
      <c r="F62" s="9">
        <v>3218</v>
      </c>
      <c r="G62" s="65">
        <v>3415</v>
      </c>
      <c r="H62" s="9">
        <v>1513</v>
      </c>
      <c r="I62" s="9">
        <v>887</v>
      </c>
      <c r="J62" s="65">
        <v>626</v>
      </c>
      <c r="K62" s="66">
        <v>299</v>
      </c>
      <c r="L62" s="9">
        <v>340</v>
      </c>
      <c r="M62" s="9">
        <v>404</v>
      </c>
      <c r="N62" s="9">
        <v>407</v>
      </c>
      <c r="O62" s="9">
        <v>411</v>
      </c>
      <c r="P62" s="9">
        <v>367</v>
      </c>
      <c r="Q62" s="9">
        <v>461</v>
      </c>
      <c r="R62" s="9">
        <v>559</v>
      </c>
      <c r="S62" s="9">
        <v>686</v>
      </c>
      <c r="T62" s="9">
        <v>713</v>
      </c>
      <c r="U62" s="9">
        <v>680</v>
      </c>
      <c r="V62" s="9">
        <v>567</v>
      </c>
      <c r="W62" s="9">
        <v>497</v>
      </c>
      <c r="X62" s="9">
        <v>529</v>
      </c>
      <c r="Y62" s="9">
        <v>433</v>
      </c>
      <c r="Z62" s="9">
        <v>339</v>
      </c>
      <c r="AA62" s="9">
        <v>255</v>
      </c>
      <c r="AB62" s="9">
        <v>129</v>
      </c>
      <c r="AC62" s="13">
        <v>70</v>
      </c>
    </row>
    <row r="63" spans="1:29" x14ac:dyDescent="0.25">
      <c r="A63" s="7" t="s">
        <v>50</v>
      </c>
      <c r="B63" s="21">
        <v>94</v>
      </c>
      <c r="C63" s="21">
        <v>42</v>
      </c>
      <c r="D63" s="60">
        <v>52</v>
      </c>
      <c r="E63" s="21">
        <v>88</v>
      </c>
      <c r="F63" s="21">
        <v>39</v>
      </c>
      <c r="G63" s="60">
        <v>49</v>
      </c>
      <c r="H63" s="21">
        <v>6</v>
      </c>
      <c r="I63" s="21">
        <v>3</v>
      </c>
      <c r="J63" s="60">
        <v>3</v>
      </c>
      <c r="K63" s="21">
        <v>1</v>
      </c>
      <c r="L63" s="21">
        <v>5</v>
      </c>
      <c r="M63" s="21">
        <v>3</v>
      </c>
      <c r="N63" s="21">
        <v>2</v>
      </c>
      <c r="O63" s="21">
        <v>5</v>
      </c>
      <c r="P63" s="21">
        <v>2</v>
      </c>
      <c r="Q63" s="21">
        <v>0</v>
      </c>
      <c r="R63" s="21">
        <v>8</v>
      </c>
      <c r="S63" s="21">
        <v>4</v>
      </c>
      <c r="T63" s="21">
        <v>13</v>
      </c>
      <c r="U63" s="21">
        <v>8</v>
      </c>
      <c r="V63" s="21">
        <v>5</v>
      </c>
      <c r="W63" s="21">
        <v>8</v>
      </c>
      <c r="X63" s="21">
        <v>3</v>
      </c>
      <c r="Y63" s="21">
        <v>9</v>
      </c>
      <c r="Z63" s="21">
        <v>7</v>
      </c>
      <c r="AA63" s="21">
        <v>4</v>
      </c>
      <c r="AB63" s="21">
        <v>3</v>
      </c>
      <c r="AC63" s="22">
        <v>4</v>
      </c>
    </row>
    <row r="64" spans="1:29" x14ac:dyDescent="0.25">
      <c r="A64" s="7" t="s">
        <v>51</v>
      </c>
      <c r="B64" s="21">
        <v>236</v>
      </c>
      <c r="C64" s="21">
        <v>101</v>
      </c>
      <c r="D64" s="60">
        <v>135</v>
      </c>
      <c r="E64" s="21">
        <v>223</v>
      </c>
      <c r="F64" s="21">
        <v>92</v>
      </c>
      <c r="G64" s="60">
        <v>131</v>
      </c>
      <c r="H64" s="21">
        <v>13</v>
      </c>
      <c r="I64" s="21">
        <v>9</v>
      </c>
      <c r="J64" s="60">
        <v>4</v>
      </c>
      <c r="K64" s="21">
        <v>6</v>
      </c>
      <c r="L64" s="21">
        <v>10</v>
      </c>
      <c r="M64" s="21">
        <v>16</v>
      </c>
      <c r="N64" s="21">
        <v>6</v>
      </c>
      <c r="O64" s="21">
        <v>6</v>
      </c>
      <c r="P64" s="21">
        <v>7</v>
      </c>
      <c r="Q64" s="21">
        <v>12</v>
      </c>
      <c r="R64" s="21">
        <v>15</v>
      </c>
      <c r="S64" s="21">
        <v>23</v>
      </c>
      <c r="T64" s="21">
        <v>10</v>
      </c>
      <c r="U64" s="21">
        <v>21</v>
      </c>
      <c r="V64" s="21">
        <v>16</v>
      </c>
      <c r="W64" s="21">
        <v>16</v>
      </c>
      <c r="X64" s="21">
        <v>24</v>
      </c>
      <c r="Y64" s="21">
        <v>21</v>
      </c>
      <c r="Z64" s="21">
        <v>9</v>
      </c>
      <c r="AA64" s="21">
        <v>10</v>
      </c>
      <c r="AB64" s="21">
        <v>3</v>
      </c>
      <c r="AC64" s="22">
        <v>5</v>
      </c>
    </row>
    <row r="65" spans="1:29" x14ac:dyDescent="0.25">
      <c r="A65" s="7" t="s">
        <v>52</v>
      </c>
      <c r="B65" s="21">
        <v>120</v>
      </c>
      <c r="C65" s="21">
        <v>65</v>
      </c>
      <c r="D65" s="60">
        <v>55</v>
      </c>
      <c r="E65" s="21">
        <v>112</v>
      </c>
      <c r="F65" s="21">
        <v>58</v>
      </c>
      <c r="G65" s="60">
        <v>54</v>
      </c>
      <c r="H65" s="21">
        <v>8</v>
      </c>
      <c r="I65" s="21">
        <v>7</v>
      </c>
      <c r="J65" s="60">
        <v>1</v>
      </c>
      <c r="K65" s="21">
        <v>3</v>
      </c>
      <c r="L65" s="21">
        <v>1</v>
      </c>
      <c r="M65" s="21">
        <v>0</v>
      </c>
      <c r="N65" s="21">
        <v>2</v>
      </c>
      <c r="O65" s="21">
        <v>2</v>
      </c>
      <c r="P65" s="21">
        <v>7</v>
      </c>
      <c r="Q65" s="21">
        <v>6</v>
      </c>
      <c r="R65" s="21">
        <v>5</v>
      </c>
      <c r="S65" s="21">
        <v>8</v>
      </c>
      <c r="T65" s="21">
        <v>4</v>
      </c>
      <c r="U65" s="21">
        <v>10</v>
      </c>
      <c r="V65" s="21">
        <v>21</v>
      </c>
      <c r="W65" s="21">
        <v>15</v>
      </c>
      <c r="X65" s="21">
        <v>7</v>
      </c>
      <c r="Y65" s="21">
        <v>8</v>
      </c>
      <c r="Z65" s="21">
        <v>6</v>
      </c>
      <c r="AA65" s="21">
        <v>7</v>
      </c>
      <c r="AB65" s="21">
        <v>5</v>
      </c>
      <c r="AC65" s="22">
        <v>3</v>
      </c>
    </row>
    <row r="66" spans="1:29" x14ac:dyDescent="0.25">
      <c r="A66" s="7" t="s">
        <v>53</v>
      </c>
      <c r="B66" s="21">
        <v>117</v>
      </c>
      <c r="C66" s="21">
        <v>58</v>
      </c>
      <c r="D66" s="60">
        <v>59</v>
      </c>
      <c r="E66" s="21">
        <v>105</v>
      </c>
      <c r="F66" s="21">
        <v>50</v>
      </c>
      <c r="G66" s="60">
        <v>55</v>
      </c>
      <c r="H66" s="21">
        <v>12</v>
      </c>
      <c r="I66" s="21">
        <v>8</v>
      </c>
      <c r="J66" s="60">
        <v>4</v>
      </c>
      <c r="K66" s="21">
        <v>0</v>
      </c>
      <c r="L66" s="21">
        <v>5</v>
      </c>
      <c r="M66" s="21">
        <v>7</v>
      </c>
      <c r="N66" s="21">
        <v>3</v>
      </c>
      <c r="O66" s="21">
        <v>3</v>
      </c>
      <c r="P66" s="21">
        <v>2</v>
      </c>
      <c r="Q66" s="21">
        <v>5</v>
      </c>
      <c r="R66" s="21">
        <v>4</v>
      </c>
      <c r="S66" s="21">
        <v>12</v>
      </c>
      <c r="T66" s="21">
        <v>13</v>
      </c>
      <c r="U66" s="21">
        <v>10</v>
      </c>
      <c r="V66" s="21">
        <v>9</v>
      </c>
      <c r="W66" s="21">
        <v>11</v>
      </c>
      <c r="X66" s="21">
        <v>10</v>
      </c>
      <c r="Y66" s="21">
        <v>8</v>
      </c>
      <c r="Z66" s="21">
        <v>5</v>
      </c>
      <c r="AA66" s="21">
        <v>4</v>
      </c>
      <c r="AB66" s="21">
        <v>3</v>
      </c>
      <c r="AC66" s="22">
        <v>3</v>
      </c>
    </row>
    <row r="67" spans="1:29" x14ac:dyDescent="0.25">
      <c r="A67" s="7" t="s">
        <v>54</v>
      </c>
      <c r="B67" s="21">
        <v>725</v>
      </c>
      <c r="C67" s="21">
        <v>373</v>
      </c>
      <c r="D67" s="60">
        <v>352</v>
      </c>
      <c r="E67" s="21">
        <v>619</v>
      </c>
      <c r="F67" s="21">
        <v>307</v>
      </c>
      <c r="G67" s="60">
        <v>312</v>
      </c>
      <c r="H67" s="21">
        <v>106</v>
      </c>
      <c r="I67" s="21">
        <v>66</v>
      </c>
      <c r="J67" s="60">
        <v>40</v>
      </c>
      <c r="K67" s="21">
        <v>25</v>
      </c>
      <c r="L67" s="21">
        <v>47</v>
      </c>
      <c r="M67" s="21">
        <v>41</v>
      </c>
      <c r="N67" s="21">
        <v>30</v>
      </c>
      <c r="O67" s="21">
        <v>32</v>
      </c>
      <c r="P67" s="21">
        <v>31</v>
      </c>
      <c r="Q67" s="21">
        <v>40</v>
      </c>
      <c r="R67" s="21">
        <v>57</v>
      </c>
      <c r="S67" s="21">
        <v>74</v>
      </c>
      <c r="T67" s="21">
        <v>55</v>
      </c>
      <c r="U67" s="21">
        <v>53</v>
      </c>
      <c r="V67" s="21">
        <v>45</v>
      </c>
      <c r="W67" s="21">
        <v>54</v>
      </c>
      <c r="X67" s="21">
        <v>42</v>
      </c>
      <c r="Y67" s="21">
        <v>32</v>
      </c>
      <c r="Z67" s="21">
        <v>33</v>
      </c>
      <c r="AA67" s="21">
        <v>24</v>
      </c>
      <c r="AB67" s="21">
        <v>9</v>
      </c>
      <c r="AC67" s="22">
        <v>1</v>
      </c>
    </row>
    <row r="68" spans="1:29" x14ac:dyDescent="0.25">
      <c r="A68" s="7" t="s">
        <v>55</v>
      </c>
      <c r="B68" s="21">
        <v>1260</v>
      </c>
      <c r="C68" s="21">
        <v>645</v>
      </c>
      <c r="D68" s="60">
        <v>615</v>
      </c>
      <c r="E68" s="21">
        <v>1067</v>
      </c>
      <c r="F68" s="21">
        <v>539</v>
      </c>
      <c r="G68" s="60">
        <v>528</v>
      </c>
      <c r="H68" s="21">
        <v>193</v>
      </c>
      <c r="I68" s="21">
        <v>106</v>
      </c>
      <c r="J68" s="60">
        <v>87</v>
      </c>
      <c r="K68" s="21">
        <v>41</v>
      </c>
      <c r="L68" s="21">
        <v>36</v>
      </c>
      <c r="M68" s="21">
        <v>63</v>
      </c>
      <c r="N68" s="21">
        <v>53</v>
      </c>
      <c r="O68" s="21">
        <v>62</v>
      </c>
      <c r="P68" s="21">
        <v>63</v>
      </c>
      <c r="Q68" s="21">
        <v>47</v>
      </c>
      <c r="R68" s="21">
        <v>87</v>
      </c>
      <c r="S68" s="21">
        <v>108</v>
      </c>
      <c r="T68" s="21">
        <v>111</v>
      </c>
      <c r="U68" s="21">
        <v>105</v>
      </c>
      <c r="V68" s="21">
        <v>87</v>
      </c>
      <c r="W68" s="21">
        <v>75</v>
      </c>
      <c r="X68" s="21">
        <v>95</v>
      </c>
      <c r="Y68" s="21">
        <v>66</v>
      </c>
      <c r="Z68" s="21">
        <v>68</v>
      </c>
      <c r="AA68" s="21">
        <v>55</v>
      </c>
      <c r="AB68" s="21">
        <v>25</v>
      </c>
      <c r="AC68" s="22">
        <v>13</v>
      </c>
    </row>
    <row r="69" spans="1:29" x14ac:dyDescent="0.25">
      <c r="A69" s="7" t="s">
        <v>56</v>
      </c>
      <c r="B69" s="21">
        <v>352</v>
      </c>
      <c r="C69" s="21">
        <v>186</v>
      </c>
      <c r="D69" s="60">
        <v>166</v>
      </c>
      <c r="E69" s="21">
        <v>304</v>
      </c>
      <c r="F69" s="21">
        <v>148</v>
      </c>
      <c r="G69" s="60">
        <v>156</v>
      </c>
      <c r="H69" s="21">
        <v>48</v>
      </c>
      <c r="I69" s="21">
        <v>38</v>
      </c>
      <c r="J69" s="60">
        <v>10</v>
      </c>
      <c r="K69" s="21">
        <v>6</v>
      </c>
      <c r="L69" s="21">
        <v>6</v>
      </c>
      <c r="M69" s="21">
        <v>22</v>
      </c>
      <c r="N69" s="21">
        <v>18</v>
      </c>
      <c r="O69" s="21">
        <v>20</v>
      </c>
      <c r="P69" s="21">
        <v>11</v>
      </c>
      <c r="Q69" s="21">
        <v>7</v>
      </c>
      <c r="R69" s="21">
        <v>12</v>
      </c>
      <c r="S69" s="21">
        <v>32</v>
      </c>
      <c r="T69" s="21">
        <v>34</v>
      </c>
      <c r="U69" s="21">
        <v>22</v>
      </c>
      <c r="V69" s="21">
        <v>25</v>
      </c>
      <c r="W69" s="21">
        <v>28</v>
      </c>
      <c r="X69" s="21">
        <v>20</v>
      </c>
      <c r="Y69" s="21">
        <v>24</v>
      </c>
      <c r="Z69" s="21">
        <v>30</v>
      </c>
      <c r="AA69" s="21">
        <v>19</v>
      </c>
      <c r="AB69" s="21">
        <v>10</v>
      </c>
      <c r="AC69" s="22">
        <v>6</v>
      </c>
    </row>
    <row r="70" spans="1:29" x14ac:dyDescent="0.25">
      <c r="A70" s="7" t="s">
        <v>57</v>
      </c>
      <c r="B70" s="21">
        <v>535</v>
      </c>
      <c r="C70" s="21">
        <v>268</v>
      </c>
      <c r="D70" s="60">
        <v>267</v>
      </c>
      <c r="E70" s="21">
        <v>446</v>
      </c>
      <c r="F70" s="21">
        <v>214</v>
      </c>
      <c r="G70" s="60">
        <v>232</v>
      </c>
      <c r="H70" s="21">
        <v>89</v>
      </c>
      <c r="I70" s="21">
        <v>54</v>
      </c>
      <c r="J70" s="60">
        <v>35</v>
      </c>
      <c r="K70" s="21">
        <v>31</v>
      </c>
      <c r="L70" s="21">
        <v>23</v>
      </c>
      <c r="M70" s="21">
        <v>19</v>
      </c>
      <c r="N70" s="21">
        <v>29</v>
      </c>
      <c r="O70" s="21">
        <v>24</v>
      </c>
      <c r="P70" s="21">
        <v>28</v>
      </c>
      <c r="Q70" s="21">
        <v>39</v>
      </c>
      <c r="R70" s="21">
        <v>53</v>
      </c>
      <c r="S70" s="21">
        <v>38</v>
      </c>
      <c r="T70" s="21">
        <v>50</v>
      </c>
      <c r="U70" s="21">
        <v>34</v>
      </c>
      <c r="V70" s="21">
        <v>37</v>
      </c>
      <c r="W70" s="21">
        <v>30</v>
      </c>
      <c r="X70" s="21">
        <v>32</v>
      </c>
      <c r="Y70" s="21">
        <v>26</v>
      </c>
      <c r="Z70" s="21">
        <v>20</v>
      </c>
      <c r="AA70" s="21">
        <v>15</v>
      </c>
      <c r="AB70" s="21">
        <v>3</v>
      </c>
      <c r="AC70" s="22">
        <v>4</v>
      </c>
    </row>
    <row r="71" spans="1:29" x14ac:dyDescent="0.25">
      <c r="A71" s="7" t="s">
        <v>58</v>
      </c>
      <c r="B71" s="21">
        <v>1271</v>
      </c>
      <c r="C71" s="21">
        <v>642</v>
      </c>
      <c r="D71" s="60">
        <v>629</v>
      </c>
      <c r="E71" s="21">
        <v>941</v>
      </c>
      <c r="F71" s="21">
        <v>445</v>
      </c>
      <c r="G71" s="60">
        <v>496</v>
      </c>
      <c r="H71" s="21">
        <v>330</v>
      </c>
      <c r="I71" s="21">
        <v>197</v>
      </c>
      <c r="J71" s="60">
        <v>133</v>
      </c>
      <c r="K71" s="21">
        <v>43</v>
      </c>
      <c r="L71" s="21">
        <v>66</v>
      </c>
      <c r="M71" s="21">
        <v>53</v>
      </c>
      <c r="N71" s="21">
        <v>75</v>
      </c>
      <c r="O71" s="21">
        <v>68</v>
      </c>
      <c r="P71" s="21">
        <v>61</v>
      </c>
      <c r="Q71" s="21">
        <v>83</v>
      </c>
      <c r="R71" s="21">
        <v>76</v>
      </c>
      <c r="S71" s="21">
        <v>104</v>
      </c>
      <c r="T71" s="21">
        <v>113</v>
      </c>
      <c r="U71" s="21">
        <v>114</v>
      </c>
      <c r="V71" s="21">
        <v>76</v>
      </c>
      <c r="W71" s="21">
        <v>91</v>
      </c>
      <c r="X71" s="21">
        <v>82</v>
      </c>
      <c r="Y71" s="21">
        <v>63</v>
      </c>
      <c r="Z71" s="21">
        <v>36</v>
      </c>
      <c r="AA71" s="21">
        <v>35</v>
      </c>
      <c r="AB71" s="21">
        <v>20</v>
      </c>
      <c r="AC71" s="22">
        <v>12</v>
      </c>
    </row>
    <row r="72" spans="1:29" x14ac:dyDescent="0.25">
      <c r="A72" s="7" t="s">
        <v>100</v>
      </c>
      <c r="B72" s="21">
        <v>2489</v>
      </c>
      <c r="C72" s="21">
        <v>1245</v>
      </c>
      <c r="D72" s="60">
        <v>1244</v>
      </c>
      <c r="E72" s="21">
        <v>1956</v>
      </c>
      <c r="F72" s="21">
        <v>947</v>
      </c>
      <c r="G72" s="60">
        <v>1009</v>
      </c>
      <c r="H72" s="21">
        <v>533</v>
      </c>
      <c r="I72" s="21">
        <v>298</v>
      </c>
      <c r="J72" s="60">
        <v>235</v>
      </c>
      <c r="K72" s="21">
        <v>113</v>
      </c>
      <c r="L72" s="21">
        <v>113</v>
      </c>
      <c r="M72" s="21">
        <v>143</v>
      </c>
      <c r="N72" s="21">
        <v>137</v>
      </c>
      <c r="O72" s="21">
        <v>129</v>
      </c>
      <c r="P72" s="21">
        <v>106</v>
      </c>
      <c r="Q72" s="21">
        <v>175</v>
      </c>
      <c r="R72" s="21">
        <v>191</v>
      </c>
      <c r="S72" s="21">
        <v>210</v>
      </c>
      <c r="T72" s="21">
        <v>213</v>
      </c>
      <c r="U72" s="21">
        <v>197</v>
      </c>
      <c r="V72" s="21">
        <v>167</v>
      </c>
      <c r="W72" s="21">
        <v>118</v>
      </c>
      <c r="X72" s="21">
        <v>150</v>
      </c>
      <c r="Y72" s="21">
        <v>132</v>
      </c>
      <c r="Z72" s="21">
        <v>87</v>
      </c>
      <c r="AA72" s="21">
        <v>61</v>
      </c>
      <c r="AB72" s="21">
        <v>35</v>
      </c>
      <c r="AC72" s="22">
        <v>12</v>
      </c>
    </row>
    <row r="73" spans="1:29" x14ac:dyDescent="0.25">
      <c r="A73" s="7" t="s">
        <v>59</v>
      </c>
      <c r="B73" s="21">
        <v>742</v>
      </c>
      <c r="C73" s="21">
        <v>366</v>
      </c>
      <c r="D73" s="60">
        <v>376</v>
      </c>
      <c r="E73" s="21">
        <v>601</v>
      </c>
      <c r="F73" s="21">
        <v>290</v>
      </c>
      <c r="G73" s="60">
        <v>311</v>
      </c>
      <c r="H73" s="21">
        <v>141</v>
      </c>
      <c r="I73" s="21">
        <v>76</v>
      </c>
      <c r="J73" s="60">
        <v>65</v>
      </c>
      <c r="K73" s="21">
        <v>24</v>
      </c>
      <c r="L73" s="21">
        <v>25</v>
      </c>
      <c r="M73" s="21">
        <v>33</v>
      </c>
      <c r="N73" s="21">
        <v>44</v>
      </c>
      <c r="O73" s="21">
        <v>45</v>
      </c>
      <c r="P73" s="21">
        <v>38</v>
      </c>
      <c r="Q73" s="21">
        <v>39</v>
      </c>
      <c r="R73" s="21">
        <v>38</v>
      </c>
      <c r="S73" s="21">
        <v>63</v>
      </c>
      <c r="T73" s="21">
        <v>80</v>
      </c>
      <c r="U73" s="21">
        <v>83</v>
      </c>
      <c r="V73" s="21">
        <v>59</v>
      </c>
      <c r="W73" s="21">
        <v>37</v>
      </c>
      <c r="X73" s="21">
        <v>41</v>
      </c>
      <c r="Y73" s="21">
        <v>33</v>
      </c>
      <c r="Z73" s="21">
        <v>33</v>
      </c>
      <c r="AA73" s="21">
        <v>13</v>
      </c>
      <c r="AB73" s="21">
        <v>9</v>
      </c>
      <c r="AC73" s="22">
        <v>5</v>
      </c>
    </row>
    <row r="74" spans="1:29" x14ac:dyDescent="0.25">
      <c r="A74" s="7" t="s">
        <v>101</v>
      </c>
      <c r="B74" s="21">
        <v>205</v>
      </c>
      <c r="C74" s="21">
        <v>114</v>
      </c>
      <c r="D74" s="60">
        <v>91</v>
      </c>
      <c r="E74" s="21">
        <v>171</v>
      </c>
      <c r="F74" s="21">
        <v>89</v>
      </c>
      <c r="G74" s="60">
        <v>82</v>
      </c>
      <c r="H74" s="21">
        <v>34</v>
      </c>
      <c r="I74" s="21">
        <v>25</v>
      </c>
      <c r="J74" s="60">
        <v>9</v>
      </c>
      <c r="K74" s="21">
        <v>6</v>
      </c>
      <c r="L74" s="21">
        <v>3</v>
      </c>
      <c r="M74" s="21">
        <v>4</v>
      </c>
      <c r="N74" s="21">
        <v>8</v>
      </c>
      <c r="O74" s="21">
        <v>15</v>
      </c>
      <c r="P74" s="21">
        <v>11</v>
      </c>
      <c r="Q74" s="21">
        <v>8</v>
      </c>
      <c r="R74" s="21">
        <v>13</v>
      </c>
      <c r="S74" s="21">
        <v>10</v>
      </c>
      <c r="T74" s="21">
        <v>17</v>
      </c>
      <c r="U74" s="21">
        <v>23</v>
      </c>
      <c r="V74" s="21">
        <v>20</v>
      </c>
      <c r="W74" s="21">
        <v>14</v>
      </c>
      <c r="X74" s="21">
        <v>23</v>
      </c>
      <c r="Y74" s="21">
        <v>11</v>
      </c>
      <c r="Z74" s="21">
        <v>5</v>
      </c>
      <c r="AA74" s="21">
        <v>8</v>
      </c>
      <c r="AB74" s="21">
        <v>4</v>
      </c>
      <c r="AC74" s="22">
        <v>2</v>
      </c>
    </row>
    <row r="75" spans="1:29" ht="13" x14ac:dyDescent="0.3">
      <c r="A75" s="6" t="str">
        <f>VLOOKUP("&lt;Zeilentitel_9&gt;",Uebersetzungen!$B$3:$E$121,Uebersetzungen!$B$2+1,FALSE)</f>
        <v>Region Plessur</v>
      </c>
      <c r="B75" s="9">
        <v>41296</v>
      </c>
      <c r="C75" s="9">
        <v>20131</v>
      </c>
      <c r="D75" s="65">
        <v>21165</v>
      </c>
      <c r="E75" s="9">
        <v>33638</v>
      </c>
      <c r="F75" s="9">
        <v>15946</v>
      </c>
      <c r="G75" s="65">
        <v>17692</v>
      </c>
      <c r="H75" s="9">
        <v>7658</v>
      </c>
      <c r="I75" s="9">
        <v>4185</v>
      </c>
      <c r="J75" s="65">
        <v>3473</v>
      </c>
      <c r="K75" s="66">
        <v>1637</v>
      </c>
      <c r="L75" s="9">
        <v>1565</v>
      </c>
      <c r="M75" s="9">
        <v>1755</v>
      </c>
      <c r="N75" s="9">
        <v>2024</v>
      </c>
      <c r="O75" s="9">
        <v>2816</v>
      </c>
      <c r="P75" s="9">
        <v>3093</v>
      </c>
      <c r="Q75" s="9">
        <v>2886</v>
      </c>
      <c r="R75" s="9">
        <v>2731</v>
      </c>
      <c r="S75" s="9">
        <v>3030</v>
      </c>
      <c r="T75" s="9">
        <v>3346</v>
      </c>
      <c r="U75" s="9">
        <v>3220</v>
      </c>
      <c r="V75" s="9">
        <v>2730</v>
      </c>
      <c r="W75" s="9">
        <v>2547</v>
      </c>
      <c r="X75" s="9">
        <v>2331</v>
      </c>
      <c r="Y75" s="9">
        <v>1828</v>
      </c>
      <c r="Z75" s="9">
        <v>1539</v>
      </c>
      <c r="AA75" s="9">
        <v>1106</v>
      </c>
      <c r="AB75" s="9">
        <v>743</v>
      </c>
      <c r="AC75" s="13">
        <v>369</v>
      </c>
    </row>
    <row r="76" spans="1:29" x14ac:dyDescent="0.25">
      <c r="A76" s="7" t="s">
        <v>67</v>
      </c>
      <c r="B76" s="21">
        <v>34589</v>
      </c>
      <c r="C76" s="21">
        <v>16680</v>
      </c>
      <c r="D76" s="60">
        <v>17909</v>
      </c>
      <c r="E76" s="21">
        <v>28226</v>
      </c>
      <c r="F76" s="21">
        <v>13262</v>
      </c>
      <c r="G76" s="60">
        <v>14964</v>
      </c>
      <c r="H76" s="21">
        <v>6363</v>
      </c>
      <c r="I76" s="21">
        <v>3418</v>
      </c>
      <c r="J76" s="60">
        <v>2945</v>
      </c>
      <c r="K76" s="21">
        <v>1368</v>
      </c>
      <c r="L76" s="21">
        <v>1325</v>
      </c>
      <c r="M76" s="21">
        <v>1438</v>
      </c>
      <c r="N76" s="21">
        <v>1665</v>
      </c>
      <c r="O76" s="21">
        <v>2325</v>
      </c>
      <c r="P76" s="21">
        <v>2660</v>
      </c>
      <c r="Q76" s="21">
        <v>2453</v>
      </c>
      <c r="R76" s="21">
        <v>2310</v>
      </c>
      <c r="S76" s="21">
        <v>2525</v>
      </c>
      <c r="T76" s="21">
        <v>2798</v>
      </c>
      <c r="U76" s="21">
        <v>2670</v>
      </c>
      <c r="V76" s="21">
        <v>2236</v>
      </c>
      <c r="W76" s="21">
        <v>2141</v>
      </c>
      <c r="X76" s="21">
        <v>1929</v>
      </c>
      <c r="Y76" s="21">
        <v>1526</v>
      </c>
      <c r="Z76" s="21">
        <v>1314</v>
      </c>
      <c r="AA76" s="21">
        <v>940</v>
      </c>
      <c r="AB76" s="21">
        <v>642</v>
      </c>
      <c r="AC76" s="22">
        <v>324</v>
      </c>
    </row>
    <row r="77" spans="1:29" x14ac:dyDescent="0.25">
      <c r="A77" s="7" t="s">
        <v>68</v>
      </c>
      <c r="B77" s="21">
        <v>2083</v>
      </c>
      <c r="C77" s="21">
        <v>1085</v>
      </c>
      <c r="D77" s="60">
        <v>998</v>
      </c>
      <c r="E77" s="21">
        <v>1640</v>
      </c>
      <c r="F77" s="21">
        <v>813</v>
      </c>
      <c r="G77" s="60">
        <v>827</v>
      </c>
      <c r="H77" s="21">
        <v>443</v>
      </c>
      <c r="I77" s="21">
        <v>272</v>
      </c>
      <c r="J77" s="60">
        <v>171</v>
      </c>
      <c r="K77" s="21">
        <v>84</v>
      </c>
      <c r="L77" s="21">
        <v>92</v>
      </c>
      <c r="M77" s="21">
        <v>87</v>
      </c>
      <c r="N77" s="21">
        <v>120</v>
      </c>
      <c r="O77" s="21">
        <v>182</v>
      </c>
      <c r="P77" s="21">
        <v>128</v>
      </c>
      <c r="Q77" s="21">
        <v>144</v>
      </c>
      <c r="R77" s="21">
        <v>127</v>
      </c>
      <c r="S77" s="21">
        <v>147</v>
      </c>
      <c r="T77" s="21">
        <v>171</v>
      </c>
      <c r="U77" s="21">
        <v>194</v>
      </c>
      <c r="V77" s="21">
        <v>144</v>
      </c>
      <c r="W77" s="21">
        <v>115</v>
      </c>
      <c r="X77" s="21">
        <v>112</v>
      </c>
      <c r="Y77" s="21">
        <v>87</v>
      </c>
      <c r="Z77" s="21">
        <v>68</v>
      </c>
      <c r="AA77" s="21">
        <v>54</v>
      </c>
      <c r="AB77" s="21">
        <v>18</v>
      </c>
      <c r="AC77" s="22">
        <v>9</v>
      </c>
    </row>
    <row r="78" spans="1:29" x14ac:dyDescent="0.25">
      <c r="A78" s="7" t="s">
        <v>69</v>
      </c>
      <c r="B78" s="21">
        <v>3310</v>
      </c>
      <c r="C78" s="21">
        <v>1717</v>
      </c>
      <c r="D78" s="60">
        <v>1593</v>
      </c>
      <c r="E78" s="21">
        <v>2602</v>
      </c>
      <c r="F78" s="21">
        <v>1296</v>
      </c>
      <c r="G78" s="60">
        <v>1306</v>
      </c>
      <c r="H78" s="21">
        <v>708</v>
      </c>
      <c r="I78" s="21">
        <v>421</v>
      </c>
      <c r="J78" s="60">
        <v>287</v>
      </c>
      <c r="K78" s="21">
        <v>114</v>
      </c>
      <c r="L78" s="21">
        <v>89</v>
      </c>
      <c r="M78" s="21">
        <v>153</v>
      </c>
      <c r="N78" s="21">
        <v>155</v>
      </c>
      <c r="O78" s="21">
        <v>226</v>
      </c>
      <c r="P78" s="21">
        <v>218</v>
      </c>
      <c r="Q78" s="21">
        <v>208</v>
      </c>
      <c r="R78" s="21">
        <v>203</v>
      </c>
      <c r="S78" s="21">
        <v>237</v>
      </c>
      <c r="T78" s="21">
        <v>275</v>
      </c>
      <c r="U78" s="21">
        <v>259</v>
      </c>
      <c r="V78" s="21">
        <v>260</v>
      </c>
      <c r="W78" s="21">
        <v>225</v>
      </c>
      <c r="X78" s="21">
        <v>218</v>
      </c>
      <c r="Y78" s="21">
        <v>162</v>
      </c>
      <c r="Z78" s="21">
        <v>117</v>
      </c>
      <c r="AA78" s="21">
        <v>92</v>
      </c>
      <c r="AB78" s="21">
        <v>66</v>
      </c>
      <c r="AC78" s="22">
        <v>33</v>
      </c>
    </row>
    <row r="79" spans="1:29" x14ac:dyDescent="0.25">
      <c r="A79" s="7" t="s">
        <v>70</v>
      </c>
      <c r="B79" s="21">
        <v>311</v>
      </c>
      <c r="C79" s="21">
        <v>152</v>
      </c>
      <c r="D79" s="60">
        <v>159</v>
      </c>
      <c r="E79" s="21">
        <v>282</v>
      </c>
      <c r="F79" s="21">
        <v>138</v>
      </c>
      <c r="G79" s="60">
        <v>144</v>
      </c>
      <c r="H79" s="21">
        <v>29</v>
      </c>
      <c r="I79" s="21">
        <v>14</v>
      </c>
      <c r="J79" s="60">
        <v>15</v>
      </c>
      <c r="K79" s="21">
        <v>11</v>
      </c>
      <c r="L79" s="21">
        <v>9</v>
      </c>
      <c r="M79" s="21">
        <v>11</v>
      </c>
      <c r="N79" s="21">
        <v>12</v>
      </c>
      <c r="O79" s="21">
        <v>21</v>
      </c>
      <c r="P79" s="21">
        <v>28</v>
      </c>
      <c r="Q79" s="21">
        <v>14</v>
      </c>
      <c r="R79" s="21">
        <v>21</v>
      </c>
      <c r="S79" s="21">
        <v>18</v>
      </c>
      <c r="T79" s="21">
        <v>18</v>
      </c>
      <c r="U79" s="21">
        <v>28</v>
      </c>
      <c r="V79" s="21">
        <v>32</v>
      </c>
      <c r="W79" s="21">
        <v>23</v>
      </c>
      <c r="X79" s="21">
        <v>21</v>
      </c>
      <c r="Y79" s="21">
        <v>17</v>
      </c>
      <c r="Z79" s="21">
        <v>9</v>
      </c>
      <c r="AA79" s="21">
        <v>7</v>
      </c>
      <c r="AB79" s="21">
        <v>10</v>
      </c>
      <c r="AC79" s="22">
        <v>1</v>
      </c>
    </row>
    <row r="80" spans="1:29" x14ac:dyDescent="0.25">
      <c r="A80" s="7" t="s">
        <v>242</v>
      </c>
      <c r="B80" s="21">
        <v>1003</v>
      </c>
      <c r="C80" s="21">
        <v>497</v>
      </c>
      <c r="D80" s="60">
        <v>506</v>
      </c>
      <c r="E80" s="21">
        <v>888</v>
      </c>
      <c r="F80" s="21">
        <v>437</v>
      </c>
      <c r="G80" s="60">
        <v>451</v>
      </c>
      <c r="H80" s="21">
        <v>115</v>
      </c>
      <c r="I80" s="21">
        <v>60</v>
      </c>
      <c r="J80" s="60">
        <v>55</v>
      </c>
      <c r="K80" s="21">
        <v>60</v>
      </c>
      <c r="L80" s="21">
        <v>50</v>
      </c>
      <c r="M80" s="21">
        <v>66</v>
      </c>
      <c r="N80" s="21">
        <v>72</v>
      </c>
      <c r="O80" s="21">
        <v>62</v>
      </c>
      <c r="P80" s="21">
        <v>59</v>
      </c>
      <c r="Q80" s="21">
        <v>67</v>
      </c>
      <c r="R80" s="21">
        <v>70</v>
      </c>
      <c r="S80" s="21">
        <v>103</v>
      </c>
      <c r="T80" s="21">
        <v>84</v>
      </c>
      <c r="U80" s="21">
        <v>69</v>
      </c>
      <c r="V80" s="21">
        <v>58</v>
      </c>
      <c r="W80" s="21">
        <v>43</v>
      </c>
      <c r="X80" s="21">
        <v>51</v>
      </c>
      <c r="Y80" s="21">
        <v>36</v>
      </c>
      <c r="Z80" s="21">
        <v>31</v>
      </c>
      <c r="AA80" s="21">
        <v>13</v>
      </c>
      <c r="AB80" s="21">
        <v>7</v>
      </c>
      <c r="AC80" s="22">
        <v>2</v>
      </c>
    </row>
    <row r="81" spans="1:29" ht="13" x14ac:dyDescent="0.3">
      <c r="A81" s="6" t="str">
        <f>VLOOKUP("&lt;Zeilentitel_10&gt;",Uebersetzungen!$B$3:$E$121,Uebersetzungen!$B$2+1,FALSE)</f>
        <v>Region Prättigau/Davos</v>
      </c>
      <c r="B81" s="9">
        <v>26236</v>
      </c>
      <c r="C81" s="9">
        <v>13088</v>
      </c>
      <c r="D81" s="65">
        <v>13148</v>
      </c>
      <c r="E81" s="9">
        <v>21470</v>
      </c>
      <c r="F81" s="9">
        <v>10484</v>
      </c>
      <c r="G81" s="65">
        <v>10986</v>
      </c>
      <c r="H81" s="9">
        <v>4766</v>
      </c>
      <c r="I81" s="9">
        <v>2604</v>
      </c>
      <c r="J81" s="65">
        <v>2162</v>
      </c>
      <c r="K81" s="66">
        <v>1075</v>
      </c>
      <c r="L81" s="9">
        <v>1094</v>
      </c>
      <c r="M81" s="9">
        <v>1409</v>
      </c>
      <c r="N81" s="9">
        <v>1530</v>
      </c>
      <c r="O81" s="9">
        <v>1689</v>
      </c>
      <c r="P81" s="9">
        <v>1711</v>
      </c>
      <c r="Q81" s="9">
        <v>1605</v>
      </c>
      <c r="R81" s="9">
        <v>1618</v>
      </c>
      <c r="S81" s="9">
        <v>2003</v>
      </c>
      <c r="T81" s="9">
        <v>2070</v>
      </c>
      <c r="U81" s="9">
        <v>2014</v>
      </c>
      <c r="V81" s="9">
        <v>1809</v>
      </c>
      <c r="W81" s="9">
        <v>1700</v>
      </c>
      <c r="X81" s="9">
        <v>1531</v>
      </c>
      <c r="Y81" s="9">
        <v>1108</v>
      </c>
      <c r="Z81" s="9">
        <v>858</v>
      </c>
      <c r="AA81" s="9">
        <v>711</v>
      </c>
      <c r="AB81" s="9">
        <v>457</v>
      </c>
      <c r="AC81" s="13">
        <v>244</v>
      </c>
    </row>
    <row r="82" spans="1:29" x14ac:dyDescent="0.25">
      <c r="A82" s="7" t="s">
        <v>61</v>
      </c>
      <c r="B82" s="21">
        <v>11156</v>
      </c>
      <c r="C82" s="21">
        <v>5559</v>
      </c>
      <c r="D82" s="60">
        <v>5597</v>
      </c>
      <c r="E82" s="21">
        <v>8311</v>
      </c>
      <c r="F82" s="21">
        <v>4004</v>
      </c>
      <c r="G82" s="60">
        <v>4307</v>
      </c>
      <c r="H82" s="21">
        <v>2845</v>
      </c>
      <c r="I82" s="21">
        <v>1555</v>
      </c>
      <c r="J82" s="60">
        <v>1290</v>
      </c>
      <c r="K82" s="21">
        <v>467</v>
      </c>
      <c r="L82" s="21">
        <v>414</v>
      </c>
      <c r="M82" s="21">
        <v>498</v>
      </c>
      <c r="N82" s="21">
        <v>550</v>
      </c>
      <c r="O82" s="21">
        <v>731</v>
      </c>
      <c r="P82" s="21">
        <v>866</v>
      </c>
      <c r="Q82" s="21">
        <v>831</v>
      </c>
      <c r="R82" s="21">
        <v>761</v>
      </c>
      <c r="S82" s="21">
        <v>894</v>
      </c>
      <c r="T82" s="21">
        <v>843</v>
      </c>
      <c r="U82" s="21">
        <v>851</v>
      </c>
      <c r="V82" s="21">
        <v>784</v>
      </c>
      <c r="W82" s="21">
        <v>724</v>
      </c>
      <c r="X82" s="21">
        <v>624</v>
      </c>
      <c r="Y82" s="21">
        <v>449</v>
      </c>
      <c r="Z82" s="21">
        <v>296</v>
      </c>
      <c r="AA82" s="21">
        <v>295</v>
      </c>
      <c r="AB82" s="21">
        <v>189</v>
      </c>
      <c r="AC82" s="22">
        <v>89</v>
      </c>
    </row>
    <row r="83" spans="1:29" x14ac:dyDescent="0.25">
      <c r="A83" s="7" t="s">
        <v>62</v>
      </c>
      <c r="B83" s="21">
        <v>597</v>
      </c>
      <c r="C83" s="21">
        <v>299</v>
      </c>
      <c r="D83" s="60">
        <v>298</v>
      </c>
      <c r="E83" s="21">
        <v>565</v>
      </c>
      <c r="F83" s="21">
        <v>281</v>
      </c>
      <c r="G83" s="60">
        <v>284</v>
      </c>
      <c r="H83" s="21">
        <v>32</v>
      </c>
      <c r="I83" s="21">
        <v>18</v>
      </c>
      <c r="J83" s="60">
        <v>14</v>
      </c>
      <c r="K83" s="21">
        <v>22</v>
      </c>
      <c r="L83" s="21">
        <v>21</v>
      </c>
      <c r="M83" s="21">
        <v>36</v>
      </c>
      <c r="N83" s="21">
        <v>54</v>
      </c>
      <c r="O83" s="21">
        <v>54</v>
      </c>
      <c r="P83" s="21">
        <v>33</v>
      </c>
      <c r="Q83" s="21">
        <v>17</v>
      </c>
      <c r="R83" s="21">
        <v>25</v>
      </c>
      <c r="S83" s="21">
        <v>47</v>
      </c>
      <c r="T83" s="21">
        <v>52</v>
      </c>
      <c r="U83" s="21">
        <v>49</v>
      </c>
      <c r="V83" s="21">
        <v>36</v>
      </c>
      <c r="W83" s="21">
        <v>32</v>
      </c>
      <c r="X83" s="21">
        <v>31</v>
      </c>
      <c r="Y83" s="21">
        <v>28</v>
      </c>
      <c r="Z83" s="21">
        <v>26</v>
      </c>
      <c r="AA83" s="21">
        <v>12</v>
      </c>
      <c r="AB83" s="21">
        <v>12</v>
      </c>
      <c r="AC83" s="22">
        <v>10</v>
      </c>
    </row>
    <row r="84" spans="1:29" x14ac:dyDescent="0.25">
      <c r="A84" s="7" t="s">
        <v>63</v>
      </c>
      <c r="B84" s="21">
        <v>186</v>
      </c>
      <c r="C84" s="21">
        <v>87</v>
      </c>
      <c r="D84" s="60">
        <v>99</v>
      </c>
      <c r="E84" s="21">
        <v>183</v>
      </c>
      <c r="F84" s="21">
        <v>85</v>
      </c>
      <c r="G84" s="60">
        <v>98</v>
      </c>
      <c r="H84" s="21">
        <v>3</v>
      </c>
      <c r="I84" s="21">
        <v>2</v>
      </c>
      <c r="J84" s="60">
        <v>1</v>
      </c>
      <c r="K84" s="21">
        <v>8</v>
      </c>
      <c r="L84" s="21">
        <v>11</v>
      </c>
      <c r="M84" s="21">
        <v>19</v>
      </c>
      <c r="N84" s="21">
        <v>15</v>
      </c>
      <c r="O84" s="21">
        <v>10</v>
      </c>
      <c r="P84" s="21">
        <v>2</v>
      </c>
      <c r="Q84" s="21">
        <v>7</v>
      </c>
      <c r="R84" s="21">
        <v>9</v>
      </c>
      <c r="S84" s="21">
        <v>17</v>
      </c>
      <c r="T84" s="21">
        <v>11</v>
      </c>
      <c r="U84" s="21">
        <v>14</v>
      </c>
      <c r="V84" s="21">
        <v>6</v>
      </c>
      <c r="W84" s="21">
        <v>15</v>
      </c>
      <c r="X84" s="21">
        <v>12</v>
      </c>
      <c r="Y84" s="21">
        <v>9</v>
      </c>
      <c r="Z84" s="21">
        <v>9</v>
      </c>
      <c r="AA84" s="21">
        <v>6</v>
      </c>
      <c r="AB84" s="21">
        <v>6</v>
      </c>
      <c r="AC84" s="22">
        <v>0</v>
      </c>
    </row>
    <row r="85" spans="1:29" x14ac:dyDescent="0.25">
      <c r="A85" s="7" t="s">
        <v>64</v>
      </c>
      <c r="B85" s="21">
        <v>1141</v>
      </c>
      <c r="C85" s="21">
        <v>575</v>
      </c>
      <c r="D85" s="60">
        <v>566</v>
      </c>
      <c r="E85" s="21">
        <v>1052</v>
      </c>
      <c r="F85" s="21">
        <v>529</v>
      </c>
      <c r="G85" s="60">
        <v>523</v>
      </c>
      <c r="H85" s="21">
        <v>89</v>
      </c>
      <c r="I85" s="21">
        <v>46</v>
      </c>
      <c r="J85" s="60">
        <v>43</v>
      </c>
      <c r="K85" s="21">
        <v>49</v>
      </c>
      <c r="L85" s="21">
        <v>61</v>
      </c>
      <c r="M85" s="21">
        <v>70</v>
      </c>
      <c r="N85" s="21">
        <v>59</v>
      </c>
      <c r="O85" s="21">
        <v>70</v>
      </c>
      <c r="P85" s="21">
        <v>54</v>
      </c>
      <c r="Q85" s="21">
        <v>60</v>
      </c>
      <c r="R85" s="21">
        <v>76</v>
      </c>
      <c r="S85" s="21">
        <v>74</v>
      </c>
      <c r="T85" s="21">
        <v>103</v>
      </c>
      <c r="U85" s="21">
        <v>78</v>
      </c>
      <c r="V85" s="21">
        <v>69</v>
      </c>
      <c r="W85" s="21">
        <v>84</v>
      </c>
      <c r="X85" s="21">
        <v>63</v>
      </c>
      <c r="Y85" s="21">
        <v>66</v>
      </c>
      <c r="Z85" s="21">
        <v>39</v>
      </c>
      <c r="AA85" s="21">
        <v>30</v>
      </c>
      <c r="AB85" s="21">
        <v>24</v>
      </c>
      <c r="AC85" s="22">
        <v>12</v>
      </c>
    </row>
    <row r="86" spans="1:29" x14ac:dyDescent="0.25">
      <c r="A86" s="7" t="s">
        <v>102</v>
      </c>
      <c r="B86" s="21">
        <v>4650</v>
      </c>
      <c r="C86" s="21">
        <v>2298</v>
      </c>
      <c r="D86" s="60">
        <v>2352</v>
      </c>
      <c r="E86" s="21">
        <v>3759</v>
      </c>
      <c r="F86" s="21">
        <v>1825</v>
      </c>
      <c r="G86" s="60">
        <v>1934</v>
      </c>
      <c r="H86" s="21">
        <v>891</v>
      </c>
      <c r="I86" s="21">
        <v>473</v>
      </c>
      <c r="J86" s="60">
        <v>418</v>
      </c>
      <c r="K86" s="21">
        <v>157</v>
      </c>
      <c r="L86" s="21">
        <v>171</v>
      </c>
      <c r="M86" s="21">
        <v>239</v>
      </c>
      <c r="N86" s="21">
        <v>272</v>
      </c>
      <c r="O86" s="21">
        <v>251</v>
      </c>
      <c r="P86" s="21">
        <v>286</v>
      </c>
      <c r="Q86" s="21">
        <v>250</v>
      </c>
      <c r="R86" s="21">
        <v>302</v>
      </c>
      <c r="S86" s="21">
        <v>331</v>
      </c>
      <c r="T86" s="21">
        <v>338</v>
      </c>
      <c r="U86" s="21">
        <v>332</v>
      </c>
      <c r="V86" s="21">
        <v>294</v>
      </c>
      <c r="W86" s="21">
        <v>337</v>
      </c>
      <c r="X86" s="21">
        <v>345</v>
      </c>
      <c r="Y86" s="21">
        <v>246</v>
      </c>
      <c r="Z86" s="21">
        <v>214</v>
      </c>
      <c r="AA86" s="21">
        <v>149</v>
      </c>
      <c r="AB86" s="21">
        <v>89</v>
      </c>
      <c r="AC86" s="22">
        <v>47</v>
      </c>
    </row>
    <row r="87" spans="1:29" x14ac:dyDescent="0.25">
      <c r="A87" s="7" t="s">
        <v>91</v>
      </c>
      <c r="B87" s="21">
        <v>225</v>
      </c>
      <c r="C87" s="21">
        <v>105</v>
      </c>
      <c r="D87" s="60">
        <v>120</v>
      </c>
      <c r="E87" s="21">
        <v>211</v>
      </c>
      <c r="F87" s="21">
        <v>99</v>
      </c>
      <c r="G87" s="60">
        <v>112</v>
      </c>
      <c r="H87" s="21">
        <v>14</v>
      </c>
      <c r="I87" s="21">
        <v>6</v>
      </c>
      <c r="J87" s="60">
        <v>8</v>
      </c>
      <c r="K87" s="21">
        <v>12</v>
      </c>
      <c r="L87" s="21">
        <v>10</v>
      </c>
      <c r="M87" s="21">
        <v>14</v>
      </c>
      <c r="N87" s="21">
        <v>9</v>
      </c>
      <c r="O87" s="21">
        <v>7</v>
      </c>
      <c r="P87" s="21">
        <v>16</v>
      </c>
      <c r="Q87" s="21">
        <v>17</v>
      </c>
      <c r="R87" s="21">
        <v>12</v>
      </c>
      <c r="S87" s="21">
        <v>15</v>
      </c>
      <c r="T87" s="21">
        <v>22</v>
      </c>
      <c r="U87" s="21">
        <v>21</v>
      </c>
      <c r="V87" s="21">
        <v>12</v>
      </c>
      <c r="W87" s="21">
        <v>10</v>
      </c>
      <c r="X87" s="21">
        <v>16</v>
      </c>
      <c r="Y87" s="21">
        <v>4</v>
      </c>
      <c r="Z87" s="21">
        <v>10</v>
      </c>
      <c r="AA87" s="21">
        <v>5</v>
      </c>
      <c r="AB87" s="21">
        <v>6</v>
      </c>
      <c r="AC87" s="22">
        <v>7</v>
      </c>
    </row>
    <row r="88" spans="1:29" x14ac:dyDescent="0.25">
      <c r="A88" s="7" t="s">
        <v>65</v>
      </c>
      <c r="B88" s="21">
        <v>842</v>
      </c>
      <c r="C88" s="21">
        <v>413</v>
      </c>
      <c r="D88" s="60">
        <v>429</v>
      </c>
      <c r="E88" s="21">
        <v>698</v>
      </c>
      <c r="F88" s="21">
        <v>331</v>
      </c>
      <c r="G88" s="60">
        <v>367</v>
      </c>
      <c r="H88" s="21">
        <v>144</v>
      </c>
      <c r="I88" s="21">
        <v>82</v>
      </c>
      <c r="J88" s="60">
        <v>62</v>
      </c>
      <c r="K88" s="21">
        <v>32</v>
      </c>
      <c r="L88" s="21">
        <v>38</v>
      </c>
      <c r="M88" s="21">
        <v>47</v>
      </c>
      <c r="N88" s="21">
        <v>57</v>
      </c>
      <c r="O88" s="21">
        <v>61</v>
      </c>
      <c r="P88" s="21">
        <v>60</v>
      </c>
      <c r="Q88" s="21">
        <v>54</v>
      </c>
      <c r="R88" s="21">
        <v>45</v>
      </c>
      <c r="S88" s="21">
        <v>70</v>
      </c>
      <c r="T88" s="21">
        <v>72</v>
      </c>
      <c r="U88" s="21">
        <v>56</v>
      </c>
      <c r="V88" s="21">
        <v>65</v>
      </c>
      <c r="W88" s="21">
        <v>37</v>
      </c>
      <c r="X88" s="21">
        <v>48</v>
      </c>
      <c r="Y88" s="21">
        <v>35</v>
      </c>
      <c r="Z88" s="21">
        <v>26</v>
      </c>
      <c r="AA88" s="21">
        <v>24</v>
      </c>
      <c r="AB88" s="21">
        <v>8</v>
      </c>
      <c r="AC88" s="22">
        <v>7</v>
      </c>
    </row>
    <row r="89" spans="1:29" x14ac:dyDescent="0.25">
      <c r="A89" s="7" t="s">
        <v>66</v>
      </c>
      <c r="B89" s="21">
        <v>1564</v>
      </c>
      <c r="C89" s="21">
        <v>806</v>
      </c>
      <c r="D89" s="60">
        <v>758</v>
      </c>
      <c r="E89" s="21">
        <v>1453</v>
      </c>
      <c r="F89" s="21">
        <v>741</v>
      </c>
      <c r="G89" s="60">
        <v>712</v>
      </c>
      <c r="H89" s="21">
        <v>111</v>
      </c>
      <c r="I89" s="21">
        <v>65</v>
      </c>
      <c r="J89" s="60">
        <v>46</v>
      </c>
      <c r="K89" s="21">
        <v>70</v>
      </c>
      <c r="L89" s="21">
        <v>97</v>
      </c>
      <c r="M89" s="21">
        <v>98</v>
      </c>
      <c r="N89" s="21">
        <v>86</v>
      </c>
      <c r="O89" s="21">
        <v>84</v>
      </c>
      <c r="P89" s="21">
        <v>87</v>
      </c>
      <c r="Q89" s="21">
        <v>72</v>
      </c>
      <c r="R89" s="21">
        <v>73</v>
      </c>
      <c r="S89" s="21">
        <v>124</v>
      </c>
      <c r="T89" s="21">
        <v>115</v>
      </c>
      <c r="U89" s="21">
        <v>128</v>
      </c>
      <c r="V89" s="21">
        <v>118</v>
      </c>
      <c r="W89" s="21">
        <v>95</v>
      </c>
      <c r="X89" s="21">
        <v>106</v>
      </c>
      <c r="Y89" s="21">
        <v>59</v>
      </c>
      <c r="Z89" s="21">
        <v>65</v>
      </c>
      <c r="AA89" s="21">
        <v>45</v>
      </c>
      <c r="AB89" s="21">
        <v>28</v>
      </c>
      <c r="AC89" s="22">
        <v>14</v>
      </c>
    </row>
    <row r="90" spans="1:29" x14ac:dyDescent="0.25">
      <c r="A90" s="7" t="s">
        <v>79</v>
      </c>
      <c r="B90" s="21">
        <v>1921</v>
      </c>
      <c r="C90" s="21">
        <v>969</v>
      </c>
      <c r="D90" s="60">
        <v>952</v>
      </c>
      <c r="E90" s="21">
        <v>1775</v>
      </c>
      <c r="F90" s="21">
        <v>884</v>
      </c>
      <c r="G90" s="60">
        <v>891</v>
      </c>
      <c r="H90" s="21">
        <v>146</v>
      </c>
      <c r="I90" s="21">
        <v>85</v>
      </c>
      <c r="J90" s="60">
        <v>61</v>
      </c>
      <c r="K90" s="21">
        <v>91</v>
      </c>
      <c r="L90" s="21">
        <v>87</v>
      </c>
      <c r="M90" s="21">
        <v>117</v>
      </c>
      <c r="N90" s="21">
        <v>120</v>
      </c>
      <c r="O90" s="21">
        <v>130</v>
      </c>
      <c r="P90" s="21">
        <v>105</v>
      </c>
      <c r="Q90" s="21">
        <v>95</v>
      </c>
      <c r="R90" s="21">
        <v>118</v>
      </c>
      <c r="S90" s="21">
        <v>141</v>
      </c>
      <c r="T90" s="21">
        <v>164</v>
      </c>
      <c r="U90" s="21">
        <v>171</v>
      </c>
      <c r="V90" s="21">
        <v>150</v>
      </c>
      <c r="W90" s="21">
        <v>140</v>
      </c>
      <c r="X90" s="21">
        <v>91</v>
      </c>
      <c r="Y90" s="21">
        <v>65</v>
      </c>
      <c r="Z90" s="21">
        <v>60</v>
      </c>
      <c r="AA90" s="21">
        <v>43</v>
      </c>
      <c r="AB90" s="21">
        <v>24</v>
      </c>
      <c r="AC90" s="22">
        <v>9</v>
      </c>
    </row>
    <row r="91" spans="1:29" x14ac:dyDescent="0.25">
      <c r="A91" s="7" t="s">
        <v>80</v>
      </c>
      <c r="B91" s="21">
        <v>2576</v>
      </c>
      <c r="C91" s="21">
        <v>1305</v>
      </c>
      <c r="D91" s="60">
        <v>1271</v>
      </c>
      <c r="E91" s="21">
        <v>2203</v>
      </c>
      <c r="F91" s="21">
        <v>1086</v>
      </c>
      <c r="G91" s="60">
        <v>1117</v>
      </c>
      <c r="H91" s="21">
        <v>373</v>
      </c>
      <c r="I91" s="21">
        <v>219</v>
      </c>
      <c r="J91" s="60">
        <v>154</v>
      </c>
      <c r="K91" s="21">
        <v>114</v>
      </c>
      <c r="L91" s="21">
        <v>121</v>
      </c>
      <c r="M91" s="21">
        <v>165</v>
      </c>
      <c r="N91" s="21">
        <v>195</v>
      </c>
      <c r="O91" s="21">
        <v>201</v>
      </c>
      <c r="P91" s="21">
        <v>143</v>
      </c>
      <c r="Q91" s="21">
        <v>134</v>
      </c>
      <c r="R91" s="21">
        <v>135</v>
      </c>
      <c r="S91" s="21">
        <v>184</v>
      </c>
      <c r="T91" s="21">
        <v>231</v>
      </c>
      <c r="U91" s="21">
        <v>202</v>
      </c>
      <c r="V91" s="21">
        <v>173</v>
      </c>
      <c r="W91" s="21">
        <v>139</v>
      </c>
      <c r="X91" s="21">
        <v>129</v>
      </c>
      <c r="Y91" s="21">
        <v>87</v>
      </c>
      <c r="Z91" s="21">
        <v>81</v>
      </c>
      <c r="AA91" s="21">
        <v>65</v>
      </c>
      <c r="AB91" s="21">
        <v>46</v>
      </c>
      <c r="AC91" s="22">
        <v>31</v>
      </c>
    </row>
    <row r="92" spans="1:29" x14ac:dyDescent="0.25">
      <c r="A92" s="7" t="s">
        <v>81</v>
      </c>
      <c r="B92" s="21">
        <v>1378</v>
      </c>
      <c r="C92" s="21">
        <v>672</v>
      </c>
      <c r="D92" s="60">
        <v>706</v>
      </c>
      <c r="E92" s="21">
        <v>1260</v>
      </c>
      <c r="F92" s="21">
        <v>619</v>
      </c>
      <c r="G92" s="60">
        <v>641</v>
      </c>
      <c r="H92" s="21">
        <v>118</v>
      </c>
      <c r="I92" s="21">
        <v>53</v>
      </c>
      <c r="J92" s="60">
        <v>65</v>
      </c>
      <c r="K92" s="21">
        <v>53</v>
      </c>
      <c r="L92" s="21">
        <v>63</v>
      </c>
      <c r="M92" s="21">
        <v>106</v>
      </c>
      <c r="N92" s="21">
        <v>113</v>
      </c>
      <c r="O92" s="21">
        <v>90</v>
      </c>
      <c r="P92" s="21">
        <v>59</v>
      </c>
      <c r="Q92" s="21">
        <v>68</v>
      </c>
      <c r="R92" s="21">
        <v>62</v>
      </c>
      <c r="S92" s="21">
        <v>106</v>
      </c>
      <c r="T92" s="21">
        <v>119</v>
      </c>
      <c r="U92" s="21">
        <v>112</v>
      </c>
      <c r="V92" s="21">
        <v>102</v>
      </c>
      <c r="W92" s="21">
        <v>87</v>
      </c>
      <c r="X92" s="21">
        <v>66</v>
      </c>
      <c r="Y92" s="21">
        <v>60</v>
      </c>
      <c r="Z92" s="21">
        <v>32</v>
      </c>
      <c r="AA92" s="21">
        <v>37</v>
      </c>
      <c r="AB92" s="21">
        <v>25</v>
      </c>
      <c r="AC92" s="22">
        <v>18</v>
      </c>
    </row>
    <row r="93" spans="1:29" ht="13" x14ac:dyDescent="0.3">
      <c r="A93" s="6" t="str">
        <f>VLOOKUP("&lt;Zeilentitel_11&gt;",Uebersetzungen!$B$3:$E$121,Uebersetzungen!$B$2+1,FALSE)</f>
        <v>Region Surselva</v>
      </c>
      <c r="B93" s="9">
        <v>21335</v>
      </c>
      <c r="C93" s="9">
        <v>10822</v>
      </c>
      <c r="D93" s="65">
        <v>10513</v>
      </c>
      <c r="E93" s="9">
        <v>19084</v>
      </c>
      <c r="F93" s="9">
        <v>9514</v>
      </c>
      <c r="G93" s="65">
        <v>9570</v>
      </c>
      <c r="H93" s="9">
        <v>2251</v>
      </c>
      <c r="I93" s="9">
        <v>1308</v>
      </c>
      <c r="J93" s="65">
        <v>943</v>
      </c>
      <c r="K93" s="66">
        <v>761</v>
      </c>
      <c r="L93" s="9">
        <v>838</v>
      </c>
      <c r="M93" s="9">
        <v>1040</v>
      </c>
      <c r="N93" s="9">
        <v>1195</v>
      </c>
      <c r="O93" s="9">
        <v>1554</v>
      </c>
      <c r="P93" s="9">
        <v>1321</v>
      </c>
      <c r="Q93" s="9">
        <v>1136</v>
      </c>
      <c r="R93" s="9">
        <v>1160</v>
      </c>
      <c r="S93" s="9">
        <v>1447</v>
      </c>
      <c r="T93" s="9">
        <v>1643</v>
      </c>
      <c r="U93" s="9">
        <v>1695</v>
      </c>
      <c r="V93" s="9">
        <v>1453</v>
      </c>
      <c r="W93" s="9">
        <v>1428</v>
      </c>
      <c r="X93" s="9">
        <v>1281</v>
      </c>
      <c r="Y93" s="9">
        <v>1095</v>
      </c>
      <c r="Z93" s="9">
        <v>951</v>
      </c>
      <c r="AA93" s="9">
        <v>685</v>
      </c>
      <c r="AB93" s="9">
        <v>438</v>
      </c>
      <c r="AC93" s="13">
        <v>214</v>
      </c>
    </row>
    <row r="94" spans="1:29" x14ac:dyDescent="0.25">
      <c r="A94" s="7" t="s">
        <v>6</v>
      </c>
      <c r="B94" s="21">
        <v>583</v>
      </c>
      <c r="C94" s="21">
        <v>307</v>
      </c>
      <c r="D94" s="60">
        <v>276</v>
      </c>
      <c r="E94" s="21">
        <v>513</v>
      </c>
      <c r="F94" s="21">
        <v>265</v>
      </c>
      <c r="G94" s="60">
        <v>248</v>
      </c>
      <c r="H94" s="21">
        <v>70</v>
      </c>
      <c r="I94" s="21">
        <v>42</v>
      </c>
      <c r="J94" s="60">
        <v>28</v>
      </c>
      <c r="K94" s="21">
        <v>32</v>
      </c>
      <c r="L94" s="21">
        <v>27</v>
      </c>
      <c r="M94" s="21">
        <v>20</v>
      </c>
      <c r="N94" s="21">
        <v>28</v>
      </c>
      <c r="O94" s="21">
        <v>37</v>
      </c>
      <c r="P94" s="21">
        <v>38</v>
      </c>
      <c r="Q94" s="21">
        <v>31</v>
      </c>
      <c r="R94" s="21">
        <v>46</v>
      </c>
      <c r="S94" s="21">
        <v>44</v>
      </c>
      <c r="T94" s="21">
        <v>26</v>
      </c>
      <c r="U94" s="21">
        <v>40</v>
      </c>
      <c r="V94" s="21">
        <v>37</v>
      </c>
      <c r="W94" s="21">
        <v>44</v>
      </c>
      <c r="X94" s="21">
        <v>38</v>
      </c>
      <c r="Y94" s="21">
        <v>39</v>
      </c>
      <c r="Z94" s="21">
        <v>32</v>
      </c>
      <c r="AA94" s="21">
        <v>15</v>
      </c>
      <c r="AB94" s="21">
        <v>7</v>
      </c>
      <c r="AC94" s="22">
        <v>2</v>
      </c>
    </row>
    <row r="95" spans="1:29" x14ac:dyDescent="0.25">
      <c r="A95" s="7" t="s">
        <v>7</v>
      </c>
      <c r="B95" s="21">
        <v>1411</v>
      </c>
      <c r="C95" s="21">
        <v>759</v>
      </c>
      <c r="D95" s="60">
        <v>652</v>
      </c>
      <c r="E95" s="21">
        <v>1175</v>
      </c>
      <c r="F95" s="21">
        <v>618</v>
      </c>
      <c r="G95" s="60">
        <v>557</v>
      </c>
      <c r="H95" s="21">
        <v>236</v>
      </c>
      <c r="I95" s="21">
        <v>141</v>
      </c>
      <c r="J95" s="60">
        <v>95</v>
      </c>
      <c r="K95" s="21">
        <v>50</v>
      </c>
      <c r="L95" s="21">
        <v>41</v>
      </c>
      <c r="M95" s="21">
        <v>45</v>
      </c>
      <c r="N95" s="21">
        <v>47</v>
      </c>
      <c r="O95" s="21">
        <v>90</v>
      </c>
      <c r="P95" s="21">
        <v>130</v>
      </c>
      <c r="Q95" s="21">
        <v>114</v>
      </c>
      <c r="R95" s="21">
        <v>94</v>
      </c>
      <c r="S95" s="21">
        <v>108</v>
      </c>
      <c r="T95" s="21">
        <v>101</v>
      </c>
      <c r="U95" s="21">
        <v>106</v>
      </c>
      <c r="V95" s="21">
        <v>107</v>
      </c>
      <c r="W95" s="21">
        <v>100</v>
      </c>
      <c r="X95" s="21">
        <v>117</v>
      </c>
      <c r="Y95" s="21">
        <v>83</v>
      </c>
      <c r="Z95" s="21">
        <v>38</v>
      </c>
      <c r="AA95" s="21">
        <v>22</v>
      </c>
      <c r="AB95" s="21">
        <v>9</v>
      </c>
      <c r="AC95" s="22">
        <v>9</v>
      </c>
    </row>
    <row r="96" spans="1:29" x14ac:dyDescent="0.25">
      <c r="A96" s="7" t="s">
        <v>8</v>
      </c>
      <c r="B96" s="21">
        <v>676</v>
      </c>
      <c r="C96" s="21">
        <v>357</v>
      </c>
      <c r="D96" s="60">
        <v>319</v>
      </c>
      <c r="E96" s="21">
        <v>613</v>
      </c>
      <c r="F96" s="21">
        <v>323</v>
      </c>
      <c r="G96" s="60">
        <v>290</v>
      </c>
      <c r="H96" s="21">
        <v>63</v>
      </c>
      <c r="I96" s="21">
        <v>34</v>
      </c>
      <c r="J96" s="60">
        <v>29</v>
      </c>
      <c r="K96" s="21">
        <v>40</v>
      </c>
      <c r="L96" s="21">
        <v>38</v>
      </c>
      <c r="M96" s="21">
        <v>27</v>
      </c>
      <c r="N96" s="21">
        <v>31</v>
      </c>
      <c r="O96" s="21">
        <v>46</v>
      </c>
      <c r="P96" s="21">
        <v>39</v>
      </c>
      <c r="Q96" s="21">
        <v>45</v>
      </c>
      <c r="R96" s="21">
        <v>50</v>
      </c>
      <c r="S96" s="21">
        <v>50</v>
      </c>
      <c r="T96" s="21">
        <v>53</v>
      </c>
      <c r="U96" s="21">
        <v>43</v>
      </c>
      <c r="V96" s="21">
        <v>45</v>
      </c>
      <c r="W96" s="21">
        <v>47</v>
      </c>
      <c r="X96" s="21">
        <v>33</v>
      </c>
      <c r="Y96" s="21">
        <v>39</v>
      </c>
      <c r="Z96" s="21">
        <v>19</v>
      </c>
      <c r="AA96" s="21">
        <v>21</v>
      </c>
      <c r="AB96" s="21">
        <v>7</v>
      </c>
      <c r="AC96" s="22">
        <v>3</v>
      </c>
    </row>
    <row r="97" spans="1:29" x14ac:dyDescent="0.25">
      <c r="A97" s="7" t="s">
        <v>9</v>
      </c>
      <c r="B97" s="21">
        <v>560</v>
      </c>
      <c r="C97" s="21">
        <v>299</v>
      </c>
      <c r="D97" s="60">
        <v>261</v>
      </c>
      <c r="E97" s="21">
        <v>445</v>
      </c>
      <c r="F97" s="21">
        <v>236</v>
      </c>
      <c r="G97" s="60">
        <v>209</v>
      </c>
      <c r="H97" s="21">
        <v>115</v>
      </c>
      <c r="I97" s="21">
        <v>63</v>
      </c>
      <c r="J97" s="60">
        <v>52</v>
      </c>
      <c r="K97" s="21">
        <v>21</v>
      </c>
      <c r="L97" s="21">
        <v>32</v>
      </c>
      <c r="M97" s="21">
        <v>27</v>
      </c>
      <c r="N97" s="21">
        <v>18</v>
      </c>
      <c r="O97" s="21">
        <v>39</v>
      </c>
      <c r="P97" s="21">
        <v>41</v>
      </c>
      <c r="Q97" s="21">
        <v>42</v>
      </c>
      <c r="R97" s="21">
        <v>44</v>
      </c>
      <c r="S97" s="21">
        <v>41</v>
      </c>
      <c r="T97" s="21">
        <v>40</v>
      </c>
      <c r="U97" s="21">
        <v>50</v>
      </c>
      <c r="V97" s="21">
        <v>35</v>
      </c>
      <c r="W97" s="21">
        <v>43</v>
      </c>
      <c r="X97" s="21">
        <v>24</v>
      </c>
      <c r="Y97" s="21">
        <v>23</v>
      </c>
      <c r="Z97" s="21">
        <v>16</v>
      </c>
      <c r="AA97" s="21">
        <v>10</v>
      </c>
      <c r="AB97" s="21">
        <v>7</v>
      </c>
      <c r="AC97" s="22">
        <v>7</v>
      </c>
    </row>
    <row r="98" spans="1:29" x14ac:dyDescent="0.25">
      <c r="A98" s="7" t="s">
        <v>10</v>
      </c>
      <c r="B98" s="21">
        <v>1019</v>
      </c>
      <c r="C98" s="21">
        <v>514</v>
      </c>
      <c r="D98" s="60">
        <v>505</v>
      </c>
      <c r="E98" s="21">
        <v>889</v>
      </c>
      <c r="F98" s="21">
        <v>435</v>
      </c>
      <c r="G98" s="60">
        <v>454</v>
      </c>
      <c r="H98" s="21">
        <v>130</v>
      </c>
      <c r="I98" s="21">
        <v>79</v>
      </c>
      <c r="J98" s="60">
        <v>51</v>
      </c>
      <c r="K98" s="21">
        <v>31</v>
      </c>
      <c r="L98" s="21">
        <v>50</v>
      </c>
      <c r="M98" s="21">
        <v>40</v>
      </c>
      <c r="N98" s="21">
        <v>71</v>
      </c>
      <c r="O98" s="21">
        <v>64</v>
      </c>
      <c r="P98" s="21">
        <v>64</v>
      </c>
      <c r="Q98" s="21">
        <v>60</v>
      </c>
      <c r="R98" s="21">
        <v>65</v>
      </c>
      <c r="S98" s="21">
        <v>66</v>
      </c>
      <c r="T98" s="21">
        <v>71</v>
      </c>
      <c r="U98" s="21">
        <v>82</v>
      </c>
      <c r="V98" s="21">
        <v>51</v>
      </c>
      <c r="W98" s="21">
        <v>69</v>
      </c>
      <c r="X98" s="21">
        <v>51</v>
      </c>
      <c r="Y98" s="21">
        <v>50</v>
      </c>
      <c r="Z98" s="21">
        <v>56</v>
      </c>
      <c r="AA98" s="21">
        <v>42</v>
      </c>
      <c r="AB98" s="21">
        <v>25</v>
      </c>
      <c r="AC98" s="22">
        <v>11</v>
      </c>
    </row>
    <row r="99" spans="1:29" x14ac:dyDescent="0.25">
      <c r="A99" s="7" t="s">
        <v>11</v>
      </c>
      <c r="B99" s="21">
        <v>2139</v>
      </c>
      <c r="C99" s="21">
        <v>1094</v>
      </c>
      <c r="D99" s="60">
        <v>1045</v>
      </c>
      <c r="E99" s="21">
        <v>2070</v>
      </c>
      <c r="F99" s="21">
        <v>1048</v>
      </c>
      <c r="G99" s="60">
        <v>1022</v>
      </c>
      <c r="H99" s="21">
        <v>69</v>
      </c>
      <c r="I99" s="21">
        <v>46</v>
      </c>
      <c r="J99" s="60">
        <v>23</v>
      </c>
      <c r="K99" s="21">
        <v>55</v>
      </c>
      <c r="L99" s="21">
        <v>77</v>
      </c>
      <c r="M99" s="21">
        <v>101</v>
      </c>
      <c r="N99" s="21">
        <v>133</v>
      </c>
      <c r="O99" s="21">
        <v>169</v>
      </c>
      <c r="P99" s="21">
        <v>124</v>
      </c>
      <c r="Q99" s="21">
        <v>97</v>
      </c>
      <c r="R99" s="21">
        <v>90</v>
      </c>
      <c r="S99" s="21">
        <v>128</v>
      </c>
      <c r="T99" s="21">
        <v>138</v>
      </c>
      <c r="U99" s="21">
        <v>174</v>
      </c>
      <c r="V99" s="21">
        <v>162</v>
      </c>
      <c r="W99" s="21">
        <v>170</v>
      </c>
      <c r="X99" s="21">
        <v>150</v>
      </c>
      <c r="Y99" s="21">
        <v>109</v>
      </c>
      <c r="Z99" s="21">
        <v>101</v>
      </c>
      <c r="AA99" s="21">
        <v>85</v>
      </c>
      <c r="AB99" s="21">
        <v>53</v>
      </c>
      <c r="AC99" s="22">
        <v>23</v>
      </c>
    </row>
    <row r="100" spans="1:29" x14ac:dyDescent="0.25">
      <c r="A100" s="7" t="s">
        <v>12</v>
      </c>
      <c r="B100" s="21">
        <v>4573</v>
      </c>
      <c r="C100" s="21">
        <v>2196</v>
      </c>
      <c r="D100" s="60">
        <v>2377</v>
      </c>
      <c r="E100" s="21">
        <v>3980</v>
      </c>
      <c r="F100" s="21">
        <v>1892</v>
      </c>
      <c r="G100" s="60">
        <v>2088</v>
      </c>
      <c r="H100" s="21">
        <v>593</v>
      </c>
      <c r="I100" s="21">
        <v>304</v>
      </c>
      <c r="J100" s="60">
        <v>289</v>
      </c>
      <c r="K100" s="21">
        <v>166</v>
      </c>
      <c r="L100" s="21">
        <v>190</v>
      </c>
      <c r="M100" s="21">
        <v>233</v>
      </c>
      <c r="N100" s="21">
        <v>237</v>
      </c>
      <c r="O100" s="21">
        <v>320</v>
      </c>
      <c r="P100" s="21">
        <v>311</v>
      </c>
      <c r="Q100" s="21">
        <v>243</v>
      </c>
      <c r="R100" s="21">
        <v>239</v>
      </c>
      <c r="S100" s="21">
        <v>285</v>
      </c>
      <c r="T100" s="21">
        <v>420</v>
      </c>
      <c r="U100" s="21">
        <v>394</v>
      </c>
      <c r="V100" s="21">
        <v>315</v>
      </c>
      <c r="W100" s="21">
        <v>286</v>
      </c>
      <c r="X100" s="21">
        <v>255</v>
      </c>
      <c r="Y100" s="21">
        <v>214</v>
      </c>
      <c r="Z100" s="21">
        <v>180</v>
      </c>
      <c r="AA100" s="21">
        <v>140</v>
      </c>
      <c r="AB100" s="21">
        <v>102</v>
      </c>
      <c r="AC100" s="22">
        <v>43</v>
      </c>
    </row>
    <row r="101" spans="1:29" x14ac:dyDescent="0.25">
      <c r="A101" s="7" t="s">
        <v>23</v>
      </c>
      <c r="B101" s="21">
        <v>921</v>
      </c>
      <c r="C101" s="21">
        <v>472</v>
      </c>
      <c r="D101" s="60">
        <v>449</v>
      </c>
      <c r="E101" s="21">
        <v>872</v>
      </c>
      <c r="F101" s="21">
        <v>448</v>
      </c>
      <c r="G101" s="60">
        <v>424</v>
      </c>
      <c r="H101" s="21">
        <v>49</v>
      </c>
      <c r="I101" s="21">
        <v>24</v>
      </c>
      <c r="J101" s="60">
        <v>25</v>
      </c>
      <c r="K101" s="21">
        <v>47</v>
      </c>
      <c r="L101" s="21">
        <v>42</v>
      </c>
      <c r="M101" s="21">
        <v>54</v>
      </c>
      <c r="N101" s="21">
        <v>61</v>
      </c>
      <c r="O101" s="21">
        <v>68</v>
      </c>
      <c r="P101" s="21">
        <v>39</v>
      </c>
      <c r="Q101" s="21">
        <v>48</v>
      </c>
      <c r="R101" s="21">
        <v>60</v>
      </c>
      <c r="S101" s="21">
        <v>56</v>
      </c>
      <c r="T101" s="21">
        <v>69</v>
      </c>
      <c r="U101" s="21">
        <v>56</v>
      </c>
      <c r="V101" s="21">
        <v>50</v>
      </c>
      <c r="W101" s="21">
        <v>68</v>
      </c>
      <c r="X101" s="21">
        <v>52</v>
      </c>
      <c r="Y101" s="21">
        <v>49</v>
      </c>
      <c r="Z101" s="21">
        <v>45</v>
      </c>
      <c r="AA101" s="21">
        <v>27</v>
      </c>
      <c r="AB101" s="21">
        <v>22</v>
      </c>
      <c r="AC101" s="22">
        <v>8</v>
      </c>
    </row>
    <row r="102" spans="1:29" x14ac:dyDescent="0.25">
      <c r="A102" s="7" t="s">
        <v>82</v>
      </c>
      <c r="B102" s="21">
        <v>1848</v>
      </c>
      <c r="C102" s="21">
        <v>942</v>
      </c>
      <c r="D102" s="60">
        <v>906</v>
      </c>
      <c r="E102" s="21">
        <v>1728</v>
      </c>
      <c r="F102" s="21">
        <v>879</v>
      </c>
      <c r="G102" s="60">
        <v>849</v>
      </c>
      <c r="H102" s="21">
        <v>120</v>
      </c>
      <c r="I102" s="21">
        <v>63</v>
      </c>
      <c r="J102" s="60">
        <v>57</v>
      </c>
      <c r="K102" s="21">
        <v>70</v>
      </c>
      <c r="L102" s="21">
        <v>79</v>
      </c>
      <c r="M102" s="21">
        <v>109</v>
      </c>
      <c r="N102" s="21">
        <v>132</v>
      </c>
      <c r="O102" s="21">
        <v>164</v>
      </c>
      <c r="P102" s="21">
        <v>107</v>
      </c>
      <c r="Q102" s="21">
        <v>73</v>
      </c>
      <c r="R102" s="21">
        <v>91</v>
      </c>
      <c r="S102" s="21">
        <v>121</v>
      </c>
      <c r="T102" s="21">
        <v>150</v>
      </c>
      <c r="U102" s="21">
        <v>125</v>
      </c>
      <c r="V102" s="21">
        <v>111</v>
      </c>
      <c r="W102" s="21">
        <v>97</v>
      </c>
      <c r="X102" s="21">
        <v>104</v>
      </c>
      <c r="Y102" s="21">
        <v>98</v>
      </c>
      <c r="Z102" s="21">
        <v>86</v>
      </c>
      <c r="AA102" s="21">
        <v>60</v>
      </c>
      <c r="AB102" s="21">
        <v>50</v>
      </c>
      <c r="AC102" s="22">
        <v>21</v>
      </c>
    </row>
    <row r="103" spans="1:29" x14ac:dyDescent="0.25">
      <c r="A103" s="7" t="s">
        <v>83</v>
      </c>
      <c r="B103" s="21">
        <v>2045</v>
      </c>
      <c r="C103" s="21">
        <v>1042</v>
      </c>
      <c r="D103" s="60">
        <v>1003</v>
      </c>
      <c r="E103" s="21">
        <v>1817</v>
      </c>
      <c r="F103" s="21">
        <v>917</v>
      </c>
      <c r="G103" s="60">
        <v>900</v>
      </c>
      <c r="H103" s="21">
        <v>228</v>
      </c>
      <c r="I103" s="21">
        <v>125</v>
      </c>
      <c r="J103" s="60">
        <v>103</v>
      </c>
      <c r="K103" s="21">
        <v>94</v>
      </c>
      <c r="L103" s="21">
        <v>72</v>
      </c>
      <c r="M103" s="21">
        <v>80</v>
      </c>
      <c r="N103" s="21">
        <v>102</v>
      </c>
      <c r="O103" s="21">
        <v>158</v>
      </c>
      <c r="P103" s="21">
        <v>124</v>
      </c>
      <c r="Q103" s="21">
        <v>128</v>
      </c>
      <c r="R103" s="21">
        <v>118</v>
      </c>
      <c r="S103" s="21">
        <v>123</v>
      </c>
      <c r="T103" s="21">
        <v>125</v>
      </c>
      <c r="U103" s="21">
        <v>147</v>
      </c>
      <c r="V103" s="21">
        <v>166</v>
      </c>
      <c r="W103" s="21">
        <v>133</v>
      </c>
      <c r="X103" s="21">
        <v>136</v>
      </c>
      <c r="Y103" s="21">
        <v>113</v>
      </c>
      <c r="Z103" s="21">
        <v>83</v>
      </c>
      <c r="AA103" s="21">
        <v>72</v>
      </c>
      <c r="AB103" s="21">
        <v>43</v>
      </c>
      <c r="AC103" s="22">
        <v>28</v>
      </c>
    </row>
    <row r="104" spans="1:29" x14ac:dyDescent="0.25">
      <c r="A104" s="7" t="s">
        <v>84</v>
      </c>
      <c r="B104" s="21">
        <v>422</v>
      </c>
      <c r="C104" s="21">
        <v>208</v>
      </c>
      <c r="D104" s="60">
        <v>214</v>
      </c>
      <c r="E104" s="21">
        <v>407</v>
      </c>
      <c r="F104" s="21">
        <v>200</v>
      </c>
      <c r="G104" s="60">
        <v>207</v>
      </c>
      <c r="H104" s="21">
        <v>15</v>
      </c>
      <c r="I104" s="21">
        <v>8</v>
      </c>
      <c r="J104" s="60">
        <v>7</v>
      </c>
      <c r="K104" s="21">
        <v>5</v>
      </c>
      <c r="L104" s="21">
        <v>17</v>
      </c>
      <c r="M104" s="21">
        <v>23</v>
      </c>
      <c r="N104" s="21">
        <v>37</v>
      </c>
      <c r="O104" s="21">
        <v>28</v>
      </c>
      <c r="P104" s="21">
        <v>22</v>
      </c>
      <c r="Q104" s="21">
        <v>10</v>
      </c>
      <c r="R104" s="21">
        <v>14</v>
      </c>
      <c r="S104" s="21">
        <v>30</v>
      </c>
      <c r="T104" s="21">
        <v>50</v>
      </c>
      <c r="U104" s="21">
        <v>34</v>
      </c>
      <c r="V104" s="21">
        <v>20</v>
      </c>
      <c r="W104" s="21">
        <v>20</v>
      </c>
      <c r="X104" s="21">
        <v>12</v>
      </c>
      <c r="Y104" s="21">
        <v>25</v>
      </c>
      <c r="Z104" s="21">
        <v>26</v>
      </c>
      <c r="AA104" s="21">
        <v>21</v>
      </c>
      <c r="AB104" s="21">
        <v>17</v>
      </c>
      <c r="AC104" s="22">
        <v>11</v>
      </c>
    </row>
    <row r="105" spans="1:29" x14ac:dyDescent="0.25">
      <c r="A105" s="7" t="s">
        <v>85</v>
      </c>
      <c r="B105" s="21">
        <v>1247</v>
      </c>
      <c r="C105" s="21">
        <v>623</v>
      </c>
      <c r="D105" s="60">
        <v>624</v>
      </c>
      <c r="E105" s="21">
        <v>1175</v>
      </c>
      <c r="F105" s="21">
        <v>579</v>
      </c>
      <c r="G105" s="60">
        <v>596</v>
      </c>
      <c r="H105" s="21">
        <v>72</v>
      </c>
      <c r="I105" s="21">
        <v>44</v>
      </c>
      <c r="J105" s="60">
        <v>28</v>
      </c>
      <c r="K105" s="21">
        <v>28</v>
      </c>
      <c r="L105" s="21">
        <v>41</v>
      </c>
      <c r="M105" s="21">
        <v>82</v>
      </c>
      <c r="N105" s="21">
        <v>109</v>
      </c>
      <c r="O105" s="21">
        <v>84</v>
      </c>
      <c r="P105" s="21">
        <v>48</v>
      </c>
      <c r="Q105" s="21">
        <v>51</v>
      </c>
      <c r="R105" s="21">
        <v>36</v>
      </c>
      <c r="S105" s="21">
        <v>94</v>
      </c>
      <c r="T105" s="21">
        <v>100</v>
      </c>
      <c r="U105" s="21">
        <v>100</v>
      </c>
      <c r="V105" s="21">
        <v>67</v>
      </c>
      <c r="W105" s="21">
        <v>98</v>
      </c>
      <c r="X105" s="21">
        <v>85</v>
      </c>
      <c r="Y105" s="21">
        <v>57</v>
      </c>
      <c r="Z105" s="21">
        <v>73</v>
      </c>
      <c r="AA105" s="21">
        <v>51</v>
      </c>
      <c r="AB105" s="21">
        <v>29</v>
      </c>
      <c r="AC105" s="22">
        <v>14</v>
      </c>
    </row>
    <row r="106" spans="1:29" x14ac:dyDescent="0.25">
      <c r="A106" s="7" t="s">
        <v>86</v>
      </c>
      <c r="B106" s="21">
        <v>1542</v>
      </c>
      <c r="C106" s="21">
        <v>853</v>
      </c>
      <c r="D106" s="60">
        <v>689</v>
      </c>
      <c r="E106" s="21">
        <v>1222</v>
      </c>
      <c r="F106" s="21">
        <v>612</v>
      </c>
      <c r="G106" s="60">
        <v>610</v>
      </c>
      <c r="H106" s="21">
        <v>320</v>
      </c>
      <c r="I106" s="21">
        <v>241</v>
      </c>
      <c r="J106" s="60">
        <v>79</v>
      </c>
      <c r="K106" s="21">
        <v>51</v>
      </c>
      <c r="L106" s="21">
        <v>50</v>
      </c>
      <c r="M106" s="21">
        <v>68</v>
      </c>
      <c r="N106" s="21">
        <v>60</v>
      </c>
      <c r="O106" s="21">
        <v>109</v>
      </c>
      <c r="P106" s="21">
        <v>86</v>
      </c>
      <c r="Q106" s="21">
        <v>91</v>
      </c>
      <c r="R106" s="21">
        <v>120</v>
      </c>
      <c r="S106" s="21">
        <v>133</v>
      </c>
      <c r="T106" s="21">
        <v>118</v>
      </c>
      <c r="U106" s="21">
        <v>145</v>
      </c>
      <c r="V106" s="21">
        <v>112</v>
      </c>
      <c r="W106" s="21">
        <v>109</v>
      </c>
      <c r="X106" s="21">
        <v>95</v>
      </c>
      <c r="Y106" s="21">
        <v>72</v>
      </c>
      <c r="Z106" s="21">
        <v>62</v>
      </c>
      <c r="AA106" s="21">
        <v>36</v>
      </c>
      <c r="AB106" s="21">
        <v>17</v>
      </c>
      <c r="AC106" s="22">
        <v>8</v>
      </c>
    </row>
    <row r="107" spans="1:29" x14ac:dyDescent="0.25">
      <c r="A107" s="7" t="s">
        <v>87</v>
      </c>
      <c r="B107" s="21">
        <v>1221</v>
      </c>
      <c r="C107" s="21">
        <v>590</v>
      </c>
      <c r="D107" s="60">
        <v>631</v>
      </c>
      <c r="E107" s="21">
        <v>1147</v>
      </c>
      <c r="F107" s="21">
        <v>549</v>
      </c>
      <c r="G107" s="60">
        <v>598</v>
      </c>
      <c r="H107" s="21">
        <v>74</v>
      </c>
      <c r="I107" s="21">
        <v>41</v>
      </c>
      <c r="J107" s="60">
        <v>33</v>
      </c>
      <c r="K107" s="21">
        <v>24</v>
      </c>
      <c r="L107" s="21">
        <v>46</v>
      </c>
      <c r="M107" s="21">
        <v>71</v>
      </c>
      <c r="N107" s="21">
        <v>73</v>
      </c>
      <c r="O107" s="21">
        <v>99</v>
      </c>
      <c r="P107" s="21">
        <v>70</v>
      </c>
      <c r="Q107" s="21">
        <v>47</v>
      </c>
      <c r="R107" s="21">
        <v>43</v>
      </c>
      <c r="S107" s="21">
        <v>80</v>
      </c>
      <c r="T107" s="21">
        <v>103</v>
      </c>
      <c r="U107" s="21">
        <v>106</v>
      </c>
      <c r="V107" s="21">
        <v>82</v>
      </c>
      <c r="W107" s="21">
        <v>69</v>
      </c>
      <c r="X107" s="21">
        <v>59</v>
      </c>
      <c r="Y107" s="21">
        <v>72</v>
      </c>
      <c r="Z107" s="21">
        <v>75</v>
      </c>
      <c r="AA107" s="21">
        <v>58</v>
      </c>
      <c r="AB107" s="21">
        <v>30</v>
      </c>
      <c r="AC107" s="22">
        <v>14</v>
      </c>
    </row>
    <row r="108" spans="1:29" x14ac:dyDescent="0.25">
      <c r="A108" s="7" t="s">
        <v>92</v>
      </c>
      <c r="B108" s="21">
        <v>1128</v>
      </c>
      <c r="C108" s="21">
        <v>566</v>
      </c>
      <c r="D108" s="60">
        <v>562</v>
      </c>
      <c r="E108" s="21">
        <v>1031</v>
      </c>
      <c r="F108" s="21">
        <v>513</v>
      </c>
      <c r="G108" s="60">
        <v>518</v>
      </c>
      <c r="H108" s="21">
        <v>97</v>
      </c>
      <c r="I108" s="21">
        <v>53</v>
      </c>
      <c r="J108" s="60">
        <v>44</v>
      </c>
      <c r="K108" s="21">
        <v>47</v>
      </c>
      <c r="L108" s="21">
        <v>36</v>
      </c>
      <c r="M108" s="21">
        <v>60</v>
      </c>
      <c r="N108" s="21">
        <v>56</v>
      </c>
      <c r="O108" s="21">
        <v>79</v>
      </c>
      <c r="P108" s="21">
        <v>78</v>
      </c>
      <c r="Q108" s="21">
        <v>56</v>
      </c>
      <c r="R108" s="21">
        <v>50</v>
      </c>
      <c r="S108" s="21">
        <v>88</v>
      </c>
      <c r="T108" s="21">
        <v>79</v>
      </c>
      <c r="U108" s="21">
        <v>93</v>
      </c>
      <c r="V108" s="21">
        <v>93</v>
      </c>
      <c r="W108" s="21">
        <v>75</v>
      </c>
      <c r="X108" s="21">
        <v>70</v>
      </c>
      <c r="Y108" s="21">
        <v>52</v>
      </c>
      <c r="Z108" s="21">
        <v>59</v>
      </c>
      <c r="AA108" s="21">
        <v>25</v>
      </c>
      <c r="AB108" s="21">
        <v>20</v>
      </c>
      <c r="AC108" s="22">
        <v>12</v>
      </c>
    </row>
    <row r="109" spans="1:29" ht="13" x14ac:dyDescent="0.3">
      <c r="A109" s="6" t="str">
        <f>VLOOKUP("&lt;Zeilentitel_12&gt;",Uebersetzungen!$B$3:$E$121,Uebersetzungen!$B$2+1,FALSE)</f>
        <v>Region Viamala</v>
      </c>
      <c r="B109" s="9">
        <v>13083</v>
      </c>
      <c r="C109" s="9">
        <v>6513</v>
      </c>
      <c r="D109" s="65">
        <v>6570</v>
      </c>
      <c r="E109" s="9">
        <v>11244</v>
      </c>
      <c r="F109" s="9">
        <v>5485</v>
      </c>
      <c r="G109" s="65">
        <v>5759</v>
      </c>
      <c r="H109" s="9">
        <v>1839</v>
      </c>
      <c r="I109" s="9">
        <v>1028</v>
      </c>
      <c r="J109" s="65">
        <v>811</v>
      </c>
      <c r="K109" s="67">
        <v>633</v>
      </c>
      <c r="L109" s="67">
        <v>607</v>
      </c>
      <c r="M109" s="67">
        <v>727</v>
      </c>
      <c r="N109" s="67">
        <v>811</v>
      </c>
      <c r="O109" s="67">
        <v>817</v>
      </c>
      <c r="P109" s="67">
        <v>751</v>
      </c>
      <c r="Q109" s="67">
        <v>717</v>
      </c>
      <c r="R109" s="67">
        <v>692</v>
      </c>
      <c r="S109" s="67">
        <v>945</v>
      </c>
      <c r="T109" s="67">
        <v>1133</v>
      </c>
      <c r="U109" s="67">
        <v>1028</v>
      </c>
      <c r="V109" s="67">
        <v>970</v>
      </c>
      <c r="W109" s="67">
        <v>856</v>
      </c>
      <c r="X109" s="67">
        <v>742</v>
      </c>
      <c r="Y109" s="67">
        <v>541</v>
      </c>
      <c r="Z109" s="67">
        <v>453</v>
      </c>
      <c r="AA109" s="67">
        <v>333</v>
      </c>
      <c r="AB109" s="67">
        <v>225</v>
      </c>
      <c r="AC109" s="68">
        <v>102</v>
      </c>
    </row>
    <row r="110" spans="1:29" x14ac:dyDescent="0.25">
      <c r="A110" s="7" t="s">
        <v>13</v>
      </c>
      <c r="B110" s="21">
        <v>367</v>
      </c>
      <c r="C110" s="21">
        <v>185</v>
      </c>
      <c r="D110" s="60">
        <v>182</v>
      </c>
      <c r="E110" s="21">
        <v>334</v>
      </c>
      <c r="F110" s="21">
        <v>168</v>
      </c>
      <c r="G110" s="60">
        <v>166</v>
      </c>
      <c r="H110" s="21">
        <v>33</v>
      </c>
      <c r="I110" s="21">
        <v>17</v>
      </c>
      <c r="J110" s="60">
        <v>16</v>
      </c>
      <c r="K110" s="21">
        <v>27</v>
      </c>
      <c r="L110" s="21">
        <v>18</v>
      </c>
      <c r="M110" s="21">
        <v>11</v>
      </c>
      <c r="N110" s="21">
        <v>21</v>
      </c>
      <c r="O110" s="21">
        <v>21</v>
      </c>
      <c r="P110" s="21">
        <v>15</v>
      </c>
      <c r="Q110" s="21">
        <v>29</v>
      </c>
      <c r="R110" s="21">
        <v>22</v>
      </c>
      <c r="S110" s="21">
        <v>26</v>
      </c>
      <c r="T110" s="21">
        <v>35</v>
      </c>
      <c r="U110" s="21">
        <v>27</v>
      </c>
      <c r="V110" s="21">
        <v>19</v>
      </c>
      <c r="W110" s="21">
        <v>35</v>
      </c>
      <c r="X110" s="21">
        <v>31</v>
      </c>
      <c r="Y110" s="21">
        <v>13</v>
      </c>
      <c r="Z110" s="21">
        <v>8</v>
      </c>
      <c r="AA110" s="21">
        <v>5</v>
      </c>
      <c r="AB110" s="21">
        <v>3</v>
      </c>
      <c r="AC110" s="22">
        <v>1</v>
      </c>
    </row>
    <row r="111" spans="1:29" x14ac:dyDescent="0.25">
      <c r="A111" s="7" t="s">
        <v>14</v>
      </c>
      <c r="B111" s="21">
        <v>310</v>
      </c>
      <c r="C111" s="21">
        <v>145</v>
      </c>
      <c r="D111" s="60">
        <v>165</v>
      </c>
      <c r="E111" s="21">
        <v>277</v>
      </c>
      <c r="F111" s="21">
        <v>127</v>
      </c>
      <c r="G111" s="60">
        <v>150</v>
      </c>
      <c r="H111" s="21">
        <v>33</v>
      </c>
      <c r="I111" s="21">
        <v>18</v>
      </c>
      <c r="J111" s="60">
        <v>15</v>
      </c>
      <c r="K111" s="69">
        <v>11</v>
      </c>
      <c r="L111" s="10">
        <v>17</v>
      </c>
      <c r="M111" s="10">
        <v>21</v>
      </c>
      <c r="N111" s="10">
        <v>20</v>
      </c>
      <c r="O111" s="10">
        <v>20</v>
      </c>
      <c r="P111" s="10">
        <v>20</v>
      </c>
      <c r="Q111" s="10">
        <v>16</v>
      </c>
      <c r="R111" s="10">
        <v>13</v>
      </c>
      <c r="S111" s="10">
        <v>25</v>
      </c>
      <c r="T111" s="10">
        <v>34</v>
      </c>
      <c r="U111" s="10">
        <v>32</v>
      </c>
      <c r="V111" s="10">
        <v>25</v>
      </c>
      <c r="W111" s="10">
        <v>21</v>
      </c>
      <c r="X111" s="10">
        <v>16</v>
      </c>
      <c r="Y111" s="10">
        <v>10</v>
      </c>
      <c r="Z111" s="10">
        <v>4</v>
      </c>
      <c r="AA111" s="10">
        <v>1</v>
      </c>
      <c r="AB111" s="10">
        <v>1</v>
      </c>
      <c r="AC111" s="14">
        <v>3</v>
      </c>
    </row>
    <row r="112" spans="1:29" x14ac:dyDescent="0.25">
      <c r="A112" s="7" t="s">
        <v>15</v>
      </c>
      <c r="B112" s="21">
        <v>818</v>
      </c>
      <c r="C112" s="21">
        <v>388</v>
      </c>
      <c r="D112" s="60">
        <v>430</v>
      </c>
      <c r="E112" s="21">
        <v>776</v>
      </c>
      <c r="F112" s="21">
        <v>368</v>
      </c>
      <c r="G112" s="60">
        <v>408</v>
      </c>
      <c r="H112" s="21">
        <v>42</v>
      </c>
      <c r="I112" s="21">
        <v>20</v>
      </c>
      <c r="J112" s="60">
        <v>22</v>
      </c>
      <c r="K112" s="21">
        <v>30</v>
      </c>
      <c r="L112" s="21">
        <v>33</v>
      </c>
      <c r="M112" s="21">
        <v>58</v>
      </c>
      <c r="N112" s="21">
        <v>61</v>
      </c>
      <c r="O112" s="21">
        <v>57</v>
      </c>
      <c r="P112" s="21">
        <v>56</v>
      </c>
      <c r="Q112" s="21">
        <v>35</v>
      </c>
      <c r="R112" s="21">
        <v>34</v>
      </c>
      <c r="S112" s="21">
        <v>66</v>
      </c>
      <c r="T112" s="21">
        <v>65</v>
      </c>
      <c r="U112" s="21">
        <v>57</v>
      </c>
      <c r="V112" s="21">
        <v>65</v>
      </c>
      <c r="W112" s="21">
        <v>44</v>
      </c>
      <c r="X112" s="21">
        <v>42</v>
      </c>
      <c r="Y112" s="21">
        <v>31</v>
      </c>
      <c r="Z112" s="21">
        <v>31</v>
      </c>
      <c r="AA112" s="21">
        <v>31</v>
      </c>
      <c r="AB112" s="21">
        <v>16</v>
      </c>
      <c r="AC112" s="22">
        <v>6</v>
      </c>
    </row>
    <row r="113" spans="1:29" x14ac:dyDescent="0.25">
      <c r="A113" s="7" t="s">
        <v>16</v>
      </c>
      <c r="B113" s="21">
        <v>897</v>
      </c>
      <c r="C113" s="21">
        <v>449</v>
      </c>
      <c r="D113" s="60">
        <v>448</v>
      </c>
      <c r="E113" s="21">
        <v>767</v>
      </c>
      <c r="F113" s="21">
        <v>367</v>
      </c>
      <c r="G113" s="60">
        <v>400</v>
      </c>
      <c r="H113" s="21">
        <v>130</v>
      </c>
      <c r="I113" s="21">
        <v>82</v>
      </c>
      <c r="J113" s="60">
        <v>48</v>
      </c>
      <c r="K113" s="21">
        <v>37</v>
      </c>
      <c r="L113" s="21">
        <v>44</v>
      </c>
      <c r="M113" s="21">
        <v>59</v>
      </c>
      <c r="N113" s="21">
        <v>64</v>
      </c>
      <c r="O113" s="21">
        <v>49</v>
      </c>
      <c r="P113" s="21">
        <v>37</v>
      </c>
      <c r="Q113" s="21">
        <v>51</v>
      </c>
      <c r="R113" s="21">
        <v>41</v>
      </c>
      <c r="S113" s="21">
        <v>69</v>
      </c>
      <c r="T113" s="21">
        <v>82</v>
      </c>
      <c r="U113" s="21">
        <v>74</v>
      </c>
      <c r="V113" s="21">
        <v>61</v>
      </c>
      <c r="W113" s="21">
        <v>54</v>
      </c>
      <c r="X113" s="21">
        <v>56</v>
      </c>
      <c r="Y113" s="21">
        <v>42</v>
      </c>
      <c r="Z113" s="21">
        <v>33</v>
      </c>
      <c r="AA113" s="21">
        <v>21</v>
      </c>
      <c r="AB113" s="21">
        <v>11</v>
      </c>
      <c r="AC113" s="22">
        <v>12</v>
      </c>
    </row>
    <row r="114" spans="1:29" x14ac:dyDescent="0.25">
      <c r="A114" s="7" t="s">
        <v>17</v>
      </c>
      <c r="B114" s="21">
        <v>2121</v>
      </c>
      <c r="C114" s="21">
        <v>1062</v>
      </c>
      <c r="D114" s="60">
        <v>1059</v>
      </c>
      <c r="E114" s="21">
        <v>1791</v>
      </c>
      <c r="F114" s="21">
        <v>879</v>
      </c>
      <c r="G114" s="60">
        <v>912</v>
      </c>
      <c r="H114" s="21">
        <v>330</v>
      </c>
      <c r="I114" s="21">
        <v>183</v>
      </c>
      <c r="J114" s="60">
        <v>147</v>
      </c>
      <c r="K114" s="21">
        <v>114</v>
      </c>
      <c r="L114" s="21">
        <v>91</v>
      </c>
      <c r="M114" s="21">
        <v>115</v>
      </c>
      <c r="N114" s="21">
        <v>135</v>
      </c>
      <c r="O114" s="21">
        <v>128</v>
      </c>
      <c r="P114" s="21">
        <v>109</v>
      </c>
      <c r="Q114" s="21">
        <v>125</v>
      </c>
      <c r="R114" s="21">
        <v>121</v>
      </c>
      <c r="S114" s="21">
        <v>178</v>
      </c>
      <c r="T114" s="21">
        <v>191</v>
      </c>
      <c r="U114" s="21">
        <v>176</v>
      </c>
      <c r="V114" s="21">
        <v>148</v>
      </c>
      <c r="W114" s="21">
        <v>142</v>
      </c>
      <c r="X114" s="21">
        <v>117</v>
      </c>
      <c r="Y114" s="21">
        <v>89</v>
      </c>
      <c r="Z114" s="21">
        <v>58</v>
      </c>
      <c r="AA114" s="21">
        <v>50</v>
      </c>
      <c r="AB114" s="21">
        <v>27</v>
      </c>
      <c r="AC114" s="22">
        <v>7</v>
      </c>
    </row>
    <row r="115" spans="1:29" x14ac:dyDescent="0.25">
      <c r="A115" s="7" t="s">
        <v>18</v>
      </c>
      <c r="B115" s="21">
        <v>216</v>
      </c>
      <c r="C115" s="21">
        <v>104</v>
      </c>
      <c r="D115" s="60">
        <v>112</v>
      </c>
      <c r="E115" s="21">
        <v>208</v>
      </c>
      <c r="F115" s="21">
        <v>100</v>
      </c>
      <c r="G115" s="60">
        <v>108</v>
      </c>
      <c r="H115" s="21">
        <v>8</v>
      </c>
      <c r="I115" s="21">
        <v>4</v>
      </c>
      <c r="J115" s="60">
        <v>4</v>
      </c>
      <c r="K115" s="21">
        <v>8</v>
      </c>
      <c r="L115" s="21">
        <v>24</v>
      </c>
      <c r="M115" s="21">
        <v>15</v>
      </c>
      <c r="N115" s="21">
        <v>11</v>
      </c>
      <c r="O115" s="21">
        <v>9</v>
      </c>
      <c r="P115" s="21">
        <v>14</v>
      </c>
      <c r="Q115" s="21">
        <v>10</v>
      </c>
      <c r="R115" s="21">
        <v>18</v>
      </c>
      <c r="S115" s="21">
        <v>16</v>
      </c>
      <c r="T115" s="21">
        <v>12</v>
      </c>
      <c r="U115" s="21">
        <v>14</v>
      </c>
      <c r="V115" s="21">
        <v>16</v>
      </c>
      <c r="W115" s="21">
        <v>13</v>
      </c>
      <c r="X115" s="21">
        <v>12</v>
      </c>
      <c r="Y115" s="21">
        <v>12</v>
      </c>
      <c r="Z115" s="21">
        <v>3</v>
      </c>
      <c r="AA115" s="21">
        <v>5</v>
      </c>
      <c r="AB115" s="21">
        <v>4</v>
      </c>
      <c r="AC115" s="22">
        <v>0</v>
      </c>
    </row>
    <row r="116" spans="1:29" x14ac:dyDescent="0.25">
      <c r="A116" s="7" t="s">
        <v>19</v>
      </c>
      <c r="B116" s="21">
        <v>427</v>
      </c>
      <c r="C116" s="21">
        <v>215</v>
      </c>
      <c r="D116" s="60">
        <v>212</v>
      </c>
      <c r="E116" s="21">
        <v>414</v>
      </c>
      <c r="F116" s="21">
        <v>209</v>
      </c>
      <c r="G116" s="60">
        <v>205</v>
      </c>
      <c r="H116" s="21">
        <v>13</v>
      </c>
      <c r="I116" s="21">
        <v>6</v>
      </c>
      <c r="J116" s="60">
        <v>7</v>
      </c>
      <c r="K116" s="21">
        <v>29</v>
      </c>
      <c r="L116" s="21">
        <v>18</v>
      </c>
      <c r="M116" s="21">
        <v>27</v>
      </c>
      <c r="N116" s="21">
        <v>23</v>
      </c>
      <c r="O116" s="21">
        <v>28</v>
      </c>
      <c r="P116" s="21">
        <v>28</v>
      </c>
      <c r="Q116" s="21">
        <v>41</v>
      </c>
      <c r="R116" s="21">
        <v>12</v>
      </c>
      <c r="S116" s="21">
        <v>29</v>
      </c>
      <c r="T116" s="21">
        <v>38</v>
      </c>
      <c r="U116" s="21">
        <v>42</v>
      </c>
      <c r="V116" s="21">
        <v>37</v>
      </c>
      <c r="W116" s="21">
        <v>32</v>
      </c>
      <c r="X116" s="21">
        <v>19</v>
      </c>
      <c r="Y116" s="21">
        <v>8</v>
      </c>
      <c r="Z116" s="21">
        <v>8</v>
      </c>
      <c r="AA116" s="21">
        <v>1</v>
      </c>
      <c r="AB116" s="21">
        <v>5</v>
      </c>
      <c r="AC116" s="22">
        <v>2</v>
      </c>
    </row>
    <row r="117" spans="1:29" x14ac:dyDescent="0.25">
      <c r="A117" s="7" t="s">
        <v>20</v>
      </c>
      <c r="B117" s="21">
        <v>3017</v>
      </c>
      <c r="C117" s="21">
        <v>1549</v>
      </c>
      <c r="D117" s="60">
        <v>1468</v>
      </c>
      <c r="E117" s="21">
        <v>2148</v>
      </c>
      <c r="F117" s="21">
        <v>1059</v>
      </c>
      <c r="G117" s="60">
        <v>1089</v>
      </c>
      <c r="H117" s="21">
        <v>869</v>
      </c>
      <c r="I117" s="21">
        <v>490</v>
      </c>
      <c r="J117" s="60">
        <v>379</v>
      </c>
      <c r="K117" s="21">
        <v>148</v>
      </c>
      <c r="L117" s="21">
        <v>130</v>
      </c>
      <c r="M117" s="21">
        <v>162</v>
      </c>
      <c r="N117" s="21">
        <v>174</v>
      </c>
      <c r="O117" s="21">
        <v>193</v>
      </c>
      <c r="P117" s="21">
        <v>224</v>
      </c>
      <c r="Q117" s="21">
        <v>168</v>
      </c>
      <c r="R117" s="21">
        <v>182</v>
      </c>
      <c r="S117" s="21">
        <v>197</v>
      </c>
      <c r="T117" s="21">
        <v>255</v>
      </c>
      <c r="U117" s="21">
        <v>239</v>
      </c>
      <c r="V117" s="21">
        <v>228</v>
      </c>
      <c r="W117" s="21">
        <v>173</v>
      </c>
      <c r="X117" s="21">
        <v>168</v>
      </c>
      <c r="Y117" s="21">
        <v>129</v>
      </c>
      <c r="Z117" s="21">
        <v>113</v>
      </c>
      <c r="AA117" s="21">
        <v>65</v>
      </c>
      <c r="AB117" s="21">
        <v>53</v>
      </c>
      <c r="AC117" s="22">
        <v>16</v>
      </c>
    </row>
    <row r="118" spans="1:29" x14ac:dyDescent="0.25">
      <c r="A118" s="7" t="s">
        <v>21</v>
      </c>
      <c r="B118" s="21">
        <v>137</v>
      </c>
      <c r="C118" s="21">
        <v>70</v>
      </c>
      <c r="D118" s="60">
        <v>67</v>
      </c>
      <c r="E118" s="21">
        <v>130</v>
      </c>
      <c r="F118" s="21">
        <v>66</v>
      </c>
      <c r="G118" s="60">
        <v>64</v>
      </c>
      <c r="H118" s="21">
        <v>7</v>
      </c>
      <c r="I118" s="21">
        <v>4</v>
      </c>
      <c r="J118" s="60">
        <v>3</v>
      </c>
      <c r="K118" s="21">
        <v>4</v>
      </c>
      <c r="L118" s="21">
        <v>5</v>
      </c>
      <c r="M118" s="21">
        <v>7</v>
      </c>
      <c r="N118" s="21">
        <v>6</v>
      </c>
      <c r="O118" s="21">
        <v>10</v>
      </c>
      <c r="P118" s="21">
        <v>10</v>
      </c>
      <c r="Q118" s="21">
        <v>7</v>
      </c>
      <c r="R118" s="21">
        <v>5</v>
      </c>
      <c r="S118" s="21">
        <v>12</v>
      </c>
      <c r="T118" s="21">
        <v>7</v>
      </c>
      <c r="U118" s="21">
        <v>9</v>
      </c>
      <c r="V118" s="21">
        <v>10</v>
      </c>
      <c r="W118" s="21">
        <v>17</v>
      </c>
      <c r="X118" s="21">
        <v>10</v>
      </c>
      <c r="Y118" s="21">
        <v>6</v>
      </c>
      <c r="Z118" s="21">
        <v>3</v>
      </c>
      <c r="AA118" s="21">
        <v>3</v>
      </c>
      <c r="AB118" s="21">
        <v>3</v>
      </c>
      <c r="AC118" s="22">
        <v>3</v>
      </c>
    </row>
    <row r="119" spans="1:29" x14ac:dyDescent="0.25">
      <c r="A119" s="7" t="s">
        <v>22</v>
      </c>
      <c r="B119" s="21">
        <v>116</v>
      </c>
      <c r="C119" s="21">
        <v>60</v>
      </c>
      <c r="D119" s="60">
        <v>56</v>
      </c>
      <c r="E119" s="21">
        <v>112</v>
      </c>
      <c r="F119" s="21">
        <v>59</v>
      </c>
      <c r="G119" s="60">
        <v>53</v>
      </c>
      <c r="H119" s="21">
        <v>4</v>
      </c>
      <c r="I119" s="21">
        <v>1</v>
      </c>
      <c r="J119" s="60">
        <v>3</v>
      </c>
      <c r="K119" s="21">
        <v>4</v>
      </c>
      <c r="L119" s="21">
        <v>4</v>
      </c>
      <c r="M119" s="21">
        <v>2</v>
      </c>
      <c r="N119" s="21">
        <v>0</v>
      </c>
      <c r="O119" s="21">
        <v>3</v>
      </c>
      <c r="P119" s="21">
        <v>1</v>
      </c>
      <c r="Q119" s="21">
        <v>8</v>
      </c>
      <c r="R119" s="21">
        <v>13</v>
      </c>
      <c r="S119" s="21">
        <v>4</v>
      </c>
      <c r="T119" s="21">
        <v>6</v>
      </c>
      <c r="U119" s="21">
        <v>4</v>
      </c>
      <c r="V119" s="21">
        <v>6</v>
      </c>
      <c r="W119" s="21">
        <v>19</v>
      </c>
      <c r="X119" s="21">
        <v>16</v>
      </c>
      <c r="Y119" s="21">
        <v>12</v>
      </c>
      <c r="Z119" s="21">
        <v>3</v>
      </c>
      <c r="AA119" s="21">
        <v>5</v>
      </c>
      <c r="AB119" s="21">
        <v>5</v>
      </c>
      <c r="AC119" s="22">
        <v>1</v>
      </c>
    </row>
    <row r="120" spans="1:29" x14ac:dyDescent="0.25">
      <c r="A120" s="7" t="s">
        <v>24</v>
      </c>
      <c r="B120" s="21">
        <v>1933</v>
      </c>
      <c r="C120" s="21">
        <v>925</v>
      </c>
      <c r="D120" s="60">
        <v>1008</v>
      </c>
      <c r="E120" s="21">
        <v>1844</v>
      </c>
      <c r="F120" s="21">
        <v>873</v>
      </c>
      <c r="G120" s="60">
        <v>971</v>
      </c>
      <c r="H120" s="21">
        <v>89</v>
      </c>
      <c r="I120" s="21">
        <v>52</v>
      </c>
      <c r="J120" s="60">
        <v>37</v>
      </c>
      <c r="K120" s="21">
        <v>102</v>
      </c>
      <c r="L120" s="21">
        <v>101</v>
      </c>
      <c r="M120" s="21">
        <v>91</v>
      </c>
      <c r="N120" s="21">
        <v>154</v>
      </c>
      <c r="O120" s="21">
        <v>118</v>
      </c>
      <c r="P120" s="21">
        <v>97</v>
      </c>
      <c r="Q120" s="21">
        <v>89</v>
      </c>
      <c r="R120" s="21">
        <v>93</v>
      </c>
      <c r="S120" s="21">
        <v>130</v>
      </c>
      <c r="T120" s="21">
        <v>180</v>
      </c>
      <c r="U120" s="21">
        <v>164</v>
      </c>
      <c r="V120" s="21">
        <v>171</v>
      </c>
      <c r="W120" s="21">
        <v>142</v>
      </c>
      <c r="X120" s="21">
        <v>76</v>
      </c>
      <c r="Y120" s="21">
        <v>65</v>
      </c>
      <c r="Z120" s="21">
        <v>55</v>
      </c>
      <c r="AA120" s="21">
        <v>48</v>
      </c>
      <c r="AB120" s="21">
        <v>32</v>
      </c>
      <c r="AC120" s="22">
        <v>25</v>
      </c>
    </row>
    <row r="121" spans="1:29" x14ac:dyDescent="0.25">
      <c r="A121" s="7" t="s">
        <v>25</v>
      </c>
      <c r="B121" s="21">
        <v>171</v>
      </c>
      <c r="C121" s="21">
        <v>80</v>
      </c>
      <c r="D121" s="60">
        <v>91</v>
      </c>
      <c r="E121" s="21">
        <v>159</v>
      </c>
      <c r="F121" s="21">
        <v>72</v>
      </c>
      <c r="G121" s="60">
        <v>87</v>
      </c>
      <c r="H121" s="21">
        <v>12</v>
      </c>
      <c r="I121" s="21">
        <v>8</v>
      </c>
      <c r="J121" s="60">
        <v>4</v>
      </c>
      <c r="K121" s="21">
        <v>7</v>
      </c>
      <c r="L121" s="21">
        <v>6</v>
      </c>
      <c r="M121" s="21">
        <v>10</v>
      </c>
      <c r="N121" s="21">
        <v>12</v>
      </c>
      <c r="O121" s="21">
        <v>6</v>
      </c>
      <c r="P121" s="21">
        <v>6</v>
      </c>
      <c r="Q121" s="21">
        <v>8</v>
      </c>
      <c r="R121" s="21">
        <v>4</v>
      </c>
      <c r="S121" s="21">
        <v>9</v>
      </c>
      <c r="T121" s="21">
        <v>16</v>
      </c>
      <c r="U121" s="21">
        <v>15</v>
      </c>
      <c r="V121" s="21">
        <v>15</v>
      </c>
      <c r="W121" s="21">
        <v>15</v>
      </c>
      <c r="X121" s="21">
        <v>12</v>
      </c>
      <c r="Y121" s="21">
        <v>5</v>
      </c>
      <c r="Z121" s="21">
        <v>7</v>
      </c>
      <c r="AA121" s="21">
        <v>8</v>
      </c>
      <c r="AB121" s="21">
        <v>7</v>
      </c>
      <c r="AC121" s="22">
        <v>3</v>
      </c>
    </row>
    <row r="122" spans="1:29" x14ac:dyDescent="0.25">
      <c r="A122" s="7" t="s">
        <v>26</v>
      </c>
      <c r="B122" s="21">
        <v>121</v>
      </c>
      <c r="C122" s="21">
        <v>60</v>
      </c>
      <c r="D122" s="60">
        <v>61</v>
      </c>
      <c r="E122" s="21">
        <v>119</v>
      </c>
      <c r="F122" s="21">
        <v>59</v>
      </c>
      <c r="G122" s="60">
        <v>60</v>
      </c>
      <c r="H122" s="21">
        <v>2</v>
      </c>
      <c r="I122" s="21">
        <v>1</v>
      </c>
      <c r="J122" s="60">
        <v>1</v>
      </c>
      <c r="K122" s="21">
        <v>5</v>
      </c>
      <c r="L122" s="21">
        <v>4</v>
      </c>
      <c r="M122" s="21">
        <v>8</v>
      </c>
      <c r="N122" s="21">
        <v>3</v>
      </c>
      <c r="O122" s="21">
        <v>13</v>
      </c>
      <c r="P122" s="21">
        <v>6</v>
      </c>
      <c r="Q122" s="21">
        <v>4</v>
      </c>
      <c r="R122" s="21">
        <v>9</v>
      </c>
      <c r="S122" s="21">
        <v>8</v>
      </c>
      <c r="T122" s="21">
        <v>9</v>
      </c>
      <c r="U122" s="21">
        <v>6</v>
      </c>
      <c r="V122" s="21">
        <v>6</v>
      </c>
      <c r="W122" s="21">
        <v>7</v>
      </c>
      <c r="X122" s="21">
        <v>10</v>
      </c>
      <c r="Y122" s="21">
        <v>5</v>
      </c>
      <c r="Z122" s="21">
        <v>7</v>
      </c>
      <c r="AA122" s="21">
        <v>9</v>
      </c>
      <c r="AB122" s="21">
        <v>2</v>
      </c>
      <c r="AC122" s="22">
        <v>0</v>
      </c>
    </row>
    <row r="123" spans="1:29" x14ac:dyDescent="0.25">
      <c r="A123" s="7" t="s">
        <v>27</v>
      </c>
      <c r="B123" s="21">
        <v>883</v>
      </c>
      <c r="C123" s="21">
        <v>421</v>
      </c>
      <c r="D123" s="60">
        <v>462</v>
      </c>
      <c r="E123" s="21">
        <v>761</v>
      </c>
      <c r="F123" s="21">
        <v>351</v>
      </c>
      <c r="G123" s="60">
        <v>410</v>
      </c>
      <c r="H123" s="21">
        <v>122</v>
      </c>
      <c r="I123" s="21">
        <v>70</v>
      </c>
      <c r="J123" s="60">
        <v>52</v>
      </c>
      <c r="K123" s="21">
        <v>45</v>
      </c>
      <c r="L123" s="21">
        <v>45</v>
      </c>
      <c r="M123" s="21">
        <v>45</v>
      </c>
      <c r="N123" s="21">
        <v>42</v>
      </c>
      <c r="O123" s="21">
        <v>50</v>
      </c>
      <c r="P123" s="21">
        <v>39</v>
      </c>
      <c r="Q123" s="21">
        <v>50</v>
      </c>
      <c r="R123" s="21">
        <v>47</v>
      </c>
      <c r="S123" s="21">
        <v>68</v>
      </c>
      <c r="T123" s="21">
        <v>71</v>
      </c>
      <c r="U123" s="21">
        <v>60</v>
      </c>
      <c r="V123" s="21">
        <v>51</v>
      </c>
      <c r="W123" s="21">
        <v>52</v>
      </c>
      <c r="X123" s="21">
        <v>50</v>
      </c>
      <c r="Y123" s="21">
        <v>46</v>
      </c>
      <c r="Z123" s="21">
        <v>49</v>
      </c>
      <c r="AA123" s="21">
        <v>30</v>
      </c>
      <c r="AB123" s="21">
        <v>33</v>
      </c>
      <c r="AC123" s="22">
        <v>10</v>
      </c>
    </row>
    <row r="124" spans="1:29" x14ac:dyDescent="0.25">
      <c r="A124" s="7" t="s">
        <v>243</v>
      </c>
      <c r="B124" s="21">
        <v>49</v>
      </c>
      <c r="C124" s="21">
        <v>30</v>
      </c>
      <c r="D124" s="60">
        <v>19</v>
      </c>
      <c r="E124" s="21">
        <v>46</v>
      </c>
      <c r="F124" s="21">
        <v>28</v>
      </c>
      <c r="G124" s="60">
        <v>18</v>
      </c>
      <c r="H124" s="21">
        <v>3</v>
      </c>
      <c r="I124" s="21">
        <v>2</v>
      </c>
      <c r="J124" s="60">
        <v>1</v>
      </c>
      <c r="K124" s="21">
        <v>2</v>
      </c>
      <c r="L124" s="21">
        <v>2</v>
      </c>
      <c r="M124" s="21">
        <v>1</v>
      </c>
      <c r="N124" s="21">
        <v>5</v>
      </c>
      <c r="O124" s="21">
        <v>7</v>
      </c>
      <c r="P124" s="21">
        <v>1</v>
      </c>
      <c r="Q124" s="21">
        <v>2</v>
      </c>
      <c r="R124" s="21">
        <v>0</v>
      </c>
      <c r="S124" s="21">
        <v>7</v>
      </c>
      <c r="T124" s="21">
        <v>3</v>
      </c>
      <c r="U124" s="21">
        <v>5</v>
      </c>
      <c r="V124" s="21">
        <v>5</v>
      </c>
      <c r="W124" s="21">
        <v>2</v>
      </c>
      <c r="X124" s="21">
        <v>2</v>
      </c>
      <c r="Y124" s="21">
        <v>1</v>
      </c>
      <c r="Z124" s="21">
        <v>3</v>
      </c>
      <c r="AA124" s="21">
        <v>1</v>
      </c>
      <c r="AB124" s="21">
        <v>0</v>
      </c>
      <c r="AC124" s="22">
        <v>0</v>
      </c>
    </row>
    <row r="125" spans="1:29" x14ac:dyDescent="0.25">
      <c r="A125" s="7" t="s">
        <v>244</v>
      </c>
      <c r="B125" s="21">
        <v>213</v>
      </c>
      <c r="C125" s="21">
        <v>100</v>
      </c>
      <c r="D125" s="60">
        <v>113</v>
      </c>
      <c r="E125" s="21">
        <v>208</v>
      </c>
      <c r="F125" s="21">
        <v>97</v>
      </c>
      <c r="G125" s="60">
        <v>111</v>
      </c>
      <c r="H125" s="21">
        <v>5</v>
      </c>
      <c r="I125" s="21">
        <v>3</v>
      </c>
      <c r="J125" s="60">
        <v>2</v>
      </c>
      <c r="K125" s="21">
        <v>10</v>
      </c>
      <c r="L125" s="21">
        <v>11</v>
      </c>
      <c r="M125" s="21">
        <v>14</v>
      </c>
      <c r="N125" s="21">
        <v>18</v>
      </c>
      <c r="O125" s="21">
        <v>21</v>
      </c>
      <c r="P125" s="21">
        <v>7</v>
      </c>
      <c r="Q125" s="21">
        <v>11</v>
      </c>
      <c r="R125" s="21">
        <v>11</v>
      </c>
      <c r="S125" s="21">
        <v>11</v>
      </c>
      <c r="T125" s="21">
        <v>21</v>
      </c>
      <c r="U125" s="21">
        <v>20</v>
      </c>
      <c r="V125" s="21">
        <v>14</v>
      </c>
      <c r="W125" s="21">
        <v>9</v>
      </c>
      <c r="X125" s="21">
        <v>9</v>
      </c>
      <c r="Y125" s="21">
        <v>11</v>
      </c>
      <c r="Z125" s="21">
        <v>7</v>
      </c>
      <c r="AA125" s="21">
        <v>6</v>
      </c>
      <c r="AB125" s="21">
        <v>2</v>
      </c>
      <c r="AC125" s="22">
        <v>0</v>
      </c>
    </row>
    <row r="126" spans="1:29" x14ac:dyDescent="0.25">
      <c r="A126" s="7" t="s">
        <v>245</v>
      </c>
      <c r="B126" s="21">
        <v>42</v>
      </c>
      <c r="C126" s="21">
        <v>18</v>
      </c>
      <c r="D126" s="60">
        <v>24</v>
      </c>
      <c r="E126" s="21">
        <v>41</v>
      </c>
      <c r="F126" s="21">
        <v>18</v>
      </c>
      <c r="G126" s="60">
        <v>23</v>
      </c>
      <c r="H126" s="21">
        <v>1</v>
      </c>
      <c r="I126" s="21">
        <v>0</v>
      </c>
      <c r="J126" s="60">
        <v>1</v>
      </c>
      <c r="K126" s="21">
        <v>0</v>
      </c>
      <c r="L126" s="21">
        <v>2</v>
      </c>
      <c r="M126" s="21">
        <v>3</v>
      </c>
      <c r="N126" s="21">
        <v>2</v>
      </c>
      <c r="O126" s="21">
        <v>9</v>
      </c>
      <c r="P126" s="21">
        <v>0</v>
      </c>
      <c r="Q126" s="21">
        <v>0</v>
      </c>
      <c r="R126" s="21">
        <v>2</v>
      </c>
      <c r="S126" s="21">
        <v>2</v>
      </c>
      <c r="T126" s="21">
        <v>3</v>
      </c>
      <c r="U126" s="21">
        <v>5</v>
      </c>
      <c r="V126" s="21">
        <v>1</v>
      </c>
      <c r="W126" s="21">
        <v>1</v>
      </c>
      <c r="X126" s="21">
        <v>0</v>
      </c>
      <c r="Y126" s="21">
        <v>0</v>
      </c>
      <c r="Z126" s="21">
        <v>5</v>
      </c>
      <c r="AA126" s="21">
        <v>5</v>
      </c>
      <c r="AB126" s="21">
        <v>2</v>
      </c>
      <c r="AC126" s="22">
        <v>0</v>
      </c>
    </row>
    <row r="127" spans="1:29" x14ac:dyDescent="0.25">
      <c r="A127" s="7" t="s">
        <v>246</v>
      </c>
      <c r="B127" s="21">
        <v>47</v>
      </c>
      <c r="C127" s="21">
        <v>26</v>
      </c>
      <c r="D127" s="60">
        <v>21</v>
      </c>
      <c r="E127" s="21">
        <v>45</v>
      </c>
      <c r="F127" s="21">
        <v>26</v>
      </c>
      <c r="G127" s="60">
        <v>19</v>
      </c>
      <c r="H127" s="21">
        <v>2</v>
      </c>
      <c r="I127" s="21">
        <v>0</v>
      </c>
      <c r="J127" s="60">
        <v>2</v>
      </c>
      <c r="K127" s="21">
        <v>1</v>
      </c>
      <c r="L127" s="21">
        <v>0</v>
      </c>
      <c r="M127" s="21">
        <v>3</v>
      </c>
      <c r="N127" s="21">
        <v>7</v>
      </c>
      <c r="O127" s="21">
        <v>6</v>
      </c>
      <c r="P127" s="21">
        <v>3</v>
      </c>
      <c r="Q127" s="21">
        <v>0</v>
      </c>
      <c r="R127" s="21">
        <v>2</v>
      </c>
      <c r="S127" s="21">
        <v>2</v>
      </c>
      <c r="T127" s="21">
        <v>4</v>
      </c>
      <c r="U127" s="21">
        <v>5</v>
      </c>
      <c r="V127" s="21">
        <v>4</v>
      </c>
      <c r="W127" s="21">
        <v>1</v>
      </c>
      <c r="X127" s="21">
        <v>2</v>
      </c>
      <c r="Y127" s="21">
        <v>3</v>
      </c>
      <c r="Z127" s="21">
        <v>2</v>
      </c>
      <c r="AA127" s="21">
        <v>0</v>
      </c>
      <c r="AB127" s="21">
        <v>1</v>
      </c>
      <c r="AC127" s="22">
        <v>1</v>
      </c>
    </row>
    <row r="128" spans="1:29" x14ac:dyDescent="0.25">
      <c r="A128" s="7" t="s">
        <v>28</v>
      </c>
      <c r="B128" s="21">
        <v>56</v>
      </c>
      <c r="C128" s="21">
        <v>32</v>
      </c>
      <c r="D128" s="60">
        <v>24</v>
      </c>
      <c r="E128" s="21">
        <v>51</v>
      </c>
      <c r="F128" s="21">
        <v>28</v>
      </c>
      <c r="G128" s="60">
        <v>23</v>
      </c>
      <c r="H128" s="21">
        <v>5</v>
      </c>
      <c r="I128" s="21">
        <v>4</v>
      </c>
      <c r="J128" s="60">
        <v>1</v>
      </c>
      <c r="K128" s="21">
        <v>3</v>
      </c>
      <c r="L128" s="21">
        <v>1</v>
      </c>
      <c r="M128" s="21">
        <v>3</v>
      </c>
      <c r="N128" s="21">
        <v>1</v>
      </c>
      <c r="O128" s="21">
        <v>6</v>
      </c>
      <c r="P128" s="21">
        <v>5</v>
      </c>
      <c r="Q128" s="21">
        <v>7</v>
      </c>
      <c r="R128" s="21">
        <v>2</v>
      </c>
      <c r="S128" s="21">
        <v>4</v>
      </c>
      <c r="T128" s="21">
        <v>4</v>
      </c>
      <c r="U128" s="21">
        <v>4</v>
      </c>
      <c r="V128" s="21">
        <v>8</v>
      </c>
      <c r="W128" s="21">
        <v>2</v>
      </c>
      <c r="X128" s="21">
        <v>2</v>
      </c>
      <c r="Y128" s="21">
        <v>1</v>
      </c>
      <c r="Z128" s="21">
        <v>1</v>
      </c>
      <c r="AA128" s="21">
        <v>1</v>
      </c>
      <c r="AB128" s="21">
        <v>0</v>
      </c>
      <c r="AC128" s="22">
        <v>1</v>
      </c>
    </row>
    <row r="129" spans="1:29" x14ac:dyDescent="0.25">
      <c r="A129" s="7" t="s">
        <v>29</v>
      </c>
      <c r="B129" s="21">
        <v>424</v>
      </c>
      <c r="C129" s="21">
        <v>220</v>
      </c>
      <c r="D129" s="60">
        <v>204</v>
      </c>
      <c r="E129" s="21">
        <v>369</v>
      </c>
      <c r="F129" s="21">
        <v>191</v>
      </c>
      <c r="G129" s="60">
        <v>178</v>
      </c>
      <c r="H129" s="21">
        <v>55</v>
      </c>
      <c r="I129" s="21">
        <v>29</v>
      </c>
      <c r="J129" s="60">
        <v>26</v>
      </c>
      <c r="K129" s="21">
        <v>18</v>
      </c>
      <c r="L129" s="21">
        <v>23</v>
      </c>
      <c r="M129" s="21">
        <v>32</v>
      </c>
      <c r="N129" s="21">
        <v>23</v>
      </c>
      <c r="O129" s="21">
        <v>22</v>
      </c>
      <c r="P129" s="21">
        <v>24</v>
      </c>
      <c r="Q129" s="21">
        <v>19</v>
      </c>
      <c r="R129" s="21">
        <v>24</v>
      </c>
      <c r="S129" s="21">
        <v>34</v>
      </c>
      <c r="T129" s="21">
        <v>45</v>
      </c>
      <c r="U129" s="21">
        <v>29</v>
      </c>
      <c r="V129" s="21">
        <v>24</v>
      </c>
      <c r="W129" s="21">
        <v>25</v>
      </c>
      <c r="X129" s="21">
        <v>28</v>
      </c>
      <c r="Y129" s="21">
        <v>16</v>
      </c>
      <c r="Z129" s="21">
        <v>14</v>
      </c>
      <c r="AA129" s="21">
        <v>13</v>
      </c>
      <c r="AB129" s="21">
        <v>8</v>
      </c>
      <c r="AC129" s="22">
        <v>3</v>
      </c>
    </row>
    <row r="130" spans="1:29" x14ac:dyDescent="0.25">
      <c r="A130" s="7" t="s">
        <v>30</v>
      </c>
      <c r="B130" s="21">
        <v>89</v>
      </c>
      <c r="C130" s="21">
        <v>49</v>
      </c>
      <c r="D130" s="60">
        <v>40</v>
      </c>
      <c r="E130" s="21">
        <v>81</v>
      </c>
      <c r="F130" s="21">
        <v>47</v>
      </c>
      <c r="G130" s="60">
        <v>34</v>
      </c>
      <c r="H130" s="21">
        <v>8</v>
      </c>
      <c r="I130" s="21">
        <v>2</v>
      </c>
      <c r="J130" s="60">
        <v>6</v>
      </c>
      <c r="K130" s="21">
        <v>7</v>
      </c>
      <c r="L130" s="21">
        <v>1</v>
      </c>
      <c r="M130" s="21">
        <v>6</v>
      </c>
      <c r="N130" s="21">
        <v>4</v>
      </c>
      <c r="O130" s="21">
        <v>1</v>
      </c>
      <c r="P130" s="21">
        <v>5</v>
      </c>
      <c r="Q130" s="21">
        <v>7</v>
      </c>
      <c r="R130" s="21">
        <v>8</v>
      </c>
      <c r="S130" s="21">
        <v>3</v>
      </c>
      <c r="T130" s="21">
        <v>3</v>
      </c>
      <c r="U130" s="21">
        <v>4</v>
      </c>
      <c r="V130" s="21">
        <v>8</v>
      </c>
      <c r="W130" s="21">
        <v>13</v>
      </c>
      <c r="X130" s="21">
        <v>6</v>
      </c>
      <c r="Y130" s="21">
        <v>4</v>
      </c>
      <c r="Z130" s="21">
        <v>5</v>
      </c>
      <c r="AA130" s="21">
        <v>4</v>
      </c>
      <c r="AB130" s="21">
        <v>0</v>
      </c>
      <c r="AC130" s="70">
        <v>0</v>
      </c>
    </row>
    <row r="131" spans="1:29" x14ac:dyDescent="0.25">
      <c r="A131" s="7" t="s">
        <v>94</v>
      </c>
      <c r="B131" s="21">
        <v>629</v>
      </c>
      <c r="C131" s="21">
        <v>325</v>
      </c>
      <c r="D131" s="60">
        <v>304</v>
      </c>
      <c r="E131" s="21">
        <v>563</v>
      </c>
      <c r="F131" s="21">
        <v>293</v>
      </c>
      <c r="G131" s="60">
        <v>270</v>
      </c>
      <c r="H131" s="21">
        <v>66</v>
      </c>
      <c r="I131" s="21">
        <v>32</v>
      </c>
      <c r="J131" s="60">
        <v>34</v>
      </c>
      <c r="K131" s="21">
        <v>21</v>
      </c>
      <c r="L131" s="21">
        <v>27</v>
      </c>
      <c r="M131" s="21">
        <v>34</v>
      </c>
      <c r="N131" s="21">
        <v>25</v>
      </c>
      <c r="O131" s="21">
        <v>40</v>
      </c>
      <c r="P131" s="21">
        <v>44</v>
      </c>
      <c r="Q131" s="21">
        <v>30</v>
      </c>
      <c r="R131" s="21">
        <v>29</v>
      </c>
      <c r="S131" s="21">
        <v>45</v>
      </c>
      <c r="T131" s="21">
        <v>49</v>
      </c>
      <c r="U131" s="21">
        <v>37</v>
      </c>
      <c r="V131" s="21">
        <v>48</v>
      </c>
      <c r="W131" s="21">
        <v>37</v>
      </c>
      <c r="X131" s="21">
        <v>58</v>
      </c>
      <c r="Y131" s="21">
        <v>32</v>
      </c>
      <c r="Z131" s="21">
        <v>34</v>
      </c>
      <c r="AA131" s="21">
        <v>21</v>
      </c>
      <c r="AB131" s="21">
        <v>10</v>
      </c>
      <c r="AC131" s="70">
        <v>8</v>
      </c>
    </row>
    <row r="132" spans="1:29" x14ac:dyDescent="0.25">
      <c r="A132" s="7"/>
      <c r="B132" s="71"/>
      <c r="C132" s="71"/>
      <c r="D132" s="72"/>
      <c r="E132" s="71"/>
      <c r="F132" s="71"/>
      <c r="G132" s="72"/>
      <c r="H132" s="71"/>
      <c r="I132" s="71"/>
      <c r="J132" s="72"/>
      <c r="K132" s="21"/>
      <c r="L132" s="21"/>
      <c r="M132" s="21"/>
      <c r="N132" s="21"/>
      <c r="O132" s="21"/>
      <c r="P132" s="21"/>
      <c r="Q132" s="21"/>
      <c r="R132" s="21"/>
      <c r="S132" s="21"/>
      <c r="T132" s="21"/>
      <c r="U132" s="21"/>
      <c r="V132" s="21"/>
      <c r="W132" s="21"/>
      <c r="X132" s="21"/>
      <c r="Y132" s="21"/>
      <c r="Z132" s="21"/>
      <c r="AA132" s="21"/>
      <c r="AB132" s="21"/>
      <c r="AC132" s="73"/>
    </row>
    <row r="133" spans="1:29" ht="13" x14ac:dyDescent="0.3">
      <c r="A133" s="20" t="str">
        <f>VLOOKUP("&lt;Zeilentitel_1&gt;",Uebersetzungen!$B$3:$E$121,Uebersetzungen!$B$2+1,FALSE)</f>
        <v>GRAUBÜNDEN</v>
      </c>
      <c r="B133" s="74">
        <v>193920</v>
      </c>
      <c r="C133" s="75">
        <v>96578</v>
      </c>
      <c r="D133" s="76">
        <v>97342</v>
      </c>
      <c r="E133" s="74">
        <v>160390</v>
      </c>
      <c r="F133" s="75">
        <v>78200</v>
      </c>
      <c r="G133" s="76">
        <v>82190</v>
      </c>
      <c r="H133" s="74">
        <v>33530</v>
      </c>
      <c r="I133" s="75">
        <v>18378</v>
      </c>
      <c r="J133" s="76">
        <v>15152</v>
      </c>
      <c r="K133" s="75">
        <v>8230</v>
      </c>
      <c r="L133" s="75">
        <v>8253</v>
      </c>
      <c r="M133" s="75">
        <v>9498</v>
      </c>
      <c r="N133" s="75">
        <v>10483</v>
      </c>
      <c r="O133" s="75">
        <v>12562</v>
      </c>
      <c r="P133" s="75">
        <v>12726</v>
      </c>
      <c r="Q133" s="75">
        <v>12232</v>
      </c>
      <c r="R133" s="75">
        <v>12162</v>
      </c>
      <c r="S133" s="75">
        <v>14489</v>
      </c>
      <c r="T133" s="75">
        <v>15871</v>
      </c>
      <c r="U133" s="75">
        <v>15211</v>
      </c>
      <c r="V133" s="75">
        <v>13389</v>
      </c>
      <c r="W133" s="75">
        <v>12398</v>
      </c>
      <c r="X133" s="75">
        <v>11143</v>
      </c>
      <c r="Y133" s="75">
        <v>8611</v>
      </c>
      <c r="Z133" s="75">
        <v>6798</v>
      </c>
      <c r="AA133" s="75">
        <v>5106</v>
      </c>
      <c r="AB133" s="75">
        <v>3194</v>
      </c>
      <c r="AC133" s="77">
        <v>1564</v>
      </c>
    </row>
    <row r="134" spans="1:29" x14ac:dyDescent="0.25">
      <c r="A134" s="18" t="str">
        <f>VLOOKUP("&lt;Zeilentitel_2&gt;",Uebersetzungen!$B$3:$E$121,Uebersetzungen!$B$2+1,FALSE)</f>
        <v>Region Albula</v>
      </c>
      <c r="B134" s="21">
        <v>8132</v>
      </c>
      <c r="C134" s="21">
        <v>4155</v>
      </c>
      <c r="D134" s="60">
        <v>3977</v>
      </c>
      <c r="E134" s="21">
        <v>6824</v>
      </c>
      <c r="F134" s="21">
        <v>3411</v>
      </c>
      <c r="G134" s="60">
        <v>3413</v>
      </c>
      <c r="H134" s="21">
        <v>1308</v>
      </c>
      <c r="I134" s="21">
        <v>744</v>
      </c>
      <c r="J134" s="60">
        <v>564</v>
      </c>
      <c r="K134" s="78">
        <v>312</v>
      </c>
      <c r="L134" s="78">
        <v>287</v>
      </c>
      <c r="M134" s="78">
        <v>365</v>
      </c>
      <c r="N134" s="78">
        <v>432</v>
      </c>
      <c r="O134" s="78">
        <v>514</v>
      </c>
      <c r="P134" s="78">
        <v>524</v>
      </c>
      <c r="Q134" s="78">
        <v>528</v>
      </c>
      <c r="R134" s="78">
        <v>477</v>
      </c>
      <c r="S134" s="78">
        <v>505</v>
      </c>
      <c r="T134" s="78">
        <v>655</v>
      </c>
      <c r="U134" s="78">
        <v>590</v>
      </c>
      <c r="V134" s="78">
        <v>592</v>
      </c>
      <c r="W134" s="78">
        <v>642</v>
      </c>
      <c r="X134" s="78">
        <v>505</v>
      </c>
      <c r="Y134" s="78">
        <v>426</v>
      </c>
      <c r="Z134" s="78">
        <v>334</v>
      </c>
      <c r="AA134" s="78">
        <v>249</v>
      </c>
      <c r="AB134" s="78">
        <v>126</v>
      </c>
      <c r="AC134" s="73">
        <v>69</v>
      </c>
    </row>
    <row r="135" spans="1:29" x14ac:dyDescent="0.25">
      <c r="A135" s="18" t="str">
        <f>VLOOKUP("&lt;Zeilentitel_3&gt;",Uebersetzungen!$B$3:$E$121,Uebersetzungen!$B$2+1,FALSE)</f>
        <v>Region Bernina</v>
      </c>
      <c r="B135" s="21">
        <v>4690</v>
      </c>
      <c r="C135" s="21">
        <v>2313</v>
      </c>
      <c r="D135" s="60">
        <v>2377</v>
      </c>
      <c r="E135" s="21">
        <v>4230</v>
      </c>
      <c r="F135" s="21">
        <v>2057</v>
      </c>
      <c r="G135" s="60">
        <v>2173</v>
      </c>
      <c r="H135" s="21">
        <v>460</v>
      </c>
      <c r="I135" s="21">
        <v>256</v>
      </c>
      <c r="J135" s="60">
        <v>204</v>
      </c>
      <c r="K135" s="79">
        <v>229</v>
      </c>
      <c r="L135" s="21">
        <v>185</v>
      </c>
      <c r="M135" s="21">
        <v>211</v>
      </c>
      <c r="N135" s="21">
        <v>219</v>
      </c>
      <c r="O135" s="21">
        <v>301</v>
      </c>
      <c r="P135" s="21">
        <v>268</v>
      </c>
      <c r="Q135" s="21">
        <v>277</v>
      </c>
      <c r="R135" s="21">
        <v>289</v>
      </c>
      <c r="S135" s="21">
        <v>331</v>
      </c>
      <c r="T135" s="21">
        <v>346</v>
      </c>
      <c r="U135" s="21">
        <v>301</v>
      </c>
      <c r="V135" s="21">
        <v>319</v>
      </c>
      <c r="W135" s="21">
        <v>323</v>
      </c>
      <c r="X135" s="21">
        <v>278</v>
      </c>
      <c r="Y135" s="21">
        <v>244</v>
      </c>
      <c r="Z135" s="21">
        <v>204</v>
      </c>
      <c r="AA135" s="21">
        <v>195</v>
      </c>
      <c r="AB135" s="21">
        <v>118</v>
      </c>
      <c r="AC135" s="70">
        <v>52</v>
      </c>
    </row>
    <row r="136" spans="1:29" x14ac:dyDescent="0.25">
      <c r="A136" s="18" t="str">
        <f>VLOOKUP("&lt;Zeilentitel_4&gt;",Uebersetzungen!$B$3:$E$121,Uebersetzungen!$B$2+1,FALSE)</f>
        <v>Region Engiadina Bassa/Val Müstair</v>
      </c>
      <c r="B136" s="21">
        <v>9574</v>
      </c>
      <c r="C136" s="21">
        <v>4753</v>
      </c>
      <c r="D136" s="60">
        <v>4821</v>
      </c>
      <c r="E136" s="21">
        <v>7903</v>
      </c>
      <c r="F136" s="21">
        <v>3869</v>
      </c>
      <c r="G136" s="60">
        <v>4034</v>
      </c>
      <c r="H136" s="21">
        <v>1671</v>
      </c>
      <c r="I136" s="21">
        <v>884</v>
      </c>
      <c r="J136" s="60">
        <v>787</v>
      </c>
      <c r="K136" s="79">
        <v>410</v>
      </c>
      <c r="L136" s="21">
        <v>409</v>
      </c>
      <c r="M136" s="21">
        <v>495</v>
      </c>
      <c r="N136" s="21">
        <v>489</v>
      </c>
      <c r="O136" s="21">
        <v>617</v>
      </c>
      <c r="P136" s="21">
        <v>634</v>
      </c>
      <c r="Q136" s="21">
        <v>576</v>
      </c>
      <c r="R136" s="21">
        <v>604</v>
      </c>
      <c r="S136" s="21">
        <v>674</v>
      </c>
      <c r="T136" s="21">
        <v>716</v>
      </c>
      <c r="U136" s="21">
        <v>765</v>
      </c>
      <c r="V136" s="21">
        <v>670</v>
      </c>
      <c r="W136" s="21">
        <v>638</v>
      </c>
      <c r="X136" s="21">
        <v>567</v>
      </c>
      <c r="Y136" s="21">
        <v>443</v>
      </c>
      <c r="Z136" s="21">
        <v>315</v>
      </c>
      <c r="AA136" s="21">
        <v>285</v>
      </c>
      <c r="AB136" s="21">
        <v>196</v>
      </c>
      <c r="AC136" s="70">
        <v>71</v>
      </c>
    </row>
    <row r="137" spans="1:29" x14ac:dyDescent="0.25">
      <c r="A137" s="18" t="str">
        <f>VLOOKUP("&lt;Zeilentitel_5&gt;",Uebersetzungen!$B$3:$E$121,Uebersetzungen!$B$2+1,FALSE)</f>
        <v>Region Imboden</v>
      </c>
      <c r="B137" s="21">
        <v>19181</v>
      </c>
      <c r="C137" s="21">
        <v>9632</v>
      </c>
      <c r="D137" s="60">
        <v>9549</v>
      </c>
      <c r="E137" s="21">
        <v>15896</v>
      </c>
      <c r="F137" s="21">
        <v>7820</v>
      </c>
      <c r="G137" s="60">
        <v>8076</v>
      </c>
      <c r="H137" s="21">
        <v>3285</v>
      </c>
      <c r="I137" s="21">
        <v>1812</v>
      </c>
      <c r="J137" s="60">
        <v>1473</v>
      </c>
      <c r="K137" s="21">
        <v>978</v>
      </c>
      <c r="L137" s="21">
        <v>1020</v>
      </c>
      <c r="M137" s="21">
        <v>1056</v>
      </c>
      <c r="N137" s="21">
        <v>1036</v>
      </c>
      <c r="O137" s="21">
        <v>1199</v>
      </c>
      <c r="P137" s="21">
        <v>1313</v>
      </c>
      <c r="Q137" s="21">
        <v>1295</v>
      </c>
      <c r="R137" s="21">
        <v>1257</v>
      </c>
      <c r="S137" s="21">
        <v>1507</v>
      </c>
      <c r="T137" s="21">
        <v>1556</v>
      </c>
      <c r="U137" s="21">
        <v>1412</v>
      </c>
      <c r="V137" s="21">
        <v>1329</v>
      </c>
      <c r="W137" s="21">
        <v>1145</v>
      </c>
      <c r="X137" s="21">
        <v>1036</v>
      </c>
      <c r="Y137" s="21">
        <v>766</v>
      </c>
      <c r="Z137" s="21">
        <v>540</v>
      </c>
      <c r="AA137" s="21">
        <v>393</v>
      </c>
      <c r="AB137" s="21">
        <v>233</v>
      </c>
      <c r="AC137" s="70">
        <v>110</v>
      </c>
    </row>
    <row r="138" spans="1:29" x14ac:dyDescent="0.25">
      <c r="A138" s="18" t="str">
        <f>VLOOKUP("&lt;Zeilentitel_6&gt;",Uebersetzungen!$B$3:$E$121,Uebersetzungen!$B$2+1,FALSE)</f>
        <v>Region Landquart</v>
      </c>
      <c r="B138" s="21">
        <v>23514</v>
      </c>
      <c r="C138" s="21">
        <v>11742</v>
      </c>
      <c r="D138" s="60">
        <v>11772</v>
      </c>
      <c r="E138" s="21">
        <v>20472</v>
      </c>
      <c r="F138" s="21">
        <v>10126</v>
      </c>
      <c r="G138" s="60">
        <v>10346</v>
      </c>
      <c r="H138" s="21">
        <v>3042</v>
      </c>
      <c r="I138" s="21">
        <v>1616</v>
      </c>
      <c r="J138" s="60">
        <v>1426</v>
      </c>
      <c r="K138" s="21">
        <v>1136</v>
      </c>
      <c r="L138" s="21">
        <v>1183</v>
      </c>
      <c r="M138" s="21">
        <v>1217</v>
      </c>
      <c r="N138" s="21">
        <v>1396</v>
      </c>
      <c r="O138" s="21">
        <v>1548</v>
      </c>
      <c r="P138" s="21">
        <v>1480</v>
      </c>
      <c r="Q138" s="21">
        <v>1488</v>
      </c>
      <c r="R138" s="21">
        <v>1502</v>
      </c>
      <c r="S138" s="21">
        <v>1827</v>
      </c>
      <c r="T138" s="21">
        <v>2073</v>
      </c>
      <c r="U138" s="21">
        <v>1979</v>
      </c>
      <c r="V138" s="21">
        <v>1608</v>
      </c>
      <c r="W138" s="21">
        <v>1397</v>
      </c>
      <c r="X138" s="21">
        <v>1186</v>
      </c>
      <c r="Y138" s="21">
        <v>923</v>
      </c>
      <c r="Z138" s="21">
        <v>669</v>
      </c>
      <c r="AA138" s="21">
        <v>474</v>
      </c>
      <c r="AB138" s="21">
        <v>286</v>
      </c>
      <c r="AC138" s="70">
        <v>142</v>
      </c>
    </row>
    <row r="139" spans="1:29" x14ac:dyDescent="0.25">
      <c r="A139" s="18" t="str">
        <f>VLOOKUP("&lt;Zeilentitel_7&gt;",Uebersetzungen!$B$3:$E$121,Uebersetzungen!$B$2+1,FALSE)</f>
        <v>Region Maloja</v>
      </c>
      <c r="B139" s="21">
        <v>18733</v>
      </c>
      <c r="C139" s="21">
        <v>9324</v>
      </c>
      <c r="D139" s="60">
        <v>9409</v>
      </c>
      <c r="E139" s="21">
        <v>12996</v>
      </c>
      <c r="F139" s="21">
        <v>6270</v>
      </c>
      <c r="G139" s="60">
        <v>6726</v>
      </c>
      <c r="H139" s="21">
        <v>5737</v>
      </c>
      <c r="I139" s="21">
        <v>3054</v>
      </c>
      <c r="J139" s="60">
        <v>2683</v>
      </c>
      <c r="K139" s="21">
        <v>760</v>
      </c>
      <c r="L139" s="21">
        <v>725</v>
      </c>
      <c r="M139" s="21">
        <v>819</v>
      </c>
      <c r="N139" s="21">
        <v>944</v>
      </c>
      <c r="O139" s="21">
        <v>1096</v>
      </c>
      <c r="P139" s="21">
        <v>1264</v>
      </c>
      <c r="Q139" s="21">
        <v>1263</v>
      </c>
      <c r="R139" s="21">
        <v>1273</v>
      </c>
      <c r="S139" s="21">
        <v>1534</v>
      </c>
      <c r="T139" s="21">
        <v>1620</v>
      </c>
      <c r="U139" s="21">
        <v>1527</v>
      </c>
      <c r="V139" s="21">
        <v>1342</v>
      </c>
      <c r="W139" s="21">
        <v>1225</v>
      </c>
      <c r="X139" s="21">
        <v>1157</v>
      </c>
      <c r="Y139" s="21">
        <v>804</v>
      </c>
      <c r="Z139" s="21">
        <v>596</v>
      </c>
      <c r="AA139" s="21">
        <v>420</v>
      </c>
      <c r="AB139" s="21">
        <v>243</v>
      </c>
      <c r="AC139" s="70">
        <v>121</v>
      </c>
    </row>
    <row r="140" spans="1:29" x14ac:dyDescent="0.25">
      <c r="A140" s="18" t="str">
        <f>VLOOKUP("&lt;Zeilentitel_8&gt;",Uebersetzungen!$B$3:$E$121,Uebersetzungen!$B$2+1,FALSE)</f>
        <v>Region Moesa</v>
      </c>
      <c r="B140" s="21">
        <v>8146</v>
      </c>
      <c r="C140" s="21">
        <v>4105</v>
      </c>
      <c r="D140" s="60">
        <v>4041</v>
      </c>
      <c r="E140" s="21">
        <v>6633</v>
      </c>
      <c r="F140" s="21">
        <v>3218</v>
      </c>
      <c r="G140" s="60">
        <v>3415</v>
      </c>
      <c r="H140" s="21">
        <v>1513</v>
      </c>
      <c r="I140" s="21">
        <v>887</v>
      </c>
      <c r="J140" s="60">
        <v>626</v>
      </c>
      <c r="K140" s="21">
        <v>299</v>
      </c>
      <c r="L140" s="21">
        <v>340</v>
      </c>
      <c r="M140" s="21">
        <v>404</v>
      </c>
      <c r="N140" s="21">
        <v>407</v>
      </c>
      <c r="O140" s="21">
        <v>411</v>
      </c>
      <c r="P140" s="21">
        <v>367</v>
      </c>
      <c r="Q140" s="21">
        <v>461</v>
      </c>
      <c r="R140" s="21">
        <v>559</v>
      </c>
      <c r="S140" s="21">
        <v>686</v>
      </c>
      <c r="T140" s="21">
        <v>713</v>
      </c>
      <c r="U140" s="21">
        <v>680</v>
      </c>
      <c r="V140" s="21">
        <v>567</v>
      </c>
      <c r="W140" s="21">
        <v>497</v>
      </c>
      <c r="X140" s="21">
        <v>529</v>
      </c>
      <c r="Y140" s="21">
        <v>433</v>
      </c>
      <c r="Z140" s="21">
        <v>339</v>
      </c>
      <c r="AA140" s="21">
        <v>255</v>
      </c>
      <c r="AB140" s="21">
        <v>129</v>
      </c>
      <c r="AC140" s="70">
        <v>70</v>
      </c>
    </row>
    <row r="141" spans="1:29" x14ac:dyDescent="0.25">
      <c r="A141" s="18" t="str">
        <f>VLOOKUP("&lt;Zeilentitel_9&gt;",Uebersetzungen!$B$3:$E$121,Uebersetzungen!$B$2+1,FALSE)</f>
        <v>Region Plessur</v>
      </c>
      <c r="B141" s="21">
        <v>41296</v>
      </c>
      <c r="C141" s="21">
        <v>20131</v>
      </c>
      <c r="D141" s="60">
        <v>21165</v>
      </c>
      <c r="E141" s="21">
        <v>33638</v>
      </c>
      <c r="F141" s="21">
        <v>15946</v>
      </c>
      <c r="G141" s="60">
        <v>17692</v>
      </c>
      <c r="H141" s="21">
        <v>7658</v>
      </c>
      <c r="I141" s="21">
        <v>4185</v>
      </c>
      <c r="J141" s="60">
        <v>3473</v>
      </c>
      <c r="K141" s="21">
        <v>1637</v>
      </c>
      <c r="L141" s="21">
        <v>1565</v>
      </c>
      <c r="M141" s="21">
        <v>1755</v>
      </c>
      <c r="N141" s="21">
        <v>2024</v>
      </c>
      <c r="O141" s="21">
        <v>2816</v>
      </c>
      <c r="P141" s="21">
        <v>3093</v>
      </c>
      <c r="Q141" s="21">
        <v>2886</v>
      </c>
      <c r="R141" s="21">
        <v>2731</v>
      </c>
      <c r="S141" s="21">
        <v>3030</v>
      </c>
      <c r="T141" s="21">
        <v>3346</v>
      </c>
      <c r="U141" s="21">
        <v>3220</v>
      </c>
      <c r="V141" s="21">
        <v>2730</v>
      </c>
      <c r="W141" s="21">
        <v>2547</v>
      </c>
      <c r="X141" s="21">
        <v>2331</v>
      </c>
      <c r="Y141" s="21">
        <v>1828</v>
      </c>
      <c r="Z141" s="21">
        <v>1539</v>
      </c>
      <c r="AA141" s="21">
        <v>1106</v>
      </c>
      <c r="AB141" s="21">
        <v>743</v>
      </c>
      <c r="AC141" s="70">
        <v>369</v>
      </c>
    </row>
    <row r="142" spans="1:29" x14ac:dyDescent="0.25">
      <c r="A142" s="18" t="str">
        <f>VLOOKUP("&lt;Zeilentitel_10&gt;",Uebersetzungen!$B$3:$E$121,Uebersetzungen!$B$2+1,FALSE)</f>
        <v>Region Prättigau/Davos</v>
      </c>
      <c r="B142" s="21">
        <v>26236</v>
      </c>
      <c r="C142" s="21">
        <v>13088</v>
      </c>
      <c r="D142" s="60">
        <v>13148</v>
      </c>
      <c r="E142" s="21">
        <v>21470</v>
      </c>
      <c r="F142" s="21">
        <v>10484</v>
      </c>
      <c r="G142" s="60">
        <v>10986</v>
      </c>
      <c r="H142" s="21">
        <v>4766</v>
      </c>
      <c r="I142" s="21">
        <v>2604</v>
      </c>
      <c r="J142" s="60">
        <v>2162</v>
      </c>
      <c r="K142" s="21">
        <v>1075</v>
      </c>
      <c r="L142" s="21">
        <v>1094</v>
      </c>
      <c r="M142" s="21">
        <v>1409</v>
      </c>
      <c r="N142" s="21">
        <v>1530</v>
      </c>
      <c r="O142" s="21">
        <v>1689</v>
      </c>
      <c r="P142" s="21">
        <v>1711</v>
      </c>
      <c r="Q142" s="21">
        <v>1605</v>
      </c>
      <c r="R142" s="21">
        <v>1618</v>
      </c>
      <c r="S142" s="21">
        <v>2003</v>
      </c>
      <c r="T142" s="21">
        <v>2070</v>
      </c>
      <c r="U142" s="21">
        <v>2014</v>
      </c>
      <c r="V142" s="21">
        <v>1809</v>
      </c>
      <c r="W142" s="21">
        <v>1700</v>
      </c>
      <c r="X142" s="21">
        <v>1531</v>
      </c>
      <c r="Y142" s="21">
        <v>1108</v>
      </c>
      <c r="Z142" s="21">
        <v>858</v>
      </c>
      <c r="AA142" s="21">
        <v>711</v>
      </c>
      <c r="AB142" s="21">
        <v>457</v>
      </c>
      <c r="AC142" s="70">
        <v>244</v>
      </c>
    </row>
    <row r="143" spans="1:29" x14ac:dyDescent="0.25">
      <c r="A143" s="18" t="str">
        <f>VLOOKUP("&lt;Zeilentitel_11&gt;",Uebersetzungen!$B$3:$E$121,Uebersetzungen!$B$2+1,FALSE)</f>
        <v>Region Surselva</v>
      </c>
      <c r="B143" s="21">
        <v>21335</v>
      </c>
      <c r="C143" s="21">
        <v>10822</v>
      </c>
      <c r="D143" s="60">
        <v>10513</v>
      </c>
      <c r="E143" s="21">
        <v>19084</v>
      </c>
      <c r="F143" s="21">
        <v>9514</v>
      </c>
      <c r="G143" s="60">
        <v>9570</v>
      </c>
      <c r="H143" s="21">
        <v>2251</v>
      </c>
      <c r="I143" s="21">
        <v>1308</v>
      </c>
      <c r="J143" s="60">
        <v>943</v>
      </c>
      <c r="K143" s="21">
        <v>761</v>
      </c>
      <c r="L143" s="21">
        <v>838</v>
      </c>
      <c r="M143" s="21">
        <v>1040</v>
      </c>
      <c r="N143" s="21">
        <v>1195</v>
      </c>
      <c r="O143" s="21">
        <v>1554</v>
      </c>
      <c r="P143" s="21">
        <v>1321</v>
      </c>
      <c r="Q143" s="21">
        <v>1136</v>
      </c>
      <c r="R143" s="21">
        <v>1160</v>
      </c>
      <c r="S143" s="21">
        <v>1447</v>
      </c>
      <c r="T143" s="21">
        <v>1643</v>
      </c>
      <c r="U143" s="21">
        <v>1695</v>
      </c>
      <c r="V143" s="21">
        <v>1453</v>
      </c>
      <c r="W143" s="21">
        <v>1428</v>
      </c>
      <c r="X143" s="21">
        <v>1281</v>
      </c>
      <c r="Y143" s="21">
        <v>1095</v>
      </c>
      <c r="Z143" s="21">
        <v>951</v>
      </c>
      <c r="AA143" s="21">
        <v>685</v>
      </c>
      <c r="AB143" s="21">
        <v>438</v>
      </c>
      <c r="AC143" s="70">
        <v>214</v>
      </c>
    </row>
    <row r="144" spans="1:29" ht="13" thickBot="1" x14ac:dyDescent="0.3">
      <c r="A144" s="19" t="str">
        <f>VLOOKUP("&lt;Zeilentitel_12&gt;",Uebersetzungen!$B$3:$E$121,Uebersetzungen!$B$2+1,FALSE)</f>
        <v>Region Viamala</v>
      </c>
      <c r="B144" s="80">
        <v>13083</v>
      </c>
      <c r="C144" s="80">
        <v>6513</v>
      </c>
      <c r="D144" s="81">
        <v>6570</v>
      </c>
      <c r="E144" s="80">
        <v>11244</v>
      </c>
      <c r="F144" s="80">
        <v>5485</v>
      </c>
      <c r="G144" s="81">
        <v>5759</v>
      </c>
      <c r="H144" s="80">
        <v>1839</v>
      </c>
      <c r="I144" s="80">
        <v>1028</v>
      </c>
      <c r="J144" s="81">
        <v>811</v>
      </c>
      <c r="K144" s="80">
        <v>633</v>
      </c>
      <c r="L144" s="80">
        <v>607</v>
      </c>
      <c r="M144" s="80">
        <v>727</v>
      </c>
      <c r="N144" s="80">
        <v>811</v>
      </c>
      <c r="O144" s="80">
        <v>817</v>
      </c>
      <c r="P144" s="80">
        <v>751</v>
      </c>
      <c r="Q144" s="80">
        <v>717</v>
      </c>
      <c r="R144" s="80">
        <v>692</v>
      </c>
      <c r="S144" s="80">
        <v>945</v>
      </c>
      <c r="T144" s="80">
        <v>1133</v>
      </c>
      <c r="U144" s="80">
        <v>1028</v>
      </c>
      <c r="V144" s="80">
        <v>970</v>
      </c>
      <c r="W144" s="80">
        <v>856</v>
      </c>
      <c r="X144" s="80">
        <v>742</v>
      </c>
      <c r="Y144" s="80">
        <v>541</v>
      </c>
      <c r="Z144" s="80">
        <v>453</v>
      </c>
      <c r="AA144" s="80">
        <v>333</v>
      </c>
      <c r="AB144" s="80">
        <v>225</v>
      </c>
      <c r="AC144" s="82">
        <v>102</v>
      </c>
    </row>
    <row r="146" spans="1:1" x14ac:dyDescent="0.25">
      <c r="A146" s="5" t="str">
        <f>VLOOKUP("&lt;Quelle_1&gt;",Uebersetzungen!$B$3:$E$74,Uebersetzungen!$B$2+1,FALSE)</f>
        <v>Quelle: BFS (STATPOP)</v>
      </c>
    </row>
    <row r="147" spans="1:1" x14ac:dyDescent="0.25">
      <c r="A147"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12290"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12291"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147"/>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VLOOKUP("&lt;altUTitel&gt;",Uebersetzungen!$B$3:$E$121,Uebersetzungen!$B$2+1,FALSE)</f>
        <v>(Gemeindestand 2020: 105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1"/>
      <c r="E14" s="59"/>
      <c r="F14" s="59"/>
      <c r="G14" s="61"/>
      <c r="H14" s="59"/>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193388</v>
      </c>
      <c r="C15" s="8">
        <v>96142</v>
      </c>
      <c r="D15" s="63">
        <v>97246</v>
      </c>
      <c r="E15" s="8">
        <v>160504</v>
      </c>
      <c r="F15" s="8">
        <v>78133</v>
      </c>
      <c r="G15" s="63">
        <v>82371</v>
      </c>
      <c r="H15" s="8">
        <v>32884</v>
      </c>
      <c r="I15" s="8">
        <v>18009</v>
      </c>
      <c r="J15" s="63">
        <v>14875</v>
      </c>
      <c r="K15" s="64">
        <v>8243</v>
      </c>
      <c r="L15" s="8">
        <v>8296</v>
      </c>
      <c r="M15" s="8">
        <v>9669</v>
      </c>
      <c r="N15" s="8">
        <v>10921</v>
      </c>
      <c r="O15" s="8">
        <v>12472</v>
      </c>
      <c r="P15" s="8">
        <v>12633</v>
      </c>
      <c r="Q15" s="8">
        <v>12079</v>
      </c>
      <c r="R15" s="8">
        <v>12362</v>
      </c>
      <c r="S15" s="8">
        <v>15016</v>
      </c>
      <c r="T15" s="8">
        <v>15891</v>
      </c>
      <c r="U15" s="8">
        <v>14913</v>
      </c>
      <c r="V15" s="8">
        <v>13098</v>
      </c>
      <c r="W15" s="8">
        <v>12283</v>
      </c>
      <c r="X15" s="8">
        <v>10772</v>
      </c>
      <c r="Y15" s="8">
        <v>8319</v>
      </c>
      <c r="Z15" s="8">
        <v>6701</v>
      </c>
      <c r="AA15" s="8">
        <v>5021</v>
      </c>
      <c r="AB15" s="8">
        <v>3150</v>
      </c>
      <c r="AC15" s="12">
        <v>1549</v>
      </c>
    </row>
    <row r="16" spans="1:29" ht="13" x14ac:dyDescent="0.3">
      <c r="A16" s="6" t="str">
        <f>VLOOKUP("&lt;Zeilentitel_2&gt;",Uebersetzungen!$B$3:$E$121,Uebersetzungen!$B$2+1,FALSE)</f>
        <v>Region Albula</v>
      </c>
      <c r="B16" s="9">
        <v>8082</v>
      </c>
      <c r="C16" s="9">
        <v>4121</v>
      </c>
      <c r="D16" s="65">
        <v>3961</v>
      </c>
      <c r="E16" s="9">
        <v>6863</v>
      </c>
      <c r="F16" s="9">
        <v>3428</v>
      </c>
      <c r="G16" s="65">
        <v>3435</v>
      </c>
      <c r="H16" s="9">
        <v>1219</v>
      </c>
      <c r="I16" s="9">
        <v>693</v>
      </c>
      <c r="J16" s="65">
        <v>526</v>
      </c>
      <c r="K16" s="66">
        <v>296</v>
      </c>
      <c r="L16" s="9">
        <v>285</v>
      </c>
      <c r="M16" s="9">
        <v>374</v>
      </c>
      <c r="N16" s="9">
        <v>455</v>
      </c>
      <c r="O16" s="9">
        <v>497</v>
      </c>
      <c r="P16" s="9">
        <v>544</v>
      </c>
      <c r="Q16" s="9">
        <v>477</v>
      </c>
      <c r="R16" s="9">
        <v>483</v>
      </c>
      <c r="S16" s="9">
        <v>540</v>
      </c>
      <c r="T16" s="9">
        <v>656</v>
      </c>
      <c r="U16" s="9">
        <v>606</v>
      </c>
      <c r="V16" s="9">
        <v>581</v>
      </c>
      <c r="W16" s="9">
        <v>586</v>
      </c>
      <c r="X16" s="9">
        <v>530</v>
      </c>
      <c r="Y16" s="9">
        <v>379</v>
      </c>
      <c r="Z16" s="9">
        <v>352</v>
      </c>
      <c r="AA16" s="9">
        <v>241</v>
      </c>
      <c r="AB16" s="9">
        <v>134</v>
      </c>
      <c r="AC16" s="13">
        <v>66</v>
      </c>
    </row>
    <row r="17" spans="1:29" x14ac:dyDescent="0.25">
      <c r="A17" s="7" t="s">
        <v>1</v>
      </c>
      <c r="B17" s="21">
        <v>2621</v>
      </c>
      <c r="C17" s="21">
        <v>1344</v>
      </c>
      <c r="D17" s="60">
        <v>1277</v>
      </c>
      <c r="E17" s="21">
        <v>2131</v>
      </c>
      <c r="F17" s="21">
        <v>1053</v>
      </c>
      <c r="G17" s="60">
        <v>1078</v>
      </c>
      <c r="H17" s="21">
        <v>490</v>
      </c>
      <c r="I17" s="21">
        <v>291</v>
      </c>
      <c r="J17" s="60">
        <v>199</v>
      </c>
      <c r="K17" s="21">
        <v>106</v>
      </c>
      <c r="L17" s="21">
        <v>87</v>
      </c>
      <c r="M17" s="21">
        <v>116</v>
      </c>
      <c r="N17" s="21">
        <v>129</v>
      </c>
      <c r="O17" s="21">
        <v>159</v>
      </c>
      <c r="P17" s="21">
        <v>182</v>
      </c>
      <c r="Q17" s="21">
        <v>170</v>
      </c>
      <c r="R17" s="21">
        <v>176</v>
      </c>
      <c r="S17" s="21">
        <v>210</v>
      </c>
      <c r="T17" s="21">
        <v>222</v>
      </c>
      <c r="U17" s="21">
        <v>180</v>
      </c>
      <c r="V17" s="21">
        <v>177</v>
      </c>
      <c r="W17" s="21">
        <v>177</v>
      </c>
      <c r="X17" s="21">
        <v>188</v>
      </c>
      <c r="Y17" s="21">
        <v>116</v>
      </c>
      <c r="Z17" s="21">
        <v>112</v>
      </c>
      <c r="AA17" s="21">
        <v>64</v>
      </c>
      <c r="AB17" s="21">
        <v>34</v>
      </c>
      <c r="AC17" s="22">
        <v>16</v>
      </c>
    </row>
    <row r="18" spans="1:29" x14ac:dyDescent="0.25">
      <c r="A18" s="7" t="s">
        <v>2</v>
      </c>
      <c r="B18" s="21">
        <v>532</v>
      </c>
      <c r="C18" s="21">
        <v>280</v>
      </c>
      <c r="D18" s="60">
        <v>252</v>
      </c>
      <c r="E18" s="21">
        <v>463</v>
      </c>
      <c r="F18" s="21">
        <v>243</v>
      </c>
      <c r="G18" s="60">
        <v>220</v>
      </c>
      <c r="H18" s="21">
        <v>69</v>
      </c>
      <c r="I18" s="21">
        <v>37</v>
      </c>
      <c r="J18" s="60">
        <v>32</v>
      </c>
      <c r="K18" s="21">
        <v>27</v>
      </c>
      <c r="L18" s="21">
        <v>16</v>
      </c>
      <c r="M18" s="21">
        <v>23</v>
      </c>
      <c r="N18" s="21">
        <v>25</v>
      </c>
      <c r="O18" s="21">
        <v>34</v>
      </c>
      <c r="P18" s="21">
        <v>48</v>
      </c>
      <c r="Q18" s="21">
        <v>29</v>
      </c>
      <c r="R18" s="21">
        <v>30</v>
      </c>
      <c r="S18" s="21">
        <v>29</v>
      </c>
      <c r="T18" s="21">
        <v>50</v>
      </c>
      <c r="U18" s="21">
        <v>42</v>
      </c>
      <c r="V18" s="21">
        <v>29</v>
      </c>
      <c r="W18" s="21">
        <v>29</v>
      </c>
      <c r="X18" s="21">
        <v>27</v>
      </c>
      <c r="Y18" s="21">
        <v>22</v>
      </c>
      <c r="Z18" s="21">
        <v>25</v>
      </c>
      <c r="AA18" s="21">
        <v>30</v>
      </c>
      <c r="AB18" s="21">
        <v>14</v>
      </c>
      <c r="AC18" s="22">
        <v>3</v>
      </c>
    </row>
    <row r="19" spans="1:29" x14ac:dyDescent="0.25">
      <c r="A19" s="7" t="s">
        <v>96</v>
      </c>
      <c r="B19" s="21">
        <v>248</v>
      </c>
      <c r="C19" s="21">
        <v>134</v>
      </c>
      <c r="D19" s="60">
        <v>114</v>
      </c>
      <c r="E19" s="21">
        <v>226</v>
      </c>
      <c r="F19" s="21">
        <v>120</v>
      </c>
      <c r="G19" s="60">
        <v>106</v>
      </c>
      <c r="H19" s="21">
        <v>22</v>
      </c>
      <c r="I19" s="21">
        <v>14</v>
      </c>
      <c r="J19" s="60">
        <v>8</v>
      </c>
      <c r="K19" s="21">
        <v>6</v>
      </c>
      <c r="L19" s="21">
        <v>11</v>
      </c>
      <c r="M19" s="21">
        <v>10</v>
      </c>
      <c r="N19" s="21">
        <v>13</v>
      </c>
      <c r="O19" s="21">
        <v>9</v>
      </c>
      <c r="P19" s="21">
        <v>9</v>
      </c>
      <c r="Q19" s="21">
        <v>7</v>
      </c>
      <c r="R19" s="21">
        <v>19</v>
      </c>
      <c r="S19" s="21">
        <v>12</v>
      </c>
      <c r="T19" s="21">
        <v>21</v>
      </c>
      <c r="U19" s="21">
        <v>24</v>
      </c>
      <c r="V19" s="21">
        <v>20</v>
      </c>
      <c r="W19" s="21">
        <v>23</v>
      </c>
      <c r="X19" s="21">
        <v>24</v>
      </c>
      <c r="Y19" s="21">
        <v>15</v>
      </c>
      <c r="Z19" s="21">
        <v>14</v>
      </c>
      <c r="AA19" s="21">
        <v>7</v>
      </c>
      <c r="AB19" s="21">
        <v>3</v>
      </c>
      <c r="AC19" s="22">
        <v>1</v>
      </c>
    </row>
    <row r="20" spans="1:29" x14ac:dyDescent="0.25">
      <c r="A20" s="7" t="s">
        <v>3</v>
      </c>
      <c r="B20" s="21">
        <v>1346</v>
      </c>
      <c r="C20" s="21">
        <v>674</v>
      </c>
      <c r="D20" s="60">
        <v>672</v>
      </c>
      <c r="E20" s="21">
        <v>1193</v>
      </c>
      <c r="F20" s="21">
        <v>583</v>
      </c>
      <c r="G20" s="60">
        <v>610</v>
      </c>
      <c r="H20" s="21">
        <v>153</v>
      </c>
      <c r="I20" s="21">
        <v>91</v>
      </c>
      <c r="J20" s="60">
        <v>62</v>
      </c>
      <c r="K20" s="21">
        <v>45</v>
      </c>
      <c r="L20" s="21">
        <v>49</v>
      </c>
      <c r="M20" s="21">
        <v>74</v>
      </c>
      <c r="N20" s="21">
        <v>94</v>
      </c>
      <c r="O20" s="21">
        <v>85</v>
      </c>
      <c r="P20" s="21">
        <v>75</v>
      </c>
      <c r="Q20" s="21">
        <v>63</v>
      </c>
      <c r="R20" s="21">
        <v>65</v>
      </c>
      <c r="S20" s="21">
        <v>97</v>
      </c>
      <c r="T20" s="21">
        <v>123</v>
      </c>
      <c r="U20" s="21">
        <v>106</v>
      </c>
      <c r="V20" s="21">
        <v>90</v>
      </c>
      <c r="W20" s="21">
        <v>86</v>
      </c>
      <c r="X20" s="21">
        <v>69</v>
      </c>
      <c r="Y20" s="21">
        <v>81</v>
      </c>
      <c r="Z20" s="21">
        <v>58</v>
      </c>
      <c r="AA20" s="21">
        <v>55</v>
      </c>
      <c r="AB20" s="21">
        <v>22</v>
      </c>
      <c r="AC20" s="22">
        <v>9</v>
      </c>
    </row>
    <row r="21" spans="1:29" x14ac:dyDescent="0.25">
      <c r="A21" s="7" t="s">
        <v>90</v>
      </c>
      <c r="B21" s="21">
        <v>2410</v>
      </c>
      <c r="C21" s="21">
        <v>1212</v>
      </c>
      <c r="D21" s="60">
        <v>1198</v>
      </c>
      <c r="E21" s="21">
        <v>2048</v>
      </c>
      <c r="F21" s="21">
        <v>1019</v>
      </c>
      <c r="G21" s="60">
        <v>1029</v>
      </c>
      <c r="H21" s="21">
        <v>362</v>
      </c>
      <c r="I21" s="21">
        <v>193</v>
      </c>
      <c r="J21" s="60">
        <v>169</v>
      </c>
      <c r="K21" s="21">
        <v>73</v>
      </c>
      <c r="L21" s="21">
        <v>96</v>
      </c>
      <c r="M21" s="21">
        <v>101</v>
      </c>
      <c r="N21" s="21">
        <v>134</v>
      </c>
      <c r="O21" s="21">
        <v>151</v>
      </c>
      <c r="P21" s="21">
        <v>160</v>
      </c>
      <c r="Q21" s="21">
        <v>152</v>
      </c>
      <c r="R21" s="21">
        <v>135</v>
      </c>
      <c r="S21" s="21">
        <v>149</v>
      </c>
      <c r="T21" s="21">
        <v>166</v>
      </c>
      <c r="U21" s="21">
        <v>182</v>
      </c>
      <c r="V21" s="21">
        <v>198</v>
      </c>
      <c r="W21" s="21">
        <v>211</v>
      </c>
      <c r="X21" s="21">
        <v>162</v>
      </c>
      <c r="Y21" s="21">
        <v>102</v>
      </c>
      <c r="Z21" s="21">
        <v>104</v>
      </c>
      <c r="AA21" s="21">
        <v>65</v>
      </c>
      <c r="AB21" s="21">
        <v>44</v>
      </c>
      <c r="AC21" s="22">
        <v>25</v>
      </c>
    </row>
    <row r="22" spans="1:29" x14ac:dyDescent="0.25">
      <c r="A22" s="7" t="s">
        <v>93</v>
      </c>
      <c r="B22" s="21">
        <v>925</v>
      </c>
      <c r="C22" s="21">
        <v>477</v>
      </c>
      <c r="D22" s="60">
        <v>448</v>
      </c>
      <c r="E22" s="21">
        <v>802</v>
      </c>
      <c r="F22" s="21">
        <v>410</v>
      </c>
      <c r="G22" s="60">
        <v>392</v>
      </c>
      <c r="H22" s="21">
        <v>123</v>
      </c>
      <c r="I22" s="21">
        <v>67</v>
      </c>
      <c r="J22" s="60">
        <v>56</v>
      </c>
      <c r="K22" s="21">
        <v>39</v>
      </c>
      <c r="L22" s="21">
        <v>26</v>
      </c>
      <c r="M22" s="21">
        <v>50</v>
      </c>
      <c r="N22" s="21">
        <v>60</v>
      </c>
      <c r="O22" s="21">
        <v>59</v>
      </c>
      <c r="P22" s="21">
        <v>70</v>
      </c>
      <c r="Q22" s="21">
        <v>56</v>
      </c>
      <c r="R22" s="21">
        <v>58</v>
      </c>
      <c r="S22" s="21">
        <v>43</v>
      </c>
      <c r="T22" s="21">
        <v>74</v>
      </c>
      <c r="U22" s="21">
        <v>72</v>
      </c>
      <c r="V22" s="21">
        <v>67</v>
      </c>
      <c r="W22" s="21">
        <v>60</v>
      </c>
      <c r="X22" s="21">
        <v>60</v>
      </c>
      <c r="Y22" s="21">
        <v>43</v>
      </c>
      <c r="Z22" s="21">
        <v>39</v>
      </c>
      <c r="AA22" s="21">
        <v>20</v>
      </c>
      <c r="AB22" s="21">
        <v>17</v>
      </c>
      <c r="AC22" s="22">
        <v>12</v>
      </c>
    </row>
    <row r="23" spans="1:29" ht="13" x14ac:dyDescent="0.3">
      <c r="A23" s="6" t="str">
        <f>VLOOKUP("&lt;Zeilentitel_3&gt;",Uebersetzungen!$B$3:$E$121,Uebersetzungen!$B$2+1,FALSE)</f>
        <v>Region Bernina</v>
      </c>
      <c r="B23" s="9">
        <v>4703</v>
      </c>
      <c r="C23" s="9">
        <v>2318</v>
      </c>
      <c r="D23" s="65">
        <v>2385</v>
      </c>
      <c r="E23" s="9">
        <v>4255</v>
      </c>
      <c r="F23" s="9">
        <v>2076</v>
      </c>
      <c r="G23" s="65">
        <v>2179</v>
      </c>
      <c r="H23" s="9">
        <v>448</v>
      </c>
      <c r="I23" s="9">
        <v>242</v>
      </c>
      <c r="J23" s="65">
        <v>206</v>
      </c>
      <c r="K23" s="66">
        <v>219</v>
      </c>
      <c r="L23" s="9">
        <v>201</v>
      </c>
      <c r="M23" s="9">
        <v>216</v>
      </c>
      <c r="N23" s="9">
        <v>231</v>
      </c>
      <c r="O23" s="9">
        <v>292</v>
      </c>
      <c r="P23" s="9">
        <v>270</v>
      </c>
      <c r="Q23" s="9">
        <v>260</v>
      </c>
      <c r="R23" s="9">
        <v>322</v>
      </c>
      <c r="S23" s="9">
        <v>320</v>
      </c>
      <c r="T23" s="9">
        <v>348</v>
      </c>
      <c r="U23" s="9">
        <v>303</v>
      </c>
      <c r="V23" s="9">
        <v>306</v>
      </c>
      <c r="W23" s="9">
        <v>323</v>
      </c>
      <c r="X23" s="9">
        <v>296</v>
      </c>
      <c r="Y23" s="9">
        <v>216</v>
      </c>
      <c r="Z23" s="9">
        <v>226</v>
      </c>
      <c r="AA23" s="9">
        <v>186</v>
      </c>
      <c r="AB23" s="9">
        <v>111</v>
      </c>
      <c r="AC23" s="13">
        <v>57</v>
      </c>
    </row>
    <row r="24" spans="1:29" x14ac:dyDescent="0.25">
      <c r="A24" s="7" t="s">
        <v>4</v>
      </c>
      <c r="B24" s="21">
        <v>1101</v>
      </c>
      <c r="C24" s="21">
        <v>539</v>
      </c>
      <c r="D24" s="60">
        <v>562</v>
      </c>
      <c r="E24" s="21">
        <v>1020</v>
      </c>
      <c r="F24" s="21">
        <v>494</v>
      </c>
      <c r="G24" s="60">
        <v>526</v>
      </c>
      <c r="H24" s="21">
        <v>81</v>
      </c>
      <c r="I24" s="21">
        <v>45</v>
      </c>
      <c r="J24" s="60">
        <v>36</v>
      </c>
      <c r="K24" s="21">
        <v>41</v>
      </c>
      <c r="L24" s="21">
        <v>42</v>
      </c>
      <c r="M24" s="21">
        <v>43</v>
      </c>
      <c r="N24" s="21">
        <v>51</v>
      </c>
      <c r="O24" s="21">
        <v>67</v>
      </c>
      <c r="P24" s="21">
        <v>52</v>
      </c>
      <c r="Q24" s="21">
        <v>44</v>
      </c>
      <c r="R24" s="21">
        <v>67</v>
      </c>
      <c r="S24" s="21">
        <v>73</v>
      </c>
      <c r="T24" s="21">
        <v>96</v>
      </c>
      <c r="U24" s="21">
        <v>67</v>
      </c>
      <c r="V24" s="21">
        <v>84</v>
      </c>
      <c r="W24" s="21">
        <v>77</v>
      </c>
      <c r="X24" s="21">
        <v>80</v>
      </c>
      <c r="Y24" s="21">
        <v>58</v>
      </c>
      <c r="Z24" s="21">
        <v>62</v>
      </c>
      <c r="AA24" s="21">
        <v>53</v>
      </c>
      <c r="AB24" s="21">
        <v>35</v>
      </c>
      <c r="AC24" s="22">
        <v>9</v>
      </c>
    </row>
    <row r="25" spans="1:29" x14ac:dyDescent="0.25">
      <c r="A25" s="7" t="s">
        <v>5</v>
      </c>
      <c r="B25" s="21">
        <v>3602</v>
      </c>
      <c r="C25" s="21">
        <v>1779</v>
      </c>
      <c r="D25" s="60">
        <v>1823</v>
      </c>
      <c r="E25" s="21">
        <v>3235</v>
      </c>
      <c r="F25" s="21">
        <v>1582</v>
      </c>
      <c r="G25" s="60">
        <v>1653</v>
      </c>
      <c r="H25" s="21">
        <v>367</v>
      </c>
      <c r="I25" s="21">
        <v>197</v>
      </c>
      <c r="J25" s="60">
        <v>170</v>
      </c>
      <c r="K25" s="21">
        <v>178</v>
      </c>
      <c r="L25" s="21">
        <v>159</v>
      </c>
      <c r="M25" s="21">
        <v>173</v>
      </c>
      <c r="N25" s="21">
        <v>180</v>
      </c>
      <c r="O25" s="21">
        <v>225</v>
      </c>
      <c r="P25" s="21">
        <v>218</v>
      </c>
      <c r="Q25" s="21">
        <v>216</v>
      </c>
      <c r="R25" s="21">
        <v>255</v>
      </c>
      <c r="S25" s="21">
        <v>247</v>
      </c>
      <c r="T25" s="21">
        <v>252</v>
      </c>
      <c r="U25" s="21">
        <v>236</v>
      </c>
      <c r="V25" s="21">
        <v>222</v>
      </c>
      <c r="W25" s="21">
        <v>246</v>
      </c>
      <c r="X25" s="21">
        <v>216</v>
      </c>
      <c r="Y25" s="21">
        <v>158</v>
      </c>
      <c r="Z25" s="21">
        <v>164</v>
      </c>
      <c r="AA25" s="21">
        <v>133</v>
      </c>
      <c r="AB25" s="21">
        <v>76</v>
      </c>
      <c r="AC25" s="22">
        <v>48</v>
      </c>
    </row>
    <row r="26" spans="1:29" ht="13" x14ac:dyDescent="0.3">
      <c r="A26" s="6" t="str">
        <f>VLOOKUP("&lt;Zeilentitel_4&gt;",Uebersetzungen!$B$3:$E$121,Uebersetzungen!$B$2+1,FALSE)</f>
        <v>Region Engiadina Bassa/Val Müstair</v>
      </c>
      <c r="B26" s="9">
        <v>9576</v>
      </c>
      <c r="C26" s="9">
        <v>4756</v>
      </c>
      <c r="D26" s="65">
        <v>4820</v>
      </c>
      <c r="E26" s="9">
        <v>7934</v>
      </c>
      <c r="F26" s="9">
        <v>3880</v>
      </c>
      <c r="G26" s="65">
        <v>4054</v>
      </c>
      <c r="H26" s="9">
        <v>1642</v>
      </c>
      <c r="I26" s="9">
        <v>876</v>
      </c>
      <c r="J26" s="65">
        <v>766</v>
      </c>
      <c r="K26" s="66">
        <v>408</v>
      </c>
      <c r="L26" s="9">
        <v>416</v>
      </c>
      <c r="M26" s="9">
        <v>494</v>
      </c>
      <c r="N26" s="9">
        <v>512</v>
      </c>
      <c r="O26" s="9">
        <v>638</v>
      </c>
      <c r="P26" s="9">
        <v>644</v>
      </c>
      <c r="Q26" s="9">
        <v>581</v>
      </c>
      <c r="R26" s="9">
        <v>598</v>
      </c>
      <c r="S26" s="9">
        <v>679</v>
      </c>
      <c r="T26" s="9">
        <v>732</v>
      </c>
      <c r="U26" s="9">
        <v>750</v>
      </c>
      <c r="V26" s="9">
        <v>661</v>
      </c>
      <c r="W26" s="9">
        <v>632</v>
      </c>
      <c r="X26" s="9">
        <v>535</v>
      </c>
      <c r="Y26" s="9">
        <v>431</v>
      </c>
      <c r="Z26" s="9">
        <v>309</v>
      </c>
      <c r="AA26" s="9">
        <v>286</v>
      </c>
      <c r="AB26" s="9">
        <v>195</v>
      </c>
      <c r="AC26" s="13">
        <v>75</v>
      </c>
    </row>
    <row r="27" spans="1:29" x14ac:dyDescent="0.25">
      <c r="A27" s="7" t="s">
        <v>38</v>
      </c>
      <c r="B27" s="21">
        <v>1599</v>
      </c>
      <c r="C27" s="21">
        <v>809</v>
      </c>
      <c r="D27" s="60">
        <v>790</v>
      </c>
      <c r="E27" s="21">
        <v>1320</v>
      </c>
      <c r="F27" s="21">
        <v>659</v>
      </c>
      <c r="G27" s="60">
        <v>661</v>
      </c>
      <c r="H27" s="21">
        <v>279</v>
      </c>
      <c r="I27" s="21">
        <v>150</v>
      </c>
      <c r="J27" s="60">
        <v>129</v>
      </c>
      <c r="K27" s="21">
        <v>91</v>
      </c>
      <c r="L27" s="21">
        <v>67</v>
      </c>
      <c r="M27" s="21">
        <v>77</v>
      </c>
      <c r="N27" s="21">
        <v>82</v>
      </c>
      <c r="O27" s="21">
        <v>112</v>
      </c>
      <c r="P27" s="21">
        <v>112</v>
      </c>
      <c r="Q27" s="21">
        <v>105</v>
      </c>
      <c r="R27" s="21">
        <v>113</v>
      </c>
      <c r="S27" s="21">
        <v>108</v>
      </c>
      <c r="T27" s="21">
        <v>122</v>
      </c>
      <c r="U27" s="21">
        <v>113</v>
      </c>
      <c r="V27" s="21">
        <v>83</v>
      </c>
      <c r="W27" s="21">
        <v>105</v>
      </c>
      <c r="X27" s="21">
        <v>101</v>
      </c>
      <c r="Y27" s="21">
        <v>70</v>
      </c>
      <c r="Z27" s="21">
        <v>55</v>
      </c>
      <c r="AA27" s="21">
        <v>44</v>
      </c>
      <c r="AB27" s="21">
        <v>34</v>
      </c>
      <c r="AC27" s="22">
        <v>5</v>
      </c>
    </row>
    <row r="28" spans="1:29" x14ac:dyDescent="0.25">
      <c r="A28" s="7" t="s">
        <v>39</v>
      </c>
      <c r="B28" s="21">
        <v>785</v>
      </c>
      <c r="C28" s="21">
        <v>403</v>
      </c>
      <c r="D28" s="60">
        <v>382</v>
      </c>
      <c r="E28" s="21">
        <v>623</v>
      </c>
      <c r="F28" s="21">
        <v>328</v>
      </c>
      <c r="G28" s="60">
        <v>295</v>
      </c>
      <c r="H28" s="21">
        <v>162</v>
      </c>
      <c r="I28" s="21">
        <v>75</v>
      </c>
      <c r="J28" s="60">
        <v>87</v>
      </c>
      <c r="K28" s="21">
        <v>23</v>
      </c>
      <c r="L28" s="21">
        <v>21</v>
      </c>
      <c r="M28" s="21">
        <v>39</v>
      </c>
      <c r="N28" s="21">
        <v>48</v>
      </c>
      <c r="O28" s="21">
        <v>70</v>
      </c>
      <c r="P28" s="21">
        <v>63</v>
      </c>
      <c r="Q28" s="21">
        <v>48</v>
      </c>
      <c r="R28" s="21">
        <v>51</v>
      </c>
      <c r="S28" s="21">
        <v>68</v>
      </c>
      <c r="T28" s="21">
        <v>78</v>
      </c>
      <c r="U28" s="21">
        <v>83</v>
      </c>
      <c r="V28" s="21">
        <v>60</v>
      </c>
      <c r="W28" s="21">
        <v>43</v>
      </c>
      <c r="X28" s="21">
        <v>22</v>
      </c>
      <c r="Y28" s="21">
        <v>21</v>
      </c>
      <c r="Z28" s="21">
        <v>18</v>
      </c>
      <c r="AA28" s="21">
        <v>17</v>
      </c>
      <c r="AB28" s="21">
        <v>11</v>
      </c>
      <c r="AC28" s="22">
        <v>1</v>
      </c>
    </row>
    <row r="29" spans="1:29" x14ac:dyDescent="0.25">
      <c r="A29" s="7" t="s">
        <v>40</v>
      </c>
      <c r="B29" s="21">
        <v>4715</v>
      </c>
      <c r="C29" s="21">
        <v>2342</v>
      </c>
      <c r="D29" s="60">
        <v>2373</v>
      </c>
      <c r="E29" s="21">
        <v>3694</v>
      </c>
      <c r="F29" s="21">
        <v>1789</v>
      </c>
      <c r="G29" s="60">
        <v>1905</v>
      </c>
      <c r="H29" s="21">
        <v>1021</v>
      </c>
      <c r="I29" s="21">
        <v>553</v>
      </c>
      <c r="J29" s="60">
        <v>468</v>
      </c>
      <c r="K29" s="21">
        <v>214</v>
      </c>
      <c r="L29" s="21">
        <v>194</v>
      </c>
      <c r="M29" s="21">
        <v>258</v>
      </c>
      <c r="N29" s="21">
        <v>247</v>
      </c>
      <c r="O29" s="21">
        <v>278</v>
      </c>
      <c r="P29" s="21">
        <v>343</v>
      </c>
      <c r="Q29" s="21">
        <v>320</v>
      </c>
      <c r="R29" s="21">
        <v>289</v>
      </c>
      <c r="S29" s="21">
        <v>338</v>
      </c>
      <c r="T29" s="21">
        <v>343</v>
      </c>
      <c r="U29" s="21">
        <v>354</v>
      </c>
      <c r="V29" s="21">
        <v>342</v>
      </c>
      <c r="W29" s="21">
        <v>300</v>
      </c>
      <c r="X29" s="21">
        <v>267</v>
      </c>
      <c r="Y29" s="21">
        <v>213</v>
      </c>
      <c r="Z29" s="21">
        <v>144</v>
      </c>
      <c r="AA29" s="21">
        <v>142</v>
      </c>
      <c r="AB29" s="21">
        <v>90</v>
      </c>
      <c r="AC29" s="22">
        <v>39</v>
      </c>
    </row>
    <row r="30" spans="1:29" x14ac:dyDescent="0.25">
      <c r="A30" s="7" t="s">
        <v>41</v>
      </c>
      <c r="B30" s="21">
        <v>925</v>
      </c>
      <c r="C30" s="21">
        <v>458</v>
      </c>
      <c r="D30" s="60">
        <v>467</v>
      </c>
      <c r="E30" s="21">
        <v>843</v>
      </c>
      <c r="F30" s="21">
        <v>411</v>
      </c>
      <c r="G30" s="60">
        <v>432</v>
      </c>
      <c r="H30" s="21">
        <v>82</v>
      </c>
      <c r="I30" s="21">
        <v>47</v>
      </c>
      <c r="J30" s="60">
        <v>35</v>
      </c>
      <c r="K30" s="21">
        <v>31</v>
      </c>
      <c r="L30" s="21">
        <v>69</v>
      </c>
      <c r="M30" s="21">
        <v>47</v>
      </c>
      <c r="N30" s="21">
        <v>56</v>
      </c>
      <c r="O30" s="21">
        <v>62</v>
      </c>
      <c r="P30" s="21">
        <v>42</v>
      </c>
      <c r="Q30" s="21">
        <v>38</v>
      </c>
      <c r="R30" s="21">
        <v>70</v>
      </c>
      <c r="S30" s="21">
        <v>63</v>
      </c>
      <c r="T30" s="21">
        <v>67</v>
      </c>
      <c r="U30" s="21">
        <v>68</v>
      </c>
      <c r="V30" s="21">
        <v>68</v>
      </c>
      <c r="W30" s="21">
        <v>61</v>
      </c>
      <c r="X30" s="21">
        <v>41</v>
      </c>
      <c r="Y30" s="21">
        <v>45</v>
      </c>
      <c r="Z30" s="21">
        <v>24</v>
      </c>
      <c r="AA30" s="21">
        <v>35</v>
      </c>
      <c r="AB30" s="21">
        <v>28</v>
      </c>
      <c r="AC30" s="22">
        <v>10</v>
      </c>
    </row>
    <row r="31" spans="1:29" x14ac:dyDescent="0.25">
      <c r="A31" s="7" t="s">
        <v>60</v>
      </c>
      <c r="B31" s="21">
        <v>1552</v>
      </c>
      <c r="C31" s="21">
        <v>744</v>
      </c>
      <c r="D31" s="60">
        <v>808</v>
      </c>
      <c r="E31" s="21">
        <v>1454</v>
      </c>
      <c r="F31" s="21">
        <v>693</v>
      </c>
      <c r="G31" s="60">
        <v>761</v>
      </c>
      <c r="H31" s="21">
        <v>98</v>
      </c>
      <c r="I31" s="21">
        <v>51</v>
      </c>
      <c r="J31" s="60">
        <v>47</v>
      </c>
      <c r="K31" s="21">
        <v>49</v>
      </c>
      <c r="L31" s="21">
        <v>65</v>
      </c>
      <c r="M31" s="21">
        <v>73</v>
      </c>
      <c r="N31" s="21">
        <v>79</v>
      </c>
      <c r="O31" s="21">
        <v>116</v>
      </c>
      <c r="P31" s="21">
        <v>84</v>
      </c>
      <c r="Q31" s="21">
        <v>70</v>
      </c>
      <c r="R31" s="21">
        <v>75</v>
      </c>
      <c r="S31" s="21">
        <v>102</v>
      </c>
      <c r="T31" s="21">
        <v>122</v>
      </c>
      <c r="U31" s="21">
        <v>132</v>
      </c>
      <c r="V31" s="21">
        <v>108</v>
      </c>
      <c r="W31" s="21">
        <v>123</v>
      </c>
      <c r="X31" s="21">
        <v>104</v>
      </c>
      <c r="Y31" s="21">
        <v>82</v>
      </c>
      <c r="Z31" s="21">
        <v>68</v>
      </c>
      <c r="AA31" s="21">
        <v>48</v>
      </c>
      <c r="AB31" s="21">
        <v>32</v>
      </c>
      <c r="AC31" s="22">
        <v>20</v>
      </c>
    </row>
    <row r="32" spans="1:29" ht="13" x14ac:dyDescent="0.3">
      <c r="A32" s="6" t="str">
        <f>VLOOKUP("&lt;Zeilentitel_5&gt;",Uebersetzungen!$B$3:$E$121,Uebersetzungen!$B$2+1,FALSE)</f>
        <v>Region Imboden</v>
      </c>
      <c r="B32" s="9">
        <v>18993</v>
      </c>
      <c r="C32" s="9">
        <v>9509</v>
      </c>
      <c r="D32" s="65">
        <v>9484</v>
      </c>
      <c r="E32" s="9">
        <v>15778</v>
      </c>
      <c r="F32" s="9">
        <v>7759</v>
      </c>
      <c r="G32" s="65">
        <v>8019</v>
      </c>
      <c r="H32" s="9">
        <v>3215</v>
      </c>
      <c r="I32" s="9">
        <v>1750</v>
      </c>
      <c r="J32" s="65">
        <v>1465</v>
      </c>
      <c r="K32" s="66">
        <v>939</v>
      </c>
      <c r="L32" s="9">
        <v>1018</v>
      </c>
      <c r="M32" s="9">
        <v>1044</v>
      </c>
      <c r="N32" s="9">
        <v>1099</v>
      </c>
      <c r="O32" s="9">
        <v>1213</v>
      </c>
      <c r="P32" s="9">
        <v>1289</v>
      </c>
      <c r="Q32" s="9">
        <v>1279</v>
      </c>
      <c r="R32" s="9">
        <v>1250</v>
      </c>
      <c r="S32" s="9">
        <v>1524</v>
      </c>
      <c r="T32" s="9">
        <v>1544</v>
      </c>
      <c r="U32" s="9">
        <v>1416</v>
      </c>
      <c r="V32" s="9">
        <v>1282</v>
      </c>
      <c r="W32" s="9">
        <v>1147</v>
      </c>
      <c r="X32" s="9">
        <v>1003</v>
      </c>
      <c r="Y32" s="9">
        <v>727</v>
      </c>
      <c r="Z32" s="9">
        <v>505</v>
      </c>
      <c r="AA32" s="9">
        <v>361</v>
      </c>
      <c r="AB32" s="9">
        <v>247</v>
      </c>
      <c r="AC32" s="13">
        <v>106</v>
      </c>
    </row>
    <row r="33" spans="1:29" x14ac:dyDescent="0.25">
      <c r="A33" s="7" t="s">
        <v>31</v>
      </c>
      <c r="B33" s="21">
        <v>2820</v>
      </c>
      <c r="C33" s="21">
        <v>1385</v>
      </c>
      <c r="D33" s="60">
        <v>1435</v>
      </c>
      <c r="E33" s="21">
        <v>2480</v>
      </c>
      <c r="F33" s="21">
        <v>1195</v>
      </c>
      <c r="G33" s="60">
        <v>1285</v>
      </c>
      <c r="H33" s="21">
        <v>340</v>
      </c>
      <c r="I33" s="21">
        <v>190</v>
      </c>
      <c r="J33" s="60">
        <v>150</v>
      </c>
      <c r="K33" s="21">
        <v>138</v>
      </c>
      <c r="L33" s="21">
        <v>139</v>
      </c>
      <c r="M33" s="21">
        <v>177</v>
      </c>
      <c r="N33" s="21">
        <v>209</v>
      </c>
      <c r="O33" s="21">
        <v>178</v>
      </c>
      <c r="P33" s="21">
        <v>152</v>
      </c>
      <c r="Q33" s="21">
        <v>186</v>
      </c>
      <c r="R33" s="21">
        <v>185</v>
      </c>
      <c r="S33" s="21">
        <v>256</v>
      </c>
      <c r="T33" s="21">
        <v>277</v>
      </c>
      <c r="U33" s="21">
        <v>216</v>
      </c>
      <c r="V33" s="21">
        <v>193</v>
      </c>
      <c r="W33" s="21">
        <v>146</v>
      </c>
      <c r="X33" s="21">
        <v>128</v>
      </c>
      <c r="Y33" s="21">
        <v>81</v>
      </c>
      <c r="Z33" s="21">
        <v>65</v>
      </c>
      <c r="AA33" s="21">
        <v>47</v>
      </c>
      <c r="AB33" s="21">
        <v>32</v>
      </c>
      <c r="AC33" s="22">
        <v>15</v>
      </c>
    </row>
    <row r="34" spans="1:29" x14ac:dyDescent="0.25">
      <c r="A34" s="7" t="s">
        <v>32</v>
      </c>
      <c r="B34" s="21">
        <v>7392</v>
      </c>
      <c r="C34" s="21">
        <v>3710</v>
      </c>
      <c r="D34" s="60">
        <v>3682</v>
      </c>
      <c r="E34" s="21">
        <v>5943</v>
      </c>
      <c r="F34" s="21">
        <v>2925</v>
      </c>
      <c r="G34" s="60">
        <v>3018</v>
      </c>
      <c r="H34" s="21">
        <v>1449</v>
      </c>
      <c r="I34" s="21">
        <v>785</v>
      </c>
      <c r="J34" s="60">
        <v>664</v>
      </c>
      <c r="K34" s="21">
        <v>396</v>
      </c>
      <c r="L34" s="21">
        <v>433</v>
      </c>
      <c r="M34" s="21">
        <v>411</v>
      </c>
      <c r="N34" s="21">
        <v>407</v>
      </c>
      <c r="O34" s="21">
        <v>480</v>
      </c>
      <c r="P34" s="21">
        <v>522</v>
      </c>
      <c r="Q34" s="21">
        <v>504</v>
      </c>
      <c r="R34" s="21">
        <v>506</v>
      </c>
      <c r="S34" s="21">
        <v>574</v>
      </c>
      <c r="T34" s="21">
        <v>530</v>
      </c>
      <c r="U34" s="21">
        <v>525</v>
      </c>
      <c r="V34" s="21">
        <v>491</v>
      </c>
      <c r="W34" s="21">
        <v>440</v>
      </c>
      <c r="X34" s="21">
        <v>388</v>
      </c>
      <c r="Y34" s="21">
        <v>318</v>
      </c>
      <c r="Z34" s="21">
        <v>203</v>
      </c>
      <c r="AA34" s="21">
        <v>134</v>
      </c>
      <c r="AB34" s="21">
        <v>95</v>
      </c>
      <c r="AC34" s="22">
        <v>35</v>
      </c>
    </row>
    <row r="35" spans="1:29" x14ac:dyDescent="0.25">
      <c r="A35" s="7" t="s">
        <v>33</v>
      </c>
      <c r="B35" s="21">
        <v>1338</v>
      </c>
      <c r="C35" s="21">
        <v>677</v>
      </c>
      <c r="D35" s="60">
        <v>661</v>
      </c>
      <c r="E35" s="21">
        <v>1125</v>
      </c>
      <c r="F35" s="21">
        <v>555</v>
      </c>
      <c r="G35" s="60">
        <v>570</v>
      </c>
      <c r="H35" s="21">
        <v>213</v>
      </c>
      <c r="I35" s="21">
        <v>122</v>
      </c>
      <c r="J35" s="60">
        <v>91</v>
      </c>
      <c r="K35" s="21">
        <v>73</v>
      </c>
      <c r="L35" s="21">
        <v>85</v>
      </c>
      <c r="M35" s="21">
        <v>86</v>
      </c>
      <c r="N35" s="21">
        <v>99</v>
      </c>
      <c r="O35" s="21">
        <v>75</v>
      </c>
      <c r="P35" s="21">
        <v>67</v>
      </c>
      <c r="Q35" s="21">
        <v>82</v>
      </c>
      <c r="R35" s="21">
        <v>78</v>
      </c>
      <c r="S35" s="21">
        <v>126</v>
      </c>
      <c r="T35" s="21">
        <v>105</v>
      </c>
      <c r="U35" s="21">
        <v>92</v>
      </c>
      <c r="V35" s="21">
        <v>91</v>
      </c>
      <c r="W35" s="21">
        <v>86</v>
      </c>
      <c r="X35" s="21">
        <v>63</v>
      </c>
      <c r="Y35" s="21">
        <v>42</v>
      </c>
      <c r="Z35" s="21">
        <v>29</v>
      </c>
      <c r="AA35" s="21">
        <v>30</v>
      </c>
      <c r="AB35" s="21">
        <v>23</v>
      </c>
      <c r="AC35" s="22">
        <v>6</v>
      </c>
    </row>
    <row r="36" spans="1:29" x14ac:dyDescent="0.25">
      <c r="A36" s="7" t="s">
        <v>34</v>
      </c>
      <c r="B36" s="21">
        <v>2318</v>
      </c>
      <c r="C36" s="21">
        <v>1162</v>
      </c>
      <c r="D36" s="60">
        <v>1156</v>
      </c>
      <c r="E36" s="21">
        <v>2068</v>
      </c>
      <c r="F36" s="21">
        <v>1030</v>
      </c>
      <c r="G36" s="60">
        <v>1038</v>
      </c>
      <c r="H36" s="21">
        <v>250</v>
      </c>
      <c r="I36" s="21">
        <v>132</v>
      </c>
      <c r="J36" s="60">
        <v>118</v>
      </c>
      <c r="K36" s="21">
        <v>132</v>
      </c>
      <c r="L36" s="21">
        <v>126</v>
      </c>
      <c r="M36" s="21">
        <v>142</v>
      </c>
      <c r="N36" s="21">
        <v>138</v>
      </c>
      <c r="O36" s="21">
        <v>148</v>
      </c>
      <c r="P36" s="21">
        <v>148</v>
      </c>
      <c r="Q36" s="21">
        <v>168</v>
      </c>
      <c r="R36" s="21">
        <v>153</v>
      </c>
      <c r="S36" s="21">
        <v>180</v>
      </c>
      <c r="T36" s="21">
        <v>215</v>
      </c>
      <c r="U36" s="21">
        <v>186</v>
      </c>
      <c r="V36" s="21">
        <v>148</v>
      </c>
      <c r="W36" s="21">
        <v>131</v>
      </c>
      <c r="X36" s="21">
        <v>112</v>
      </c>
      <c r="Y36" s="21">
        <v>55</v>
      </c>
      <c r="Z36" s="21">
        <v>49</v>
      </c>
      <c r="AA36" s="21">
        <v>44</v>
      </c>
      <c r="AB36" s="21">
        <v>29</v>
      </c>
      <c r="AC36" s="22">
        <v>14</v>
      </c>
    </row>
    <row r="37" spans="1:29" x14ac:dyDescent="0.25">
      <c r="A37" s="7" t="s">
        <v>35</v>
      </c>
      <c r="B37" s="21">
        <v>2689</v>
      </c>
      <c r="C37" s="21">
        <v>1341</v>
      </c>
      <c r="D37" s="60">
        <v>1348</v>
      </c>
      <c r="E37" s="21">
        <v>2101</v>
      </c>
      <c r="F37" s="21">
        <v>1017</v>
      </c>
      <c r="G37" s="60">
        <v>1084</v>
      </c>
      <c r="H37" s="21">
        <v>588</v>
      </c>
      <c r="I37" s="21">
        <v>324</v>
      </c>
      <c r="J37" s="60">
        <v>264</v>
      </c>
      <c r="K37" s="21">
        <v>97</v>
      </c>
      <c r="L37" s="21">
        <v>125</v>
      </c>
      <c r="M37" s="21">
        <v>100</v>
      </c>
      <c r="N37" s="21">
        <v>124</v>
      </c>
      <c r="O37" s="21">
        <v>178</v>
      </c>
      <c r="P37" s="21">
        <v>230</v>
      </c>
      <c r="Q37" s="21">
        <v>202</v>
      </c>
      <c r="R37" s="21">
        <v>179</v>
      </c>
      <c r="S37" s="21">
        <v>190</v>
      </c>
      <c r="T37" s="21">
        <v>219</v>
      </c>
      <c r="U37" s="21">
        <v>179</v>
      </c>
      <c r="V37" s="21">
        <v>174</v>
      </c>
      <c r="W37" s="21">
        <v>178</v>
      </c>
      <c r="X37" s="21">
        <v>169</v>
      </c>
      <c r="Y37" s="21">
        <v>132</v>
      </c>
      <c r="Z37" s="21">
        <v>90</v>
      </c>
      <c r="AA37" s="21">
        <v>64</v>
      </c>
      <c r="AB37" s="21">
        <v>39</v>
      </c>
      <c r="AC37" s="22">
        <v>20</v>
      </c>
    </row>
    <row r="38" spans="1:29" x14ac:dyDescent="0.25">
      <c r="A38" s="7" t="s">
        <v>36</v>
      </c>
      <c r="B38" s="21">
        <v>1214</v>
      </c>
      <c r="C38" s="21">
        <v>613</v>
      </c>
      <c r="D38" s="60">
        <v>601</v>
      </c>
      <c r="E38" s="21">
        <v>1027</v>
      </c>
      <c r="F38" s="21">
        <v>519</v>
      </c>
      <c r="G38" s="60">
        <v>508</v>
      </c>
      <c r="H38" s="21">
        <v>187</v>
      </c>
      <c r="I38" s="21">
        <v>94</v>
      </c>
      <c r="J38" s="60">
        <v>93</v>
      </c>
      <c r="K38" s="21">
        <v>44</v>
      </c>
      <c r="L38" s="21">
        <v>49</v>
      </c>
      <c r="M38" s="21">
        <v>61</v>
      </c>
      <c r="N38" s="21">
        <v>74</v>
      </c>
      <c r="O38" s="21">
        <v>83</v>
      </c>
      <c r="P38" s="21">
        <v>90</v>
      </c>
      <c r="Q38" s="21">
        <v>62</v>
      </c>
      <c r="R38" s="21">
        <v>67</v>
      </c>
      <c r="S38" s="21">
        <v>100</v>
      </c>
      <c r="T38" s="21">
        <v>94</v>
      </c>
      <c r="U38" s="21">
        <v>113</v>
      </c>
      <c r="V38" s="21">
        <v>88</v>
      </c>
      <c r="W38" s="21">
        <v>85</v>
      </c>
      <c r="X38" s="21">
        <v>68</v>
      </c>
      <c r="Y38" s="21">
        <v>52</v>
      </c>
      <c r="Z38" s="21">
        <v>35</v>
      </c>
      <c r="AA38" s="21">
        <v>24</v>
      </c>
      <c r="AB38" s="21">
        <v>16</v>
      </c>
      <c r="AC38" s="22">
        <v>9</v>
      </c>
    </row>
    <row r="39" spans="1:29" x14ac:dyDescent="0.25">
      <c r="A39" s="7" t="s">
        <v>37</v>
      </c>
      <c r="B39" s="21">
        <v>1222</v>
      </c>
      <c r="C39" s="21">
        <v>621</v>
      </c>
      <c r="D39" s="60">
        <v>601</v>
      </c>
      <c r="E39" s="21">
        <v>1034</v>
      </c>
      <c r="F39" s="21">
        <v>518</v>
      </c>
      <c r="G39" s="60">
        <v>516</v>
      </c>
      <c r="H39" s="21">
        <v>188</v>
      </c>
      <c r="I39" s="21">
        <v>103</v>
      </c>
      <c r="J39" s="60">
        <v>85</v>
      </c>
      <c r="K39" s="21">
        <v>59</v>
      </c>
      <c r="L39" s="21">
        <v>61</v>
      </c>
      <c r="M39" s="21">
        <v>67</v>
      </c>
      <c r="N39" s="21">
        <v>48</v>
      </c>
      <c r="O39" s="21">
        <v>71</v>
      </c>
      <c r="P39" s="21">
        <v>80</v>
      </c>
      <c r="Q39" s="21">
        <v>75</v>
      </c>
      <c r="R39" s="21">
        <v>82</v>
      </c>
      <c r="S39" s="21">
        <v>98</v>
      </c>
      <c r="T39" s="21">
        <v>104</v>
      </c>
      <c r="U39" s="21">
        <v>105</v>
      </c>
      <c r="V39" s="21">
        <v>97</v>
      </c>
      <c r="W39" s="21">
        <v>81</v>
      </c>
      <c r="X39" s="21">
        <v>75</v>
      </c>
      <c r="Y39" s="21">
        <v>47</v>
      </c>
      <c r="Z39" s="21">
        <v>34</v>
      </c>
      <c r="AA39" s="21">
        <v>18</v>
      </c>
      <c r="AB39" s="21">
        <v>13</v>
      </c>
      <c r="AC39" s="22">
        <v>7</v>
      </c>
    </row>
    <row r="40" spans="1:29" ht="13" x14ac:dyDescent="0.3">
      <c r="A40" s="6" t="str">
        <f>VLOOKUP("&lt;Zeilentitel_6&gt;",Uebersetzungen!$B$3:$E$121,Uebersetzungen!$B$2+1,FALSE)</f>
        <v>Region Landquart</v>
      </c>
      <c r="B40" s="9">
        <v>23324</v>
      </c>
      <c r="C40" s="9">
        <v>11659</v>
      </c>
      <c r="D40" s="65">
        <v>11665</v>
      </c>
      <c r="E40" s="9">
        <v>20382</v>
      </c>
      <c r="F40" s="9">
        <v>10081</v>
      </c>
      <c r="G40" s="65">
        <v>10301</v>
      </c>
      <c r="H40" s="9">
        <v>2942</v>
      </c>
      <c r="I40" s="9">
        <v>1578</v>
      </c>
      <c r="J40" s="65">
        <v>1364</v>
      </c>
      <c r="K40" s="66">
        <v>1154</v>
      </c>
      <c r="L40" s="9">
        <v>1165</v>
      </c>
      <c r="M40" s="9">
        <v>1252</v>
      </c>
      <c r="N40" s="9">
        <v>1437</v>
      </c>
      <c r="O40" s="9">
        <v>1524</v>
      </c>
      <c r="P40" s="9">
        <v>1486</v>
      </c>
      <c r="Q40" s="9">
        <v>1488</v>
      </c>
      <c r="R40" s="9">
        <v>1482</v>
      </c>
      <c r="S40" s="9">
        <v>1915</v>
      </c>
      <c r="T40" s="9">
        <v>2089</v>
      </c>
      <c r="U40" s="9">
        <v>1885</v>
      </c>
      <c r="V40" s="9">
        <v>1533</v>
      </c>
      <c r="W40" s="9">
        <v>1377</v>
      </c>
      <c r="X40" s="9">
        <v>1106</v>
      </c>
      <c r="Y40" s="9">
        <v>877</v>
      </c>
      <c r="Z40" s="9">
        <v>661</v>
      </c>
      <c r="AA40" s="9">
        <v>466</v>
      </c>
      <c r="AB40" s="9">
        <v>278</v>
      </c>
      <c r="AC40" s="13">
        <v>149</v>
      </c>
    </row>
    <row r="41" spans="1:29" x14ac:dyDescent="0.25">
      <c r="A41" s="7" t="s">
        <v>71</v>
      </c>
      <c r="B41" s="21">
        <v>3047</v>
      </c>
      <c r="C41" s="21">
        <v>1559</v>
      </c>
      <c r="D41" s="60">
        <v>1488</v>
      </c>
      <c r="E41" s="21">
        <v>2796</v>
      </c>
      <c r="F41" s="21">
        <v>1411</v>
      </c>
      <c r="G41" s="60">
        <v>1385</v>
      </c>
      <c r="H41" s="21">
        <v>251</v>
      </c>
      <c r="I41" s="21">
        <v>148</v>
      </c>
      <c r="J41" s="60">
        <v>103</v>
      </c>
      <c r="K41" s="21">
        <v>149</v>
      </c>
      <c r="L41" s="21">
        <v>153</v>
      </c>
      <c r="M41" s="21">
        <v>173</v>
      </c>
      <c r="N41" s="21">
        <v>198</v>
      </c>
      <c r="O41" s="21">
        <v>183</v>
      </c>
      <c r="P41" s="21">
        <v>207</v>
      </c>
      <c r="Q41" s="21">
        <v>178</v>
      </c>
      <c r="R41" s="21">
        <v>210</v>
      </c>
      <c r="S41" s="21">
        <v>260</v>
      </c>
      <c r="T41" s="21">
        <v>298</v>
      </c>
      <c r="U41" s="21">
        <v>232</v>
      </c>
      <c r="V41" s="21">
        <v>210</v>
      </c>
      <c r="W41" s="21">
        <v>179</v>
      </c>
      <c r="X41" s="21">
        <v>151</v>
      </c>
      <c r="Y41" s="21">
        <v>120</v>
      </c>
      <c r="Z41" s="21">
        <v>61</v>
      </c>
      <c r="AA41" s="21">
        <v>52</v>
      </c>
      <c r="AB41" s="21">
        <v>23</v>
      </c>
      <c r="AC41" s="22">
        <v>10</v>
      </c>
    </row>
    <row r="42" spans="1:29" x14ac:dyDescent="0.25">
      <c r="A42" s="7" t="s">
        <v>72</v>
      </c>
      <c r="B42" s="21">
        <v>2353</v>
      </c>
      <c r="C42" s="21">
        <v>1182</v>
      </c>
      <c r="D42" s="60">
        <v>1171</v>
      </c>
      <c r="E42" s="21">
        <v>2108</v>
      </c>
      <c r="F42" s="21">
        <v>1054</v>
      </c>
      <c r="G42" s="60">
        <v>1054</v>
      </c>
      <c r="H42" s="21">
        <v>245</v>
      </c>
      <c r="I42" s="21">
        <v>128</v>
      </c>
      <c r="J42" s="60">
        <v>117</v>
      </c>
      <c r="K42" s="21">
        <v>120</v>
      </c>
      <c r="L42" s="21">
        <v>146</v>
      </c>
      <c r="M42" s="21">
        <v>169</v>
      </c>
      <c r="N42" s="21">
        <v>173</v>
      </c>
      <c r="O42" s="21">
        <v>133</v>
      </c>
      <c r="P42" s="21">
        <v>132</v>
      </c>
      <c r="Q42" s="21">
        <v>147</v>
      </c>
      <c r="R42" s="21">
        <v>176</v>
      </c>
      <c r="S42" s="21">
        <v>211</v>
      </c>
      <c r="T42" s="21">
        <v>209</v>
      </c>
      <c r="U42" s="21">
        <v>195</v>
      </c>
      <c r="V42" s="21">
        <v>117</v>
      </c>
      <c r="W42" s="21">
        <v>101</v>
      </c>
      <c r="X42" s="21">
        <v>110</v>
      </c>
      <c r="Y42" s="21">
        <v>93</v>
      </c>
      <c r="Z42" s="21">
        <v>61</v>
      </c>
      <c r="AA42" s="21">
        <v>35</v>
      </c>
      <c r="AB42" s="21">
        <v>16</v>
      </c>
      <c r="AC42" s="22">
        <v>9</v>
      </c>
    </row>
    <row r="43" spans="1:29" x14ac:dyDescent="0.25">
      <c r="A43" s="7" t="s">
        <v>73</v>
      </c>
      <c r="B43" s="21">
        <v>3192</v>
      </c>
      <c r="C43" s="21">
        <v>1599</v>
      </c>
      <c r="D43" s="60">
        <v>1593</v>
      </c>
      <c r="E43" s="21">
        <v>2759</v>
      </c>
      <c r="F43" s="21">
        <v>1369</v>
      </c>
      <c r="G43" s="60">
        <v>1390</v>
      </c>
      <c r="H43" s="21">
        <v>433</v>
      </c>
      <c r="I43" s="21">
        <v>230</v>
      </c>
      <c r="J43" s="60">
        <v>203</v>
      </c>
      <c r="K43" s="21">
        <v>148</v>
      </c>
      <c r="L43" s="21">
        <v>173</v>
      </c>
      <c r="M43" s="21">
        <v>160</v>
      </c>
      <c r="N43" s="21">
        <v>179</v>
      </c>
      <c r="O43" s="21">
        <v>207</v>
      </c>
      <c r="P43" s="21">
        <v>208</v>
      </c>
      <c r="Q43" s="21">
        <v>206</v>
      </c>
      <c r="R43" s="21">
        <v>215</v>
      </c>
      <c r="S43" s="21">
        <v>255</v>
      </c>
      <c r="T43" s="21">
        <v>247</v>
      </c>
      <c r="U43" s="21">
        <v>257</v>
      </c>
      <c r="V43" s="21">
        <v>215</v>
      </c>
      <c r="W43" s="21">
        <v>212</v>
      </c>
      <c r="X43" s="21">
        <v>142</v>
      </c>
      <c r="Y43" s="21">
        <v>138</v>
      </c>
      <c r="Z43" s="21">
        <v>100</v>
      </c>
      <c r="AA43" s="21">
        <v>64</v>
      </c>
      <c r="AB43" s="21">
        <v>40</v>
      </c>
      <c r="AC43" s="22">
        <v>26</v>
      </c>
    </row>
    <row r="44" spans="1:29" x14ac:dyDescent="0.25">
      <c r="A44" s="7" t="s">
        <v>74</v>
      </c>
      <c r="B44" s="21">
        <v>593</v>
      </c>
      <c r="C44" s="21">
        <v>299</v>
      </c>
      <c r="D44" s="60">
        <v>294</v>
      </c>
      <c r="E44" s="21">
        <v>560</v>
      </c>
      <c r="F44" s="21">
        <v>282</v>
      </c>
      <c r="G44" s="60">
        <v>278</v>
      </c>
      <c r="H44" s="21">
        <v>33</v>
      </c>
      <c r="I44" s="21">
        <v>17</v>
      </c>
      <c r="J44" s="60">
        <v>16</v>
      </c>
      <c r="K44" s="21">
        <v>28</v>
      </c>
      <c r="L44" s="21">
        <v>26</v>
      </c>
      <c r="M44" s="21">
        <v>31</v>
      </c>
      <c r="N44" s="21">
        <v>25</v>
      </c>
      <c r="O44" s="21">
        <v>33</v>
      </c>
      <c r="P44" s="21">
        <v>40</v>
      </c>
      <c r="Q44" s="21">
        <v>42</v>
      </c>
      <c r="R44" s="21">
        <v>45</v>
      </c>
      <c r="S44" s="21">
        <v>47</v>
      </c>
      <c r="T44" s="21">
        <v>53</v>
      </c>
      <c r="U44" s="21">
        <v>47</v>
      </c>
      <c r="V44" s="21">
        <v>48</v>
      </c>
      <c r="W44" s="21">
        <v>38</v>
      </c>
      <c r="X44" s="21">
        <v>40</v>
      </c>
      <c r="Y44" s="21">
        <v>15</v>
      </c>
      <c r="Z44" s="21">
        <v>14</v>
      </c>
      <c r="AA44" s="21">
        <v>10</v>
      </c>
      <c r="AB44" s="21">
        <v>6</v>
      </c>
      <c r="AC44" s="22">
        <v>5</v>
      </c>
    </row>
    <row r="45" spans="1:29" x14ac:dyDescent="0.25">
      <c r="A45" s="7" t="s">
        <v>75</v>
      </c>
      <c r="B45" s="21">
        <v>879</v>
      </c>
      <c r="C45" s="21">
        <v>426</v>
      </c>
      <c r="D45" s="60">
        <v>453</v>
      </c>
      <c r="E45" s="21">
        <v>783</v>
      </c>
      <c r="F45" s="21">
        <v>381</v>
      </c>
      <c r="G45" s="60">
        <v>402</v>
      </c>
      <c r="H45" s="21">
        <v>96</v>
      </c>
      <c r="I45" s="21">
        <v>45</v>
      </c>
      <c r="J45" s="60">
        <v>51</v>
      </c>
      <c r="K45" s="21">
        <v>49</v>
      </c>
      <c r="L45" s="21">
        <v>48</v>
      </c>
      <c r="M45" s="21">
        <v>50</v>
      </c>
      <c r="N45" s="21">
        <v>46</v>
      </c>
      <c r="O45" s="21">
        <v>46</v>
      </c>
      <c r="P45" s="21">
        <v>64</v>
      </c>
      <c r="Q45" s="21">
        <v>48</v>
      </c>
      <c r="R45" s="21">
        <v>62</v>
      </c>
      <c r="S45" s="21">
        <v>73</v>
      </c>
      <c r="T45" s="21">
        <v>85</v>
      </c>
      <c r="U45" s="21">
        <v>63</v>
      </c>
      <c r="V45" s="21">
        <v>59</v>
      </c>
      <c r="W45" s="21">
        <v>65</v>
      </c>
      <c r="X45" s="21">
        <v>31</v>
      </c>
      <c r="Y45" s="21">
        <v>29</v>
      </c>
      <c r="Z45" s="21">
        <v>20</v>
      </c>
      <c r="AA45" s="21">
        <v>16</v>
      </c>
      <c r="AB45" s="21">
        <v>18</v>
      </c>
      <c r="AC45" s="22">
        <v>7</v>
      </c>
    </row>
    <row r="46" spans="1:29" x14ac:dyDescent="0.25">
      <c r="A46" s="7" t="s">
        <v>76</v>
      </c>
      <c r="B46" s="21">
        <v>2612</v>
      </c>
      <c r="C46" s="21">
        <v>1302</v>
      </c>
      <c r="D46" s="60">
        <v>1310</v>
      </c>
      <c r="E46" s="21">
        <v>2359</v>
      </c>
      <c r="F46" s="21">
        <v>1170</v>
      </c>
      <c r="G46" s="60">
        <v>1189</v>
      </c>
      <c r="H46" s="21">
        <v>253</v>
      </c>
      <c r="I46" s="21">
        <v>132</v>
      </c>
      <c r="J46" s="60">
        <v>121</v>
      </c>
      <c r="K46" s="21">
        <v>136</v>
      </c>
      <c r="L46" s="21">
        <v>111</v>
      </c>
      <c r="M46" s="21">
        <v>141</v>
      </c>
      <c r="N46" s="21">
        <v>131</v>
      </c>
      <c r="O46" s="21">
        <v>129</v>
      </c>
      <c r="P46" s="21">
        <v>166</v>
      </c>
      <c r="Q46" s="21">
        <v>215</v>
      </c>
      <c r="R46" s="21">
        <v>158</v>
      </c>
      <c r="S46" s="21">
        <v>221</v>
      </c>
      <c r="T46" s="21">
        <v>235</v>
      </c>
      <c r="U46" s="21">
        <v>204</v>
      </c>
      <c r="V46" s="21">
        <v>159</v>
      </c>
      <c r="W46" s="21">
        <v>146</v>
      </c>
      <c r="X46" s="21">
        <v>141</v>
      </c>
      <c r="Y46" s="21">
        <v>104</v>
      </c>
      <c r="Z46" s="21">
        <v>85</v>
      </c>
      <c r="AA46" s="21">
        <v>59</v>
      </c>
      <c r="AB46" s="21">
        <v>44</v>
      </c>
      <c r="AC46" s="22">
        <v>27</v>
      </c>
    </row>
    <row r="47" spans="1:29" x14ac:dyDescent="0.25">
      <c r="A47" s="7" t="s">
        <v>77</v>
      </c>
      <c r="B47" s="21">
        <v>2224</v>
      </c>
      <c r="C47" s="21">
        <v>1096</v>
      </c>
      <c r="D47" s="60">
        <v>1128</v>
      </c>
      <c r="E47" s="21">
        <v>2038</v>
      </c>
      <c r="F47" s="21">
        <v>997</v>
      </c>
      <c r="G47" s="60">
        <v>1041</v>
      </c>
      <c r="H47" s="21">
        <v>186</v>
      </c>
      <c r="I47" s="21">
        <v>99</v>
      </c>
      <c r="J47" s="60">
        <v>87</v>
      </c>
      <c r="K47" s="21">
        <v>106</v>
      </c>
      <c r="L47" s="21">
        <v>136</v>
      </c>
      <c r="M47" s="21">
        <v>129</v>
      </c>
      <c r="N47" s="21">
        <v>162</v>
      </c>
      <c r="O47" s="21">
        <v>111</v>
      </c>
      <c r="P47" s="21">
        <v>82</v>
      </c>
      <c r="Q47" s="21">
        <v>141</v>
      </c>
      <c r="R47" s="21">
        <v>155</v>
      </c>
      <c r="S47" s="21">
        <v>226</v>
      </c>
      <c r="T47" s="21">
        <v>227</v>
      </c>
      <c r="U47" s="21">
        <v>149</v>
      </c>
      <c r="V47" s="21">
        <v>119</v>
      </c>
      <c r="W47" s="21">
        <v>129</v>
      </c>
      <c r="X47" s="21">
        <v>115</v>
      </c>
      <c r="Y47" s="21">
        <v>74</v>
      </c>
      <c r="Z47" s="21">
        <v>62</v>
      </c>
      <c r="AA47" s="21">
        <v>54</v>
      </c>
      <c r="AB47" s="21">
        <v>33</v>
      </c>
      <c r="AC47" s="22">
        <v>14</v>
      </c>
    </row>
    <row r="48" spans="1:29" x14ac:dyDescent="0.25">
      <c r="A48" s="7" t="s">
        <v>78</v>
      </c>
      <c r="B48" s="21">
        <v>8424</v>
      </c>
      <c r="C48" s="21">
        <v>4196</v>
      </c>
      <c r="D48" s="60">
        <v>4228</v>
      </c>
      <c r="E48" s="21">
        <v>6979</v>
      </c>
      <c r="F48" s="21">
        <v>3417</v>
      </c>
      <c r="G48" s="60">
        <v>3562</v>
      </c>
      <c r="H48" s="21">
        <v>1445</v>
      </c>
      <c r="I48" s="21">
        <v>779</v>
      </c>
      <c r="J48" s="60">
        <v>666</v>
      </c>
      <c r="K48" s="21">
        <v>418</v>
      </c>
      <c r="L48" s="21">
        <v>372</v>
      </c>
      <c r="M48" s="21">
        <v>399</v>
      </c>
      <c r="N48" s="21">
        <v>523</v>
      </c>
      <c r="O48" s="21">
        <v>682</v>
      </c>
      <c r="P48" s="21">
        <v>587</v>
      </c>
      <c r="Q48" s="21">
        <v>511</v>
      </c>
      <c r="R48" s="21">
        <v>461</v>
      </c>
      <c r="S48" s="21">
        <v>622</v>
      </c>
      <c r="T48" s="21">
        <v>735</v>
      </c>
      <c r="U48" s="21">
        <v>738</v>
      </c>
      <c r="V48" s="21">
        <v>606</v>
      </c>
      <c r="W48" s="21">
        <v>507</v>
      </c>
      <c r="X48" s="21">
        <v>376</v>
      </c>
      <c r="Y48" s="21">
        <v>304</v>
      </c>
      <c r="Z48" s="21">
        <v>258</v>
      </c>
      <c r="AA48" s="21">
        <v>176</v>
      </c>
      <c r="AB48" s="21">
        <v>98</v>
      </c>
      <c r="AC48" s="22">
        <v>51</v>
      </c>
    </row>
    <row r="49" spans="1:29" ht="13" x14ac:dyDescent="0.3">
      <c r="A49" s="6" t="str">
        <f>VLOOKUP("&lt;Zeilentitel_7&gt;",Uebersetzungen!$B$3:$E$121,Uebersetzungen!$B$2+1,FALSE)</f>
        <v>Region Maloja</v>
      </c>
      <c r="B49" s="9">
        <v>18830</v>
      </c>
      <c r="C49" s="9">
        <v>9359</v>
      </c>
      <c r="D49" s="65">
        <v>9471</v>
      </c>
      <c r="E49" s="9">
        <v>13115</v>
      </c>
      <c r="F49" s="9">
        <v>6306</v>
      </c>
      <c r="G49" s="65">
        <v>6809</v>
      </c>
      <c r="H49" s="9">
        <v>5715</v>
      </c>
      <c r="I49" s="9">
        <v>3053</v>
      </c>
      <c r="J49" s="65">
        <v>2662</v>
      </c>
      <c r="K49" s="66">
        <v>763</v>
      </c>
      <c r="L49" s="9">
        <v>736</v>
      </c>
      <c r="M49" s="9">
        <v>811</v>
      </c>
      <c r="N49" s="9">
        <v>998</v>
      </c>
      <c r="O49" s="9">
        <v>1174</v>
      </c>
      <c r="P49" s="9">
        <v>1258</v>
      </c>
      <c r="Q49" s="9">
        <v>1265</v>
      </c>
      <c r="R49" s="9">
        <v>1330</v>
      </c>
      <c r="S49" s="9">
        <v>1585</v>
      </c>
      <c r="T49" s="9">
        <v>1638</v>
      </c>
      <c r="U49" s="9">
        <v>1510</v>
      </c>
      <c r="V49" s="9">
        <v>1322</v>
      </c>
      <c r="W49" s="9">
        <v>1220</v>
      </c>
      <c r="X49" s="9">
        <v>1094</v>
      </c>
      <c r="Y49" s="9">
        <v>785</v>
      </c>
      <c r="Z49" s="9">
        <v>562</v>
      </c>
      <c r="AA49" s="9">
        <v>432</v>
      </c>
      <c r="AB49" s="9">
        <v>228</v>
      </c>
      <c r="AC49" s="13">
        <v>119</v>
      </c>
    </row>
    <row r="50" spans="1:29" x14ac:dyDescent="0.25">
      <c r="A50" s="7" t="s">
        <v>42</v>
      </c>
      <c r="B50" s="21">
        <v>660</v>
      </c>
      <c r="C50" s="21">
        <v>334</v>
      </c>
      <c r="D50" s="60">
        <v>326</v>
      </c>
      <c r="E50" s="21">
        <v>552</v>
      </c>
      <c r="F50" s="21">
        <v>277</v>
      </c>
      <c r="G50" s="60">
        <v>275</v>
      </c>
      <c r="H50" s="21">
        <v>108</v>
      </c>
      <c r="I50" s="21">
        <v>57</v>
      </c>
      <c r="J50" s="60">
        <v>51</v>
      </c>
      <c r="K50" s="21">
        <v>25</v>
      </c>
      <c r="L50" s="21">
        <v>18</v>
      </c>
      <c r="M50" s="21">
        <v>28</v>
      </c>
      <c r="N50" s="21">
        <v>42</v>
      </c>
      <c r="O50" s="21">
        <v>54</v>
      </c>
      <c r="P50" s="21">
        <v>50</v>
      </c>
      <c r="Q50" s="21">
        <v>40</v>
      </c>
      <c r="R50" s="21">
        <v>31</v>
      </c>
      <c r="S50" s="21">
        <v>51</v>
      </c>
      <c r="T50" s="21">
        <v>62</v>
      </c>
      <c r="U50" s="21">
        <v>68</v>
      </c>
      <c r="V50" s="21">
        <v>50</v>
      </c>
      <c r="W50" s="21">
        <v>52</v>
      </c>
      <c r="X50" s="21">
        <v>35</v>
      </c>
      <c r="Y50" s="21">
        <v>22</v>
      </c>
      <c r="Z50" s="21">
        <v>18</v>
      </c>
      <c r="AA50" s="21">
        <v>9</v>
      </c>
      <c r="AB50" s="21">
        <v>3</v>
      </c>
      <c r="AC50" s="22">
        <v>2</v>
      </c>
    </row>
    <row r="51" spans="1:29" x14ac:dyDescent="0.25">
      <c r="A51" s="7" t="s">
        <v>43</v>
      </c>
      <c r="B51" s="21">
        <v>1514</v>
      </c>
      <c r="C51" s="21">
        <v>720</v>
      </c>
      <c r="D51" s="60">
        <v>794</v>
      </c>
      <c r="E51" s="21">
        <v>988</v>
      </c>
      <c r="F51" s="21">
        <v>469</v>
      </c>
      <c r="G51" s="60">
        <v>519</v>
      </c>
      <c r="H51" s="21">
        <v>526</v>
      </c>
      <c r="I51" s="21">
        <v>251</v>
      </c>
      <c r="J51" s="60">
        <v>275</v>
      </c>
      <c r="K51" s="21">
        <v>69</v>
      </c>
      <c r="L51" s="21">
        <v>66</v>
      </c>
      <c r="M51" s="21">
        <v>79</v>
      </c>
      <c r="N51" s="21">
        <v>80</v>
      </c>
      <c r="O51" s="21">
        <v>88</v>
      </c>
      <c r="P51" s="21">
        <v>107</v>
      </c>
      <c r="Q51" s="21">
        <v>87</v>
      </c>
      <c r="R51" s="21">
        <v>105</v>
      </c>
      <c r="S51" s="21">
        <v>142</v>
      </c>
      <c r="T51" s="21">
        <v>142</v>
      </c>
      <c r="U51" s="21">
        <v>129</v>
      </c>
      <c r="V51" s="21">
        <v>89</v>
      </c>
      <c r="W51" s="21">
        <v>96</v>
      </c>
      <c r="X51" s="21">
        <v>89</v>
      </c>
      <c r="Y51" s="21">
        <v>52</v>
      </c>
      <c r="Z51" s="21">
        <v>47</v>
      </c>
      <c r="AA51" s="21">
        <v>32</v>
      </c>
      <c r="AB51" s="21">
        <v>9</v>
      </c>
      <c r="AC51" s="22">
        <v>6</v>
      </c>
    </row>
    <row r="52" spans="1:29" x14ac:dyDescent="0.25">
      <c r="A52" s="7" t="s">
        <v>44</v>
      </c>
      <c r="B52" s="21">
        <v>215</v>
      </c>
      <c r="C52" s="21">
        <v>109</v>
      </c>
      <c r="D52" s="60">
        <v>106</v>
      </c>
      <c r="E52" s="21">
        <v>157</v>
      </c>
      <c r="F52" s="21">
        <v>79</v>
      </c>
      <c r="G52" s="60">
        <v>78</v>
      </c>
      <c r="H52" s="21">
        <v>58</v>
      </c>
      <c r="I52" s="21">
        <v>30</v>
      </c>
      <c r="J52" s="60">
        <v>28</v>
      </c>
      <c r="K52" s="21">
        <v>11</v>
      </c>
      <c r="L52" s="21">
        <v>4</v>
      </c>
      <c r="M52" s="21">
        <v>10</v>
      </c>
      <c r="N52" s="21">
        <v>8</v>
      </c>
      <c r="O52" s="21">
        <v>10</v>
      </c>
      <c r="P52" s="21">
        <v>14</v>
      </c>
      <c r="Q52" s="21">
        <v>19</v>
      </c>
      <c r="R52" s="21">
        <v>19</v>
      </c>
      <c r="S52" s="21">
        <v>16</v>
      </c>
      <c r="T52" s="21">
        <v>19</v>
      </c>
      <c r="U52" s="21">
        <v>17</v>
      </c>
      <c r="V52" s="21">
        <v>13</v>
      </c>
      <c r="W52" s="21">
        <v>15</v>
      </c>
      <c r="X52" s="21">
        <v>19</v>
      </c>
      <c r="Y52" s="21">
        <v>7</v>
      </c>
      <c r="Z52" s="21">
        <v>6</v>
      </c>
      <c r="AA52" s="21">
        <v>3</v>
      </c>
      <c r="AB52" s="21">
        <v>4</v>
      </c>
      <c r="AC52" s="22">
        <v>1</v>
      </c>
    </row>
    <row r="53" spans="1:29" x14ac:dyDescent="0.25">
      <c r="A53" s="7" t="s">
        <v>45</v>
      </c>
      <c r="B53" s="21">
        <v>2008</v>
      </c>
      <c r="C53" s="21">
        <v>1009</v>
      </c>
      <c r="D53" s="60">
        <v>999</v>
      </c>
      <c r="E53" s="21">
        <v>1356</v>
      </c>
      <c r="F53" s="21">
        <v>652</v>
      </c>
      <c r="G53" s="60">
        <v>704</v>
      </c>
      <c r="H53" s="21">
        <v>652</v>
      </c>
      <c r="I53" s="21">
        <v>357</v>
      </c>
      <c r="J53" s="60">
        <v>295</v>
      </c>
      <c r="K53" s="21">
        <v>105</v>
      </c>
      <c r="L53" s="21">
        <v>90</v>
      </c>
      <c r="M53" s="21">
        <v>90</v>
      </c>
      <c r="N53" s="21">
        <v>93</v>
      </c>
      <c r="O53" s="21">
        <v>111</v>
      </c>
      <c r="P53" s="21">
        <v>125</v>
      </c>
      <c r="Q53" s="21">
        <v>162</v>
      </c>
      <c r="R53" s="21">
        <v>159</v>
      </c>
      <c r="S53" s="21">
        <v>184</v>
      </c>
      <c r="T53" s="21">
        <v>191</v>
      </c>
      <c r="U53" s="21">
        <v>165</v>
      </c>
      <c r="V53" s="21">
        <v>132</v>
      </c>
      <c r="W53" s="21">
        <v>134</v>
      </c>
      <c r="X53" s="21">
        <v>78</v>
      </c>
      <c r="Y53" s="21">
        <v>67</v>
      </c>
      <c r="Z53" s="21">
        <v>48</v>
      </c>
      <c r="AA53" s="21">
        <v>37</v>
      </c>
      <c r="AB53" s="21">
        <v>23</v>
      </c>
      <c r="AC53" s="22">
        <v>14</v>
      </c>
    </row>
    <row r="54" spans="1:29" x14ac:dyDescent="0.25">
      <c r="A54" s="7" t="s">
        <v>95</v>
      </c>
      <c r="B54" s="21">
        <v>748</v>
      </c>
      <c r="C54" s="21">
        <v>359</v>
      </c>
      <c r="D54" s="60">
        <v>389</v>
      </c>
      <c r="E54" s="21">
        <v>567</v>
      </c>
      <c r="F54" s="21">
        <v>272</v>
      </c>
      <c r="G54" s="60">
        <v>295</v>
      </c>
      <c r="H54" s="21">
        <v>181</v>
      </c>
      <c r="I54" s="21">
        <v>87</v>
      </c>
      <c r="J54" s="60">
        <v>94</v>
      </c>
      <c r="K54" s="21">
        <v>16</v>
      </c>
      <c r="L54" s="21">
        <v>32</v>
      </c>
      <c r="M54" s="21">
        <v>36</v>
      </c>
      <c r="N54" s="21">
        <v>40</v>
      </c>
      <c r="O54" s="21">
        <v>47</v>
      </c>
      <c r="P54" s="21">
        <v>41</v>
      </c>
      <c r="Q54" s="21">
        <v>33</v>
      </c>
      <c r="R54" s="21">
        <v>56</v>
      </c>
      <c r="S54" s="21">
        <v>67</v>
      </c>
      <c r="T54" s="21">
        <v>66</v>
      </c>
      <c r="U54" s="21">
        <v>68</v>
      </c>
      <c r="V54" s="21">
        <v>65</v>
      </c>
      <c r="W54" s="21">
        <v>61</v>
      </c>
      <c r="X54" s="21">
        <v>54</v>
      </c>
      <c r="Y54" s="21">
        <v>29</v>
      </c>
      <c r="Z54" s="21">
        <v>13</v>
      </c>
      <c r="AA54" s="21">
        <v>15</v>
      </c>
      <c r="AB54" s="21">
        <v>6</v>
      </c>
      <c r="AC54" s="22">
        <v>3</v>
      </c>
    </row>
    <row r="55" spans="1:29" x14ac:dyDescent="0.25">
      <c r="A55" s="7" t="s">
        <v>46</v>
      </c>
      <c r="B55" s="21">
        <v>3019</v>
      </c>
      <c r="C55" s="21">
        <v>1469</v>
      </c>
      <c r="D55" s="60">
        <v>1550</v>
      </c>
      <c r="E55" s="21">
        <v>2313</v>
      </c>
      <c r="F55" s="21">
        <v>1109</v>
      </c>
      <c r="G55" s="60">
        <v>1204</v>
      </c>
      <c r="H55" s="21">
        <v>706</v>
      </c>
      <c r="I55" s="21">
        <v>360</v>
      </c>
      <c r="J55" s="60">
        <v>346</v>
      </c>
      <c r="K55" s="21">
        <v>145</v>
      </c>
      <c r="L55" s="21">
        <v>127</v>
      </c>
      <c r="M55" s="21">
        <v>133</v>
      </c>
      <c r="N55" s="21">
        <v>143</v>
      </c>
      <c r="O55" s="21">
        <v>197</v>
      </c>
      <c r="P55" s="21">
        <v>219</v>
      </c>
      <c r="Q55" s="21">
        <v>209</v>
      </c>
      <c r="R55" s="21">
        <v>234</v>
      </c>
      <c r="S55" s="21">
        <v>266</v>
      </c>
      <c r="T55" s="21">
        <v>276</v>
      </c>
      <c r="U55" s="21">
        <v>212</v>
      </c>
      <c r="V55" s="21">
        <v>211</v>
      </c>
      <c r="W55" s="21">
        <v>164</v>
      </c>
      <c r="X55" s="21">
        <v>168</v>
      </c>
      <c r="Y55" s="21">
        <v>111</v>
      </c>
      <c r="Z55" s="21">
        <v>77</v>
      </c>
      <c r="AA55" s="21">
        <v>68</v>
      </c>
      <c r="AB55" s="21">
        <v>34</v>
      </c>
      <c r="AC55" s="22">
        <v>25</v>
      </c>
    </row>
    <row r="56" spans="1:29" x14ac:dyDescent="0.25">
      <c r="A56" s="7" t="s">
        <v>97</v>
      </c>
      <c r="B56" s="21">
        <v>5206</v>
      </c>
      <c r="C56" s="21">
        <v>2644</v>
      </c>
      <c r="D56" s="60">
        <v>2562</v>
      </c>
      <c r="E56" s="21">
        <v>3169</v>
      </c>
      <c r="F56" s="21">
        <v>1520</v>
      </c>
      <c r="G56" s="60">
        <v>1649</v>
      </c>
      <c r="H56" s="21">
        <v>2037</v>
      </c>
      <c r="I56" s="21">
        <v>1124</v>
      </c>
      <c r="J56" s="60">
        <v>913</v>
      </c>
      <c r="K56" s="21">
        <v>179</v>
      </c>
      <c r="L56" s="21">
        <v>182</v>
      </c>
      <c r="M56" s="21">
        <v>190</v>
      </c>
      <c r="N56" s="21">
        <v>212</v>
      </c>
      <c r="O56" s="21">
        <v>325</v>
      </c>
      <c r="P56" s="21">
        <v>367</v>
      </c>
      <c r="Q56" s="21">
        <v>358</v>
      </c>
      <c r="R56" s="21">
        <v>355</v>
      </c>
      <c r="S56" s="21">
        <v>433</v>
      </c>
      <c r="T56" s="21">
        <v>461</v>
      </c>
      <c r="U56" s="21">
        <v>460</v>
      </c>
      <c r="V56" s="21">
        <v>364</v>
      </c>
      <c r="W56" s="21">
        <v>362</v>
      </c>
      <c r="X56" s="21">
        <v>328</v>
      </c>
      <c r="Y56" s="21">
        <v>239</v>
      </c>
      <c r="Z56" s="21">
        <v>182</v>
      </c>
      <c r="AA56" s="21">
        <v>112</v>
      </c>
      <c r="AB56" s="21">
        <v>69</v>
      </c>
      <c r="AC56" s="22">
        <v>28</v>
      </c>
    </row>
    <row r="57" spans="1:29" x14ac:dyDescent="0.25">
      <c r="A57" s="7" t="s">
        <v>47</v>
      </c>
      <c r="B57" s="21">
        <v>747</v>
      </c>
      <c r="C57" s="21">
        <v>386</v>
      </c>
      <c r="D57" s="60">
        <v>361</v>
      </c>
      <c r="E57" s="21">
        <v>624</v>
      </c>
      <c r="F57" s="21">
        <v>322</v>
      </c>
      <c r="G57" s="60">
        <v>302</v>
      </c>
      <c r="H57" s="21">
        <v>123</v>
      </c>
      <c r="I57" s="21">
        <v>64</v>
      </c>
      <c r="J57" s="60">
        <v>59</v>
      </c>
      <c r="K57" s="21">
        <v>38</v>
      </c>
      <c r="L57" s="21">
        <v>33</v>
      </c>
      <c r="M57" s="21">
        <v>41</v>
      </c>
      <c r="N57" s="21">
        <v>33</v>
      </c>
      <c r="O57" s="21">
        <v>48</v>
      </c>
      <c r="P57" s="21">
        <v>48</v>
      </c>
      <c r="Q57" s="21">
        <v>46</v>
      </c>
      <c r="R57" s="21">
        <v>42</v>
      </c>
      <c r="S57" s="21">
        <v>68</v>
      </c>
      <c r="T57" s="21">
        <v>72</v>
      </c>
      <c r="U57" s="21">
        <v>53</v>
      </c>
      <c r="V57" s="21">
        <v>43</v>
      </c>
      <c r="W57" s="21">
        <v>60</v>
      </c>
      <c r="X57" s="21">
        <v>42</v>
      </c>
      <c r="Y57" s="21">
        <v>34</v>
      </c>
      <c r="Z57" s="21">
        <v>14</v>
      </c>
      <c r="AA57" s="21">
        <v>17</v>
      </c>
      <c r="AB57" s="21">
        <v>12</v>
      </c>
      <c r="AC57" s="22">
        <v>3</v>
      </c>
    </row>
    <row r="58" spans="1:29" x14ac:dyDescent="0.25">
      <c r="A58" s="7" t="s">
        <v>98</v>
      </c>
      <c r="B58" s="21">
        <v>805</v>
      </c>
      <c r="C58" s="21">
        <v>401</v>
      </c>
      <c r="D58" s="60">
        <v>404</v>
      </c>
      <c r="E58" s="21">
        <v>523</v>
      </c>
      <c r="F58" s="21">
        <v>245</v>
      </c>
      <c r="G58" s="60">
        <v>278</v>
      </c>
      <c r="H58" s="21">
        <v>282</v>
      </c>
      <c r="I58" s="21">
        <v>156</v>
      </c>
      <c r="J58" s="60">
        <v>126</v>
      </c>
      <c r="K58" s="21">
        <v>34</v>
      </c>
      <c r="L58" s="21">
        <v>35</v>
      </c>
      <c r="M58" s="21">
        <v>40</v>
      </c>
      <c r="N58" s="21">
        <v>27</v>
      </c>
      <c r="O58" s="21">
        <v>45</v>
      </c>
      <c r="P58" s="21">
        <v>65</v>
      </c>
      <c r="Q58" s="21">
        <v>69</v>
      </c>
      <c r="R58" s="21">
        <v>76</v>
      </c>
      <c r="S58" s="21">
        <v>72</v>
      </c>
      <c r="T58" s="21">
        <v>66</v>
      </c>
      <c r="U58" s="21">
        <v>53</v>
      </c>
      <c r="V58" s="21">
        <v>72</v>
      </c>
      <c r="W58" s="21">
        <v>38</v>
      </c>
      <c r="X58" s="21">
        <v>30</v>
      </c>
      <c r="Y58" s="21">
        <v>40</v>
      </c>
      <c r="Z58" s="21">
        <v>20</v>
      </c>
      <c r="AA58" s="21">
        <v>13</v>
      </c>
      <c r="AB58" s="21">
        <v>8</v>
      </c>
      <c r="AC58" s="22">
        <v>2</v>
      </c>
    </row>
    <row r="59" spans="1:29" x14ac:dyDescent="0.25">
      <c r="A59" s="7" t="s">
        <v>48</v>
      </c>
      <c r="B59" s="21">
        <v>1006</v>
      </c>
      <c r="C59" s="21">
        <v>489</v>
      </c>
      <c r="D59" s="60">
        <v>517</v>
      </c>
      <c r="E59" s="21">
        <v>675</v>
      </c>
      <c r="F59" s="21">
        <v>322</v>
      </c>
      <c r="G59" s="60">
        <v>353</v>
      </c>
      <c r="H59" s="21">
        <v>331</v>
      </c>
      <c r="I59" s="21">
        <v>167</v>
      </c>
      <c r="J59" s="60">
        <v>164</v>
      </c>
      <c r="K59" s="21">
        <v>34</v>
      </c>
      <c r="L59" s="21">
        <v>37</v>
      </c>
      <c r="M59" s="21">
        <v>27</v>
      </c>
      <c r="N59" s="21">
        <v>29</v>
      </c>
      <c r="O59" s="21">
        <v>57</v>
      </c>
      <c r="P59" s="21">
        <v>56</v>
      </c>
      <c r="Q59" s="21">
        <v>79</v>
      </c>
      <c r="R59" s="21">
        <v>84</v>
      </c>
      <c r="S59" s="21">
        <v>100</v>
      </c>
      <c r="T59" s="21">
        <v>72</v>
      </c>
      <c r="U59" s="21">
        <v>73</v>
      </c>
      <c r="V59" s="21">
        <v>72</v>
      </c>
      <c r="W59" s="21">
        <v>72</v>
      </c>
      <c r="X59" s="21">
        <v>84</v>
      </c>
      <c r="Y59" s="21">
        <v>51</v>
      </c>
      <c r="Z59" s="21">
        <v>36</v>
      </c>
      <c r="AA59" s="21">
        <v>30</v>
      </c>
      <c r="AB59" s="21">
        <v>11</v>
      </c>
      <c r="AC59" s="22">
        <v>2</v>
      </c>
    </row>
    <row r="60" spans="1:29" x14ac:dyDescent="0.25">
      <c r="A60" s="7" t="s">
        <v>49</v>
      </c>
      <c r="B60" s="21">
        <v>1319</v>
      </c>
      <c r="C60" s="21">
        <v>691</v>
      </c>
      <c r="D60" s="60">
        <v>628</v>
      </c>
      <c r="E60" s="21">
        <v>804</v>
      </c>
      <c r="F60" s="21">
        <v>395</v>
      </c>
      <c r="G60" s="60">
        <v>409</v>
      </c>
      <c r="H60" s="21">
        <v>515</v>
      </c>
      <c r="I60" s="21">
        <v>296</v>
      </c>
      <c r="J60" s="60">
        <v>219</v>
      </c>
      <c r="K60" s="21">
        <v>50</v>
      </c>
      <c r="L60" s="21">
        <v>48</v>
      </c>
      <c r="M60" s="21">
        <v>80</v>
      </c>
      <c r="N60" s="21">
        <v>196</v>
      </c>
      <c r="O60" s="21">
        <v>76</v>
      </c>
      <c r="P60" s="21">
        <v>83</v>
      </c>
      <c r="Q60" s="21">
        <v>85</v>
      </c>
      <c r="R60" s="21">
        <v>78</v>
      </c>
      <c r="S60" s="21">
        <v>76</v>
      </c>
      <c r="T60" s="21">
        <v>84</v>
      </c>
      <c r="U60" s="21">
        <v>81</v>
      </c>
      <c r="V60" s="21">
        <v>95</v>
      </c>
      <c r="W60" s="21">
        <v>75</v>
      </c>
      <c r="X60" s="21">
        <v>75</v>
      </c>
      <c r="Y60" s="21">
        <v>45</v>
      </c>
      <c r="Z60" s="21">
        <v>38</v>
      </c>
      <c r="AA60" s="21">
        <v>29</v>
      </c>
      <c r="AB60" s="21">
        <v>18</v>
      </c>
      <c r="AC60" s="22">
        <v>7</v>
      </c>
    </row>
    <row r="61" spans="1:29" x14ac:dyDescent="0.25">
      <c r="A61" s="7" t="s">
        <v>99</v>
      </c>
      <c r="B61" s="21">
        <v>1583</v>
      </c>
      <c r="C61" s="21">
        <v>748</v>
      </c>
      <c r="D61" s="60">
        <v>835</v>
      </c>
      <c r="E61" s="21">
        <v>1387</v>
      </c>
      <c r="F61" s="21">
        <v>644</v>
      </c>
      <c r="G61" s="60">
        <v>743</v>
      </c>
      <c r="H61" s="21">
        <v>196</v>
      </c>
      <c r="I61" s="21">
        <v>104</v>
      </c>
      <c r="J61" s="60">
        <v>92</v>
      </c>
      <c r="K61" s="21">
        <v>57</v>
      </c>
      <c r="L61" s="21">
        <v>64</v>
      </c>
      <c r="M61" s="21">
        <v>57</v>
      </c>
      <c r="N61" s="21">
        <v>95</v>
      </c>
      <c r="O61" s="21">
        <v>116</v>
      </c>
      <c r="P61" s="21">
        <v>83</v>
      </c>
      <c r="Q61" s="21">
        <v>78</v>
      </c>
      <c r="R61" s="21">
        <v>91</v>
      </c>
      <c r="S61" s="21">
        <v>110</v>
      </c>
      <c r="T61" s="21">
        <v>127</v>
      </c>
      <c r="U61" s="21">
        <v>131</v>
      </c>
      <c r="V61" s="21">
        <v>116</v>
      </c>
      <c r="W61" s="21">
        <v>91</v>
      </c>
      <c r="X61" s="21">
        <v>92</v>
      </c>
      <c r="Y61" s="21">
        <v>88</v>
      </c>
      <c r="Z61" s="21">
        <v>63</v>
      </c>
      <c r="AA61" s="21">
        <v>67</v>
      </c>
      <c r="AB61" s="21">
        <v>31</v>
      </c>
      <c r="AC61" s="22">
        <v>26</v>
      </c>
    </row>
    <row r="62" spans="1:29" ht="13" x14ac:dyDescent="0.3">
      <c r="A62" s="6" t="str">
        <f>VLOOKUP("&lt;Zeilentitel_8&gt;",Uebersetzungen!$B$3:$E$121,Uebersetzungen!$B$2+1,FALSE)</f>
        <v>Region Moesa</v>
      </c>
      <c r="B62" s="9">
        <v>7997</v>
      </c>
      <c r="C62" s="9">
        <v>4005</v>
      </c>
      <c r="D62" s="65">
        <v>3992</v>
      </c>
      <c r="E62" s="9">
        <v>6606</v>
      </c>
      <c r="F62" s="9">
        <v>3183</v>
      </c>
      <c r="G62" s="65">
        <v>3423</v>
      </c>
      <c r="H62" s="9">
        <v>1391</v>
      </c>
      <c r="I62" s="9">
        <v>822</v>
      </c>
      <c r="J62" s="65">
        <v>569</v>
      </c>
      <c r="K62" s="66">
        <v>310</v>
      </c>
      <c r="L62" s="9">
        <v>331</v>
      </c>
      <c r="M62" s="9">
        <v>406</v>
      </c>
      <c r="N62" s="9">
        <v>405</v>
      </c>
      <c r="O62" s="9">
        <v>390</v>
      </c>
      <c r="P62" s="9">
        <v>363</v>
      </c>
      <c r="Q62" s="9">
        <v>436</v>
      </c>
      <c r="R62" s="9">
        <v>570</v>
      </c>
      <c r="S62" s="9">
        <v>699</v>
      </c>
      <c r="T62" s="9">
        <v>680</v>
      </c>
      <c r="U62" s="9">
        <v>667</v>
      </c>
      <c r="V62" s="9">
        <v>541</v>
      </c>
      <c r="W62" s="9">
        <v>501</v>
      </c>
      <c r="X62" s="9">
        <v>521</v>
      </c>
      <c r="Y62" s="9">
        <v>415</v>
      </c>
      <c r="Z62" s="9">
        <v>339</v>
      </c>
      <c r="AA62" s="9">
        <v>235</v>
      </c>
      <c r="AB62" s="9">
        <v>116</v>
      </c>
      <c r="AC62" s="13">
        <v>72</v>
      </c>
    </row>
    <row r="63" spans="1:29" x14ac:dyDescent="0.25">
      <c r="A63" s="7" t="s">
        <v>50</v>
      </c>
      <c r="B63" s="21">
        <v>104</v>
      </c>
      <c r="C63" s="21">
        <v>47</v>
      </c>
      <c r="D63" s="60">
        <v>57</v>
      </c>
      <c r="E63" s="21">
        <v>97</v>
      </c>
      <c r="F63" s="21">
        <v>44</v>
      </c>
      <c r="G63" s="60">
        <v>53</v>
      </c>
      <c r="H63" s="21">
        <v>7</v>
      </c>
      <c r="I63" s="21">
        <v>3</v>
      </c>
      <c r="J63" s="60">
        <v>4</v>
      </c>
      <c r="K63" s="21">
        <v>2</v>
      </c>
      <c r="L63" s="21">
        <v>4</v>
      </c>
      <c r="M63" s="21">
        <v>3</v>
      </c>
      <c r="N63" s="21">
        <v>2</v>
      </c>
      <c r="O63" s="21">
        <v>6</v>
      </c>
      <c r="P63" s="21">
        <v>3</v>
      </c>
      <c r="Q63" s="21">
        <v>2</v>
      </c>
      <c r="R63" s="21">
        <v>7</v>
      </c>
      <c r="S63" s="21">
        <v>4</v>
      </c>
      <c r="T63" s="21">
        <v>17</v>
      </c>
      <c r="U63" s="21">
        <v>7</v>
      </c>
      <c r="V63" s="21">
        <v>5</v>
      </c>
      <c r="W63" s="21">
        <v>8</v>
      </c>
      <c r="X63" s="21">
        <v>4</v>
      </c>
      <c r="Y63" s="21">
        <v>9</v>
      </c>
      <c r="Z63" s="21">
        <v>8</v>
      </c>
      <c r="AA63" s="21">
        <v>4</v>
      </c>
      <c r="AB63" s="21">
        <v>5</v>
      </c>
      <c r="AC63" s="22">
        <v>4</v>
      </c>
    </row>
    <row r="64" spans="1:29" x14ac:dyDescent="0.25">
      <c r="A64" s="7" t="s">
        <v>51</v>
      </c>
      <c r="B64" s="21">
        <v>226</v>
      </c>
      <c r="C64" s="21">
        <v>97</v>
      </c>
      <c r="D64" s="60">
        <v>129</v>
      </c>
      <c r="E64" s="21">
        <v>211</v>
      </c>
      <c r="F64" s="21">
        <v>85</v>
      </c>
      <c r="G64" s="60">
        <v>126</v>
      </c>
      <c r="H64" s="21">
        <v>15</v>
      </c>
      <c r="I64" s="21">
        <v>12</v>
      </c>
      <c r="J64" s="60">
        <v>3</v>
      </c>
      <c r="K64" s="21">
        <v>8</v>
      </c>
      <c r="L64" s="21">
        <v>9</v>
      </c>
      <c r="M64" s="21">
        <v>11</v>
      </c>
      <c r="N64" s="21">
        <v>7</v>
      </c>
      <c r="O64" s="21">
        <v>5</v>
      </c>
      <c r="P64" s="21">
        <v>9</v>
      </c>
      <c r="Q64" s="21">
        <v>11</v>
      </c>
      <c r="R64" s="21">
        <v>18</v>
      </c>
      <c r="S64" s="21">
        <v>16</v>
      </c>
      <c r="T64" s="21">
        <v>11</v>
      </c>
      <c r="U64" s="21">
        <v>20</v>
      </c>
      <c r="V64" s="21">
        <v>18</v>
      </c>
      <c r="W64" s="21">
        <v>18</v>
      </c>
      <c r="X64" s="21">
        <v>20</v>
      </c>
      <c r="Y64" s="21">
        <v>18</v>
      </c>
      <c r="Z64" s="21">
        <v>11</v>
      </c>
      <c r="AA64" s="21">
        <v>7</v>
      </c>
      <c r="AB64" s="21">
        <v>4</v>
      </c>
      <c r="AC64" s="22">
        <v>5</v>
      </c>
    </row>
    <row r="65" spans="1:29" x14ac:dyDescent="0.25">
      <c r="A65" s="7" t="s">
        <v>52</v>
      </c>
      <c r="B65" s="21">
        <v>114</v>
      </c>
      <c r="C65" s="21">
        <v>61</v>
      </c>
      <c r="D65" s="60">
        <v>53</v>
      </c>
      <c r="E65" s="21">
        <v>107</v>
      </c>
      <c r="F65" s="21">
        <v>55</v>
      </c>
      <c r="G65" s="60">
        <v>52</v>
      </c>
      <c r="H65" s="21">
        <v>7</v>
      </c>
      <c r="I65" s="21">
        <v>6</v>
      </c>
      <c r="J65" s="60">
        <v>1</v>
      </c>
      <c r="K65" s="21">
        <v>5</v>
      </c>
      <c r="L65" s="21">
        <v>0</v>
      </c>
      <c r="M65" s="21">
        <v>0</v>
      </c>
      <c r="N65" s="21">
        <v>1</v>
      </c>
      <c r="O65" s="21">
        <v>4</v>
      </c>
      <c r="P65" s="21">
        <v>5</v>
      </c>
      <c r="Q65" s="21">
        <v>8</v>
      </c>
      <c r="R65" s="21">
        <v>5</v>
      </c>
      <c r="S65" s="21">
        <v>7</v>
      </c>
      <c r="T65" s="21">
        <v>1</v>
      </c>
      <c r="U65" s="21">
        <v>12</v>
      </c>
      <c r="V65" s="21">
        <v>17</v>
      </c>
      <c r="W65" s="21">
        <v>14</v>
      </c>
      <c r="X65" s="21">
        <v>8</v>
      </c>
      <c r="Y65" s="21">
        <v>7</v>
      </c>
      <c r="Z65" s="21">
        <v>5</v>
      </c>
      <c r="AA65" s="21">
        <v>7</v>
      </c>
      <c r="AB65" s="21">
        <v>6</v>
      </c>
      <c r="AC65" s="22">
        <v>2</v>
      </c>
    </row>
    <row r="66" spans="1:29" x14ac:dyDescent="0.25">
      <c r="A66" s="7" t="s">
        <v>53</v>
      </c>
      <c r="B66" s="21">
        <v>109</v>
      </c>
      <c r="C66" s="21">
        <v>52</v>
      </c>
      <c r="D66" s="60">
        <v>57</v>
      </c>
      <c r="E66" s="21">
        <v>99</v>
      </c>
      <c r="F66" s="21">
        <v>46</v>
      </c>
      <c r="G66" s="60">
        <v>53</v>
      </c>
      <c r="H66" s="21">
        <v>10</v>
      </c>
      <c r="I66" s="21">
        <v>6</v>
      </c>
      <c r="J66" s="60">
        <v>4</v>
      </c>
      <c r="K66" s="21">
        <v>1</v>
      </c>
      <c r="L66" s="21">
        <v>4</v>
      </c>
      <c r="M66" s="21">
        <v>4</v>
      </c>
      <c r="N66" s="21">
        <v>3</v>
      </c>
      <c r="O66" s="21">
        <v>3</v>
      </c>
      <c r="P66" s="21">
        <v>3</v>
      </c>
      <c r="Q66" s="21">
        <v>2</v>
      </c>
      <c r="R66" s="21">
        <v>4</v>
      </c>
      <c r="S66" s="21">
        <v>10</v>
      </c>
      <c r="T66" s="21">
        <v>11</v>
      </c>
      <c r="U66" s="21">
        <v>10</v>
      </c>
      <c r="V66" s="21">
        <v>12</v>
      </c>
      <c r="W66" s="21">
        <v>7</v>
      </c>
      <c r="X66" s="21">
        <v>10</v>
      </c>
      <c r="Y66" s="21">
        <v>10</v>
      </c>
      <c r="Z66" s="21">
        <v>4</v>
      </c>
      <c r="AA66" s="21">
        <v>5</v>
      </c>
      <c r="AB66" s="21">
        <v>2</v>
      </c>
      <c r="AC66" s="22">
        <v>4</v>
      </c>
    </row>
    <row r="67" spans="1:29" x14ac:dyDescent="0.25">
      <c r="A67" s="7" t="s">
        <v>54</v>
      </c>
      <c r="B67" s="21">
        <v>716</v>
      </c>
      <c r="C67" s="21">
        <v>370</v>
      </c>
      <c r="D67" s="60">
        <v>346</v>
      </c>
      <c r="E67" s="21">
        <v>612</v>
      </c>
      <c r="F67" s="21">
        <v>304</v>
      </c>
      <c r="G67" s="60">
        <v>308</v>
      </c>
      <c r="H67" s="21">
        <v>104</v>
      </c>
      <c r="I67" s="21">
        <v>66</v>
      </c>
      <c r="J67" s="60">
        <v>38</v>
      </c>
      <c r="K67" s="21">
        <v>34</v>
      </c>
      <c r="L67" s="21">
        <v>40</v>
      </c>
      <c r="M67" s="21">
        <v>39</v>
      </c>
      <c r="N67" s="21">
        <v>37</v>
      </c>
      <c r="O67" s="21">
        <v>29</v>
      </c>
      <c r="P67" s="21">
        <v>30</v>
      </c>
      <c r="Q67" s="21">
        <v>41</v>
      </c>
      <c r="R67" s="21">
        <v>59</v>
      </c>
      <c r="S67" s="21">
        <v>71</v>
      </c>
      <c r="T67" s="21">
        <v>53</v>
      </c>
      <c r="U67" s="21">
        <v>51</v>
      </c>
      <c r="V67" s="21">
        <v>44</v>
      </c>
      <c r="W67" s="21">
        <v>49</v>
      </c>
      <c r="X67" s="21">
        <v>48</v>
      </c>
      <c r="Y67" s="21">
        <v>27</v>
      </c>
      <c r="Z67" s="21">
        <v>34</v>
      </c>
      <c r="AA67" s="21">
        <v>21</v>
      </c>
      <c r="AB67" s="21">
        <v>7</v>
      </c>
      <c r="AC67" s="22">
        <v>2</v>
      </c>
    </row>
    <row r="68" spans="1:29" x14ac:dyDescent="0.25">
      <c r="A68" s="7" t="s">
        <v>55</v>
      </c>
      <c r="B68" s="21">
        <v>1240</v>
      </c>
      <c r="C68" s="21">
        <v>630</v>
      </c>
      <c r="D68" s="60">
        <v>610</v>
      </c>
      <c r="E68" s="21">
        <v>1070</v>
      </c>
      <c r="F68" s="21">
        <v>536</v>
      </c>
      <c r="G68" s="60">
        <v>534</v>
      </c>
      <c r="H68" s="21">
        <v>170</v>
      </c>
      <c r="I68" s="21">
        <v>94</v>
      </c>
      <c r="J68" s="60">
        <v>76</v>
      </c>
      <c r="K68" s="21">
        <v>39</v>
      </c>
      <c r="L68" s="21">
        <v>42</v>
      </c>
      <c r="M68" s="21">
        <v>64</v>
      </c>
      <c r="N68" s="21">
        <v>50</v>
      </c>
      <c r="O68" s="21">
        <v>68</v>
      </c>
      <c r="P68" s="21">
        <v>52</v>
      </c>
      <c r="Q68" s="21">
        <v>55</v>
      </c>
      <c r="R68" s="21">
        <v>89</v>
      </c>
      <c r="S68" s="21">
        <v>110</v>
      </c>
      <c r="T68" s="21">
        <v>110</v>
      </c>
      <c r="U68" s="21">
        <v>93</v>
      </c>
      <c r="V68" s="21">
        <v>79</v>
      </c>
      <c r="W68" s="21">
        <v>81</v>
      </c>
      <c r="X68" s="21">
        <v>93</v>
      </c>
      <c r="Y68" s="21">
        <v>58</v>
      </c>
      <c r="Z68" s="21">
        <v>67</v>
      </c>
      <c r="AA68" s="21">
        <v>59</v>
      </c>
      <c r="AB68" s="21">
        <v>20</v>
      </c>
      <c r="AC68" s="22">
        <v>11</v>
      </c>
    </row>
    <row r="69" spans="1:29" x14ac:dyDescent="0.25">
      <c r="A69" s="7" t="s">
        <v>56</v>
      </c>
      <c r="B69" s="21">
        <v>353</v>
      </c>
      <c r="C69" s="21">
        <v>185</v>
      </c>
      <c r="D69" s="60">
        <v>168</v>
      </c>
      <c r="E69" s="21">
        <v>308</v>
      </c>
      <c r="F69" s="21">
        <v>151</v>
      </c>
      <c r="G69" s="60">
        <v>157</v>
      </c>
      <c r="H69" s="21">
        <v>45</v>
      </c>
      <c r="I69" s="21">
        <v>34</v>
      </c>
      <c r="J69" s="60">
        <v>11</v>
      </c>
      <c r="K69" s="21">
        <v>5</v>
      </c>
      <c r="L69" s="21">
        <v>9</v>
      </c>
      <c r="M69" s="21">
        <v>25</v>
      </c>
      <c r="N69" s="21">
        <v>15</v>
      </c>
      <c r="O69" s="21">
        <v>17</v>
      </c>
      <c r="P69" s="21">
        <v>11</v>
      </c>
      <c r="Q69" s="21">
        <v>12</v>
      </c>
      <c r="R69" s="21">
        <v>15</v>
      </c>
      <c r="S69" s="21">
        <v>31</v>
      </c>
      <c r="T69" s="21">
        <v>30</v>
      </c>
      <c r="U69" s="21">
        <v>27</v>
      </c>
      <c r="V69" s="21">
        <v>27</v>
      </c>
      <c r="W69" s="21">
        <v>25</v>
      </c>
      <c r="X69" s="21">
        <v>23</v>
      </c>
      <c r="Y69" s="21">
        <v>23</v>
      </c>
      <c r="Z69" s="21">
        <v>27</v>
      </c>
      <c r="AA69" s="21">
        <v>20</v>
      </c>
      <c r="AB69" s="21">
        <v>6</v>
      </c>
      <c r="AC69" s="22">
        <v>5</v>
      </c>
    </row>
    <row r="70" spans="1:29" x14ac:dyDescent="0.25">
      <c r="A70" s="7" t="s">
        <v>57</v>
      </c>
      <c r="B70" s="21">
        <v>529</v>
      </c>
      <c r="C70" s="21">
        <v>264</v>
      </c>
      <c r="D70" s="60">
        <v>265</v>
      </c>
      <c r="E70" s="21">
        <v>442</v>
      </c>
      <c r="F70" s="21">
        <v>211</v>
      </c>
      <c r="G70" s="60">
        <v>231</v>
      </c>
      <c r="H70" s="21">
        <v>87</v>
      </c>
      <c r="I70" s="21">
        <v>53</v>
      </c>
      <c r="J70" s="60">
        <v>34</v>
      </c>
      <c r="K70" s="21">
        <v>25</v>
      </c>
      <c r="L70" s="21">
        <v>23</v>
      </c>
      <c r="M70" s="21">
        <v>25</v>
      </c>
      <c r="N70" s="21">
        <v>28</v>
      </c>
      <c r="O70" s="21">
        <v>29</v>
      </c>
      <c r="P70" s="21">
        <v>27</v>
      </c>
      <c r="Q70" s="21">
        <v>35</v>
      </c>
      <c r="R70" s="21">
        <v>51</v>
      </c>
      <c r="S70" s="21">
        <v>39</v>
      </c>
      <c r="T70" s="21">
        <v>46</v>
      </c>
      <c r="U70" s="21">
        <v>33</v>
      </c>
      <c r="V70" s="21">
        <v>41</v>
      </c>
      <c r="W70" s="21">
        <v>33</v>
      </c>
      <c r="X70" s="21">
        <v>26</v>
      </c>
      <c r="Y70" s="21">
        <v>27</v>
      </c>
      <c r="Z70" s="21">
        <v>21</v>
      </c>
      <c r="AA70" s="21">
        <v>13</v>
      </c>
      <c r="AB70" s="21">
        <v>4</v>
      </c>
      <c r="AC70" s="22">
        <v>3</v>
      </c>
    </row>
    <row r="71" spans="1:29" x14ac:dyDescent="0.25">
      <c r="A71" s="7" t="s">
        <v>58</v>
      </c>
      <c r="B71" s="21">
        <v>1231</v>
      </c>
      <c r="C71" s="21">
        <v>618</v>
      </c>
      <c r="D71" s="60">
        <v>613</v>
      </c>
      <c r="E71" s="21">
        <v>932</v>
      </c>
      <c r="F71" s="21">
        <v>437</v>
      </c>
      <c r="G71" s="60">
        <v>495</v>
      </c>
      <c r="H71" s="21">
        <v>299</v>
      </c>
      <c r="I71" s="21">
        <v>181</v>
      </c>
      <c r="J71" s="60">
        <v>118</v>
      </c>
      <c r="K71" s="21">
        <v>49</v>
      </c>
      <c r="L71" s="21">
        <v>63</v>
      </c>
      <c r="M71" s="21">
        <v>61</v>
      </c>
      <c r="N71" s="21">
        <v>71</v>
      </c>
      <c r="O71" s="21">
        <v>54</v>
      </c>
      <c r="P71" s="21">
        <v>63</v>
      </c>
      <c r="Q71" s="21">
        <v>75</v>
      </c>
      <c r="R71" s="21">
        <v>74</v>
      </c>
      <c r="S71" s="21">
        <v>112</v>
      </c>
      <c r="T71" s="21">
        <v>98</v>
      </c>
      <c r="U71" s="21">
        <v>115</v>
      </c>
      <c r="V71" s="21">
        <v>74</v>
      </c>
      <c r="W71" s="21">
        <v>82</v>
      </c>
      <c r="X71" s="21">
        <v>82</v>
      </c>
      <c r="Y71" s="21">
        <v>56</v>
      </c>
      <c r="Z71" s="21">
        <v>41</v>
      </c>
      <c r="AA71" s="21">
        <v>29</v>
      </c>
      <c r="AB71" s="21">
        <v>20</v>
      </c>
      <c r="AC71" s="22">
        <v>12</v>
      </c>
    </row>
    <row r="72" spans="1:29" x14ac:dyDescent="0.25">
      <c r="A72" s="7" t="s">
        <v>100</v>
      </c>
      <c r="B72" s="21">
        <v>2437</v>
      </c>
      <c r="C72" s="21">
        <v>1212</v>
      </c>
      <c r="D72" s="60">
        <v>1225</v>
      </c>
      <c r="E72" s="21">
        <v>1951</v>
      </c>
      <c r="F72" s="21">
        <v>939</v>
      </c>
      <c r="G72" s="60">
        <v>1012</v>
      </c>
      <c r="H72" s="21">
        <v>486</v>
      </c>
      <c r="I72" s="21">
        <v>273</v>
      </c>
      <c r="J72" s="60">
        <v>213</v>
      </c>
      <c r="K72" s="21">
        <v>110</v>
      </c>
      <c r="L72" s="21">
        <v>108</v>
      </c>
      <c r="M72" s="21">
        <v>138</v>
      </c>
      <c r="N72" s="21">
        <v>130</v>
      </c>
      <c r="O72" s="21">
        <v>117</v>
      </c>
      <c r="P72" s="21">
        <v>115</v>
      </c>
      <c r="Q72" s="21">
        <v>153</v>
      </c>
      <c r="R72" s="21">
        <v>191</v>
      </c>
      <c r="S72" s="21">
        <v>222</v>
      </c>
      <c r="T72" s="21">
        <v>218</v>
      </c>
      <c r="U72" s="21">
        <v>196</v>
      </c>
      <c r="V72" s="21">
        <v>150</v>
      </c>
      <c r="W72" s="21">
        <v>129</v>
      </c>
      <c r="X72" s="21">
        <v>148</v>
      </c>
      <c r="Y72" s="21">
        <v>134</v>
      </c>
      <c r="Z72" s="21">
        <v>80</v>
      </c>
      <c r="AA72" s="21">
        <v>55</v>
      </c>
      <c r="AB72" s="21">
        <v>29</v>
      </c>
      <c r="AC72" s="22">
        <v>14</v>
      </c>
    </row>
    <row r="73" spans="1:29" x14ac:dyDescent="0.25">
      <c r="A73" s="7" t="s">
        <v>59</v>
      </c>
      <c r="B73" s="21">
        <v>724</v>
      </c>
      <c r="C73" s="21">
        <v>354</v>
      </c>
      <c r="D73" s="60">
        <v>370</v>
      </c>
      <c r="E73" s="21">
        <v>600</v>
      </c>
      <c r="F73" s="21">
        <v>287</v>
      </c>
      <c r="G73" s="60">
        <v>313</v>
      </c>
      <c r="H73" s="21">
        <v>124</v>
      </c>
      <c r="I73" s="21">
        <v>67</v>
      </c>
      <c r="J73" s="60">
        <v>57</v>
      </c>
      <c r="K73" s="21">
        <v>26</v>
      </c>
      <c r="L73" s="21">
        <v>26</v>
      </c>
      <c r="M73" s="21">
        <v>29</v>
      </c>
      <c r="N73" s="21">
        <v>51</v>
      </c>
      <c r="O73" s="21">
        <v>44</v>
      </c>
      <c r="P73" s="21">
        <v>34</v>
      </c>
      <c r="Q73" s="21">
        <v>34</v>
      </c>
      <c r="R73" s="21">
        <v>41</v>
      </c>
      <c r="S73" s="21">
        <v>64</v>
      </c>
      <c r="T73" s="21">
        <v>72</v>
      </c>
      <c r="U73" s="21">
        <v>80</v>
      </c>
      <c r="V73" s="21">
        <v>53</v>
      </c>
      <c r="W73" s="21">
        <v>41</v>
      </c>
      <c r="X73" s="21">
        <v>38</v>
      </c>
      <c r="Y73" s="21">
        <v>36</v>
      </c>
      <c r="Z73" s="21">
        <v>33</v>
      </c>
      <c r="AA73" s="21">
        <v>9</v>
      </c>
      <c r="AB73" s="21">
        <v>7</v>
      </c>
      <c r="AC73" s="22">
        <v>6</v>
      </c>
    </row>
    <row r="74" spans="1:29" x14ac:dyDescent="0.25">
      <c r="A74" s="7" t="s">
        <v>101</v>
      </c>
      <c r="B74" s="21">
        <v>214</v>
      </c>
      <c r="C74" s="21">
        <v>115</v>
      </c>
      <c r="D74" s="60">
        <v>99</v>
      </c>
      <c r="E74" s="21">
        <v>177</v>
      </c>
      <c r="F74" s="21">
        <v>88</v>
      </c>
      <c r="G74" s="60">
        <v>89</v>
      </c>
      <c r="H74" s="21">
        <v>37</v>
      </c>
      <c r="I74" s="21">
        <v>27</v>
      </c>
      <c r="J74" s="60">
        <v>10</v>
      </c>
      <c r="K74" s="21">
        <v>6</v>
      </c>
      <c r="L74" s="21">
        <v>3</v>
      </c>
      <c r="M74" s="21">
        <v>7</v>
      </c>
      <c r="N74" s="21">
        <v>10</v>
      </c>
      <c r="O74" s="21">
        <v>14</v>
      </c>
      <c r="P74" s="21">
        <v>11</v>
      </c>
      <c r="Q74" s="21">
        <v>8</v>
      </c>
      <c r="R74" s="21">
        <v>16</v>
      </c>
      <c r="S74" s="21">
        <v>13</v>
      </c>
      <c r="T74" s="21">
        <v>13</v>
      </c>
      <c r="U74" s="21">
        <v>23</v>
      </c>
      <c r="V74" s="21">
        <v>21</v>
      </c>
      <c r="W74" s="21">
        <v>14</v>
      </c>
      <c r="X74" s="21">
        <v>21</v>
      </c>
      <c r="Y74" s="21">
        <v>10</v>
      </c>
      <c r="Z74" s="21">
        <v>8</v>
      </c>
      <c r="AA74" s="21">
        <v>6</v>
      </c>
      <c r="AB74" s="21">
        <v>6</v>
      </c>
      <c r="AC74" s="22">
        <v>4</v>
      </c>
    </row>
    <row r="75" spans="1:29" ht="13" x14ac:dyDescent="0.3">
      <c r="A75" s="6" t="str">
        <f>VLOOKUP("&lt;Zeilentitel_9&gt;",Uebersetzungen!$B$3:$E$121,Uebersetzungen!$B$2+1,FALSE)</f>
        <v>Region Plessur</v>
      </c>
      <c r="B75" s="9">
        <v>41263</v>
      </c>
      <c r="C75" s="9">
        <v>20050</v>
      </c>
      <c r="D75" s="65">
        <v>21213</v>
      </c>
      <c r="E75" s="9">
        <v>33643</v>
      </c>
      <c r="F75" s="9">
        <v>15911</v>
      </c>
      <c r="G75" s="65">
        <v>17732</v>
      </c>
      <c r="H75" s="9">
        <v>7620</v>
      </c>
      <c r="I75" s="9">
        <v>4139</v>
      </c>
      <c r="J75" s="65">
        <v>3481</v>
      </c>
      <c r="K75" s="66">
        <v>1641</v>
      </c>
      <c r="L75" s="9">
        <v>1558</v>
      </c>
      <c r="M75" s="9">
        <v>1834</v>
      </c>
      <c r="N75" s="9">
        <v>2073</v>
      </c>
      <c r="O75" s="9">
        <v>2778</v>
      </c>
      <c r="P75" s="9">
        <v>3057</v>
      </c>
      <c r="Q75" s="9">
        <v>2866</v>
      </c>
      <c r="R75" s="9">
        <v>2784</v>
      </c>
      <c r="S75" s="9">
        <v>3155</v>
      </c>
      <c r="T75" s="9">
        <v>3348</v>
      </c>
      <c r="U75" s="9">
        <v>3156</v>
      </c>
      <c r="V75" s="9">
        <v>2690</v>
      </c>
      <c r="W75" s="9">
        <v>2561</v>
      </c>
      <c r="X75" s="9">
        <v>2260</v>
      </c>
      <c r="Y75" s="9">
        <v>1808</v>
      </c>
      <c r="Z75" s="9">
        <v>1506</v>
      </c>
      <c r="AA75" s="9">
        <v>1096</v>
      </c>
      <c r="AB75" s="9">
        <v>724</v>
      </c>
      <c r="AC75" s="13">
        <v>368</v>
      </c>
    </row>
    <row r="76" spans="1:29" x14ac:dyDescent="0.25">
      <c r="A76" s="7" t="s">
        <v>67</v>
      </c>
      <c r="B76" s="21">
        <v>34483</v>
      </c>
      <c r="C76" s="21">
        <v>16569</v>
      </c>
      <c r="D76" s="60">
        <v>17914</v>
      </c>
      <c r="E76" s="21">
        <v>28150</v>
      </c>
      <c r="F76" s="21">
        <v>13176</v>
      </c>
      <c r="G76" s="60">
        <v>14974</v>
      </c>
      <c r="H76" s="21">
        <v>6333</v>
      </c>
      <c r="I76" s="21">
        <v>3393</v>
      </c>
      <c r="J76" s="60">
        <v>2940</v>
      </c>
      <c r="K76" s="21">
        <v>1376</v>
      </c>
      <c r="L76" s="21">
        <v>1310</v>
      </c>
      <c r="M76" s="21">
        <v>1496</v>
      </c>
      <c r="N76" s="21">
        <v>1715</v>
      </c>
      <c r="O76" s="21">
        <v>2254</v>
      </c>
      <c r="P76" s="21">
        <v>2611</v>
      </c>
      <c r="Q76" s="21">
        <v>2446</v>
      </c>
      <c r="R76" s="21">
        <v>2338</v>
      </c>
      <c r="S76" s="21">
        <v>2621</v>
      </c>
      <c r="T76" s="21">
        <v>2796</v>
      </c>
      <c r="U76" s="21">
        <v>2599</v>
      </c>
      <c r="V76" s="21">
        <v>2213</v>
      </c>
      <c r="W76" s="21">
        <v>2158</v>
      </c>
      <c r="X76" s="21">
        <v>1875</v>
      </c>
      <c r="Y76" s="21">
        <v>1518</v>
      </c>
      <c r="Z76" s="21">
        <v>1262</v>
      </c>
      <c r="AA76" s="21">
        <v>937</v>
      </c>
      <c r="AB76" s="21">
        <v>632</v>
      </c>
      <c r="AC76" s="22">
        <v>326</v>
      </c>
    </row>
    <row r="77" spans="1:29" x14ac:dyDescent="0.25">
      <c r="A77" s="7" t="s">
        <v>68</v>
      </c>
      <c r="B77" s="21">
        <v>2116</v>
      </c>
      <c r="C77" s="21">
        <v>1096</v>
      </c>
      <c r="D77" s="60">
        <v>1020</v>
      </c>
      <c r="E77" s="21">
        <v>1668</v>
      </c>
      <c r="F77" s="21">
        <v>830</v>
      </c>
      <c r="G77" s="60">
        <v>838</v>
      </c>
      <c r="H77" s="21">
        <v>448</v>
      </c>
      <c r="I77" s="21">
        <v>266</v>
      </c>
      <c r="J77" s="60">
        <v>182</v>
      </c>
      <c r="K77" s="21">
        <v>87</v>
      </c>
      <c r="L77" s="21">
        <v>90</v>
      </c>
      <c r="M77" s="21">
        <v>83</v>
      </c>
      <c r="N77" s="21">
        <v>128</v>
      </c>
      <c r="O77" s="21">
        <v>211</v>
      </c>
      <c r="P77" s="21">
        <v>140</v>
      </c>
      <c r="Q77" s="21">
        <v>132</v>
      </c>
      <c r="R77" s="21">
        <v>126</v>
      </c>
      <c r="S77" s="21">
        <v>146</v>
      </c>
      <c r="T77" s="21">
        <v>181</v>
      </c>
      <c r="U77" s="21">
        <v>192</v>
      </c>
      <c r="V77" s="21">
        <v>141</v>
      </c>
      <c r="W77" s="21">
        <v>106</v>
      </c>
      <c r="X77" s="21">
        <v>109</v>
      </c>
      <c r="Y77" s="21">
        <v>89</v>
      </c>
      <c r="Z77" s="21">
        <v>79</v>
      </c>
      <c r="AA77" s="21">
        <v>48</v>
      </c>
      <c r="AB77" s="21">
        <v>18</v>
      </c>
      <c r="AC77" s="22">
        <v>10</v>
      </c>
    </row>
    <row r="78" spans="1:29" x14ac:dyDescent="0.25">
      <c r="A78" s="7" t="s">
        <v>69</v>
      </c>
      <c r="B78" s="21">
        <v>3353</v>
      </c>
      <c r="C78" s="21">
        <v>1731</v>
      </c>
      <c r="D78" s="60">
        <v>1622</v>
      </c>
      <c r="E78" s="21">
        <v>2660</v>
      </c>
      <c r="F78" s="21">
        <v>1327</v>
      </c>
      <c r="G78" s="60">
        <v>1333</v>
      </c>
      <c r="H78" s="21">
        <v>693</v>
      </c>
      <c r="I78" s="21">
        <v>404</v>
      </c>
      <c r="J78" s="60">
        <v>289</v>
      </c>
      <c r="K78" s="21">
        <v>107</v>
      </c>
      <c r="L78" s="21">
        <v>98</v>
      </c>
      <c r="M78" s="21">
        <v>167</v>
      </c>
      <c r="N78" s="21">
        <v>152</v>
      </c>
      <c r="O78" s="21">
        <v>235</v>
      </c>
      <c r="P78" s="21">
        <v>235</v>
      </c>
      <c r="Q78" s="21">
        <v>205</v>
      </c>
      <c r="R78" s="21">
        <v>220</v>
      </c>
      <c r="S78" s="21">
        <v>265</v>
      </c>
      <c r="T78" s="21">
        <v>280</v>
      </c>
      <c r="U78" s="21">
        <v>261</v>
      </c>
      <c r="V78" s="21">
        <v>246</v>
      </c>
      <c r="W78" s="21">
        <v>230</v>
      </c>
      <c r="X78" s="21">
        <v>195</v>
      </c>
      <c r="Y78" s="21">
        <v>164</v>
      </c>
      <c r="Z78" s="21">
        <v>116</v>
      </c>
      <c r="AA78" s="21">
        <v>87</v>
      </c>
      <c r="AB78" s="21">
        <v>63</v>
      </c>
      <c r="AC78" s="22">
        <v>27</v>
      </c>
    </row>
    <row r="79" spans="1:29" x14ac:dyDescent="0.25">
      <c r="A79" s="7" t="s">
        <v>70</v>
      </c>
      <c r="B79" s="21">
        <v>304</v>
      </c>
      <c r="C79" s="21">
        <v>153</v>
      </c>
      <c r="D79" s="60">
        <v>151</v>
      </c>
      <c r="E79" s="21">
        <v>276</v>
      </c>
      <c r="F79" s="21">
        <v>136</v>
      </c>
      <c r="G79" s="60">
        <v>140</v>
      </c>
      <c r="H79" s="21">
        <v>28</v>
      </c>
      <c r="I79" s="21">
        <v>17</v>
      </c>
      <c r="J79" s="60">
        <v>11</v>
      </c>
      <c r="K79" s="21">
        <v>10</v>
      </c>
      <c r="L79" s="21">
        <v>6</v>
      </c>
      <c r="M79" s="21">
        <v>12</v>
      </c>
      <c r="N79" s="21">
        <v>13</v>
      </c>
      <c r="O79" s="21">
        <v>23</v>
      </c>
      <c r="P79" s="21">
        <v>23</v>
      </c>
      <c r="Q79" s="21">
        <v>16</v>
      </c>
      <c r="R79" s="21">
        <v>19</v>
      </c>
      <c r="S79" s="21">
        <v>18</v>
      </c>
      <c r="T79" s="21">
        <v>14</v>
      </c>
      <c r="U79" s="21">
        <v>30</v>
      </c>
      <c r="V79" s="21">
        <v>35</v>
      </c>
      <c r="W79" s="21">
        <v>19</v>
      </c>
      <c r="X79" s="21">
        <v>26</v>
      </c>
      <c r="Y79" s="21">
        <v>10</v>
      </c>
      <c r="Z79" s="21">
        <v>14</v>
      </c>
      <c r="AA79" s="21">
        <v>9</v>
      </c>
      <c r="AB79" s="21">
        <v>5</v>
      </c>
      <c r="AC79" s="22">
        <v>2</v>
      </c>
    </row>
    <row r="80" spans="1:29" x14ac:dyDescent="0.25">
      <c r="A80" s="7" t="s">
        <v>242</v>
      </c>
      <c r="B80" s="21">
        <v>1007</v>
      </c>
      <c r="C80" s="21">
        <v>501</v>
      </c>
      <c r="D80" s="60">
        <v>506</v>
      </c>
      <c r="E80" s="21">
        <v>889</v>
      </c>
      <c r="F80" s="21">
        <v>442</v>
      </c>
      <c r="G80" s="60">
        <v>447</v>
      </c>
      <c r="H80" s="21">
        <v>118</v>
      </c>
      <c r="I80" s="21">
        <v>59</v>
      </c>
      <c r="J80" s="60">
        <v>59</v>
      </c>
      <c r="K80" s="21">
        <v>61</v>
      </c>
      <c r="L80" s="21">
        <v>54</v>
      </c>
      <c r="M80" s="21">
        <v>76</v>
      </c>
      <c r="N80" s="21">
        <v>65</v>
      </c>
      <c r="O80" s="21">
        <v>55</v>
      </c>
      <c r="P80" s="21">
        <v>48</v>
      </c>
      <c r="Q80" s="21">
        <v>67</v>
      </c>
      <c r="R80" s="21">
        <v>81</v>
      </c>
      <c r="S80" s="21">
        <v>105</v>
      </c>
      <c r="T80" s="21">
        <v>77</v>
      </c>
      <c r="U80" s="21">
        <v>74</v>
      </c>
      <c r="V80" s="21">
        <v>55</v>
      </c>
      <c r="W80" s="21">
        <v>48</v>
      </c>
      <c r="X80" s="21">
        <v>55</v>
      </c>
      <c r="Y80" s="21">
        <v>27</v>
      </c>
      <c r="Z80" s="21">
        <v>35</v>
      </c>
      <c r="AA80" s="21">
        <v>15</v>
      </c>
      <c r="AB80" s="21">
        <v>6</v>
      </c>
      <c r="AC80" s="22">
        <v>3</v>
      </c>
    </row>
    <row r="81" spans="1:29" ht="13" x14ac:dyDescent="0.3">
      <c r="A81" s="6" t="str">
        <f>VLOOKUP("&lt;Zeilentitel_10&gt;",Uebersetzungen!$B$3:$E$121,Uebersetzungen!$B$2+1,FALSE)</f>
        <v>Region Prättigau/Davos</v>
      </c>
      <c r="B81" s="9">
        <v>26184</v>
      </c>
      <c r="C81" s="9">
        <v>13010</v>
      </c>
      <c r="D81" s="65">
        <v>13174</v>
      </c>
      <c r="E81" s="9">
        <v>21488</v>
      </c>
      <c r="F81" s="9">
        <v>10466</v>
      </c>
      <c r="G81" s="65">
        <v>11022</v>
      </c>
      <c r="H81" s="9">
        <v>4696</v>
      </c>
      <c r="I81" s="9">
        <v>2544</v>
      </c>
      <c r="J81" s="65">
        <v>2152</v>
      </c>
      <c r="K81" s="66">
        <v>1135</v>
      </c>
      <c r="L81" s="9">
        <v>1136</v>
      </c>
      <c r="M81" s="9">
        <v>1430</v>
      </c>
      <c r="N81" s="9">
        <v>1578</v>
      </c>
      <c r="O81" s="9">
        <v>1637</v>
      </c>
      <c r="P81" s="9">
        <v>1679</v>
      </c>
      <c r="Q81" s="9">
        <v>1627</v>
      </c>
      <c r="R81" s="9">
        <v>1620</v>
      </c>
      <c r="S81" s="9">
        <v>2085</v>
      </c>
      <c r="T81" s="9">
        <v>2043</v>
      </c>
      <c r="U81" s="9">
        <v>1952</v>
      </c>
      <c r="V81" s="9">
        <v>1812</v>
      </c>
      <c r="W81" s="9">
        <v>1649</v>
      </c>
      <c r="X81" s="9">
        <v>1493</v>
      </c>
      <c r="Y81" s="9">
        <v>1075</v>
      </c>
      <c r="Z81" s="9">
        <v>874</v>
      </c>
      <c r="AA81" s="9">
        <v>690</v>
      </c>
      <c r="AB81" s="9">
        <v>446</v>
      </c>
      <c r="AC81" s="13">
        <v>223</v>
      </c>
    </row>
    <row r="82" spans="1:29" x14ac:dyDescent="0.25">
      <c r="A82" s="7" t="s">
        <v>61</v>
      </c>
      <c r="B82" s="21">
        <v>11131</v>
      </c>
      <c r="C82" s="21">
        <v>5525</v>
      </c>
      <c r="D82" s="60">
        <v>5606</v>
      </c>
      <c r="E82" s="21">
        <v>8324</v>
      </c>
      <c r="F82" s="21">
        <v>4004</v>
      </c>
      <c r="G82" s="60">
        <v>4320</v>
      </c>
      <c r="H82" s="21">
        <v>2807</v>
      </c>
      <c r="I82" s="21">
        <v>1521</v>
      </c>
      <c r="J82" s="60">
        <v>1286</v>
      </c>
      <c r="K82" s="21">
        <v>487</v>
      </c>
      <c r="L82" s="21">
        <v>430</v>
      </c>
      <c r="M82" s="21">
        <v>493</v>
      </c>
      <c r="N82" s="21">
        <v>554</v>
      </c>
      <c r="O82" s="21">
        <v>726</v>
      </c>
      <c r="P82" s="21">
        <v>849</v>
      </c>
      <c r="Q82" s="21">
        <v>828</v>
      </c>
      <c r="R82" s="21">
        <v>756</v>
      </c>
      <c r="S82" s="21">
        <v>917</v>
      </c>
      <c r="T82" s="21">
        <v>865</v>
      </c>
      <c r="U82" s="21">
        <v>803</v>
      </c>
      <c r="V82" s="21">
        <v>809</v>
      </c>
      <c r="W82" s="21">
        <v>718</v>
      </c>
      <c r="X82" s="21">
        <v>605</v>
      </c>
      <c r="Y82" s="21">
        <v>422</v>
      </c>
      <c r="Z82" s="21">
        <v>326</v>
      </c>
      <c r="AA82" s="21">
        <v>278</v>
      </c>
      <c r="AB82" s="21">
        <v>181</v>
      </c>
      <c r="AC82" s="22">
        <v>84</v>
      </c>
    </row>
    <row r="83" spans="1:29" x14ac:dyDescent="0.25">
      <c r="A83" s="7" t="s">
        <v>62</v>
      </c>
      <c r="B83" s="21">
        <v>602</v>
      </c>
      <c r="C83" s="21">
        <v>298</v>
      </c>
      <c r="D83" s="60">
        <v>304</v>
      </c>
      <c r="E83" s="21">
        <v>569</v>
      </c>
      <c r="F83" s="21">
        <v>280</v>
      </c>
      <c r="G83" s="60">
        <v>289</v>
      </c>
      <c r="H83" s="21">
        <v>33</v>
      </c>
      <c r="I83" s="21">
        <v>18</v>
      </c>
      <c r="J83" s="60">
        <v>15</v>
      </c>
      <c r="K83" s="21">
        <v>21</v>
      </c>
      <c r="L83" s="21">
        <v>26</v>
      </c>
      <c r="M83" s="21">
        <v>43</v>
      </c>
      <c r="N83" s="21">
        <v>59</v>
      </c>
      <c r="O83" s="21">
        <v>46</v>
      </c>
      <c r="P83" s="21">
        <v>25</v>
      </c>
      <c r="Q83" s="21">
        <v>22</v>
      </c>
      <c r="R83" s="21">
        <v>32</v>
      </c>
      <c r="S83" s="21">
        <v>44</v>
      </c>
      <c r="T83" s="21">
        <v>51</v>
      </c>
      <c r="U83" s="21">
        <v>51</v>
      </c>
      <c r="V83" s="21">
        <v>30</v>
      </c>
      <c r="W83" s="21">
        <v>29</v>
      </c>
      <c r="X83" s="21">
        <v>34</v>
      </c>
      <c r="Y83" s="21">
        <v>28</v>
      </c>
      <c r="Z83" s="21">
        <v>25</v>
      </c>
      <c r="AA83" s="21">
        <v>14</v>
      </c>
      <c r="AB83" s="21">
        <v>13</v>
      </c>
      <c r="AC83" s="22">
        <v>9</v>
      </c>
    </row>
    <row r="84" spans="1:29" x14ac:dyDescent="0.25">
      <c r="A84" s="7" t="s">
        <v>63</v>
      </c>
      <c r="B84" s="21">
        <v>186</v>
      </c>
      <c r="C84" s="21">
        <v>86</v>
      </c>
      <c r="D84" s="60">
        <v>100</v>
      </c>
      <c r="E84" s="21">
        <v>184</v>
      </c>
      <c r="F84" s="21">
        <v>85</v>
      </c>
      <c r="G84" s="60">
        <v>99</v>
      </c>
      <c r="H84" s="21">
        <v>2</v>
      </c>
      <c r="I84" s="21">
        <v>1</v>
      </c>
      <c r="J84" s="60">
        <v>1</v>
      </c>
      <c r="K84" s="21">
        <v>10</v>
      </c>
      <c r="L84" s="21">
        <v>14</v>
      </c>
      <c r="M84" s="21">
        <v>18</v>
      </c>
      <c r="N84" s="21">
        <v>13</v>
      </c>
      <c r="O84" s="21">
        <v>6</v>
      </c>
      <c r="P84" s="21">
        <v>4</v>
      </c>
      <c r="Q84" s="21">
        <v>9</v>
      </c>
      <c r="R84" s="21">
        <v>8</v>
      </c>
      <c r="S84" s="21">
        <v>16</v>
      </c>
      <c r="T84" s="21">
        <v>12</v>
      </c>
      <c r="U84" s="21">
        <v>13</v>
      </c>
      <c r="V84" s="21">
        <v>10</v>
      </c>
      <c r="W84" s="21">
        <v>15</v>
      </c>
      <c r="X84" s="21">
        <v>10</v>
      </c>
      <c r="Y84" s="21">
        <v>8</v>
      </c>
      <c r="Z84" s="21">
        <v>8</v>
      </c>
      <c r="AA84" s="21">
        <v>7</v>
      </c>
      <c r="AB84" s="21">
        <v>5</v>
      </c>
      <c r="AC84" s="22">
        <v>0</v>
      </c>
    </row>
    <row r="85" spans="1:29" x14ac:dyDescent="0.25">
      <c r="A85" s="7" t="s">
        <v>64</v>
      </c>
      <c r="B85" s="21">
        <v>1164</v>
      </c>
      <c r="C85" s="21">
        <v>580</v>
      </c>
      <c r="D85" s="60">
        <v>584</v>
      </c>
      <c r="E85" s="21">
        <v>1085</v>
      </c>
      <c r="F85" s="21">
        <v>541</v>
      </c>
      <c r="G85" s="60">
        <v>544</v>
      </c>
      <c r="H85" s="21">
        <v>79</v>
      </c>
      <c r="I85" s="21">
        <v>39</v>
      </c>
      <c r="J85" s="60">
        <v>40</v>
      </c>
      <c r="K85" s="21">
        <v>58</v>
      </c>
      <c r="L85" s="21">
        <v>61</v>
      </c>
      <c r="M85" s="21">
        <v>71</v>
      </c>
      <c r="N85" s="21">
        <v>64</v>
      </c>
      <c r="O85" s="21">
        <v>66</v>
      </c>
      <c r="P85" s="21">
        <v>62</v>
      </c>
      <c r="Q85" s="21">
        <v>62</v>
      </c>
      <c r="R85" s="21">
        <v>82</v>
      </c>
      <c r="S85" s="21">
        <v>80</v>
      </c>
      <c r="T85" s="21">
        <v>94</v>
      </c>
      <c r="U85" s="21">
        <v>83</v>
      </c>
      <c r="V85" s="21">
        <v>70</v>
      </c>
      <c r="W85" s="21">
        <v>80</v>
      </c>
      <c r="X85" s="21">
        <v>64</v>
      </c>
      <c r="Y85" s="21">
        <v>69</v>
      </c>
      <c r="Z85" s="21">
        <v>28</v>
      </c>
      <c r="AA85" s="21">
        <v>34</v>
      </c>
      <c r="AB85" s="21">
        <v>25</v>
      </c>
      <c r="AC85" s="22">
        <v>11</v>
      </c>
    </row>
    <row r="86" spans="1:29" x14ac:dyDescent="0.25">
      <c r="A86" s="7" t="s">
        <v>102</v>
      </c>
      <c r="B86" s="21">
        <v>4638</v>
      </c>
      <c r="C86" s="21">
        <v>2270</v>
      </c>
      <c r="D86" s="60">
        <v>2368</v>
      </c>
      <c r="E86" s="21">
        <v>3784</v>
      </c>
      <c r="F86" s="21">
        <v>1831</v>
      </c>
      <c r="G86" s="60">
        <v>1953</v>
      </c>
      <c r="H86" s="21">
        <v>854</v>
      </c>
      <c r="I86" s="21">
        <v>439</v>
      </c>
      <c r="J86" s="60">
        <v>415</v>
      </c>
      <c r="K86" s="21">
        <v>170</v>
      </c>
      <c r="L86" s="21">
        <v>174</v>
      </c>
      <c r="M86" s="21">
        <v>263</v>
      </c>
      <c r="N86" s="21">
        <v>276</v>
      </c>
      <c r="O86" s="21">
        <v>248</v>
      </c>
      <c r="P86" s="21">
        <v>271</v>
      </c>
      <c r="Q86" s="21">
        <v>269</v>
      </c>
      <c r="R86" s="21">
        <v>284</v>
      </c>
      <c r="S86" s="21">
        <v>367</v>
      </c>
      <c r="T86" s="21">
        <v>318</v>
      </c>
      <c r="U86" s="21">
        <v>327</v>
      </c>
      <c r="V86" s="21">
        <v>281</v>
      </c>
      <c r="W86" s="21">
        <v>330</v>
      </c>
      <c r="X86" s="21">
        <v>335</v>
      </c>
      <c r="Y86" s="21">
        <v>240</v>
      </c>
      <c r="Z86" s="21">
        <v>213</v>
      </c>
      <c r="AA86" s="21">
        <v>137</v>
      </c>
      <c r="AB86" s="21">
        <v>93</v>
      </c>
      <c r="AC86" s="22">
        <v>42</v>
      </c>
    </row>
    <row r="87" spans="1:29" x14ac:dyDescent="0.25">
      <c r="A87" s="7" t="s">
        <v>91</v>
      </c>
      <c r="B87" s="21">
        <v>227</v>
      </c>
      <c r="C87" s="21">
        <v>112</v>
      </c>
      <c r="D87" s="60">
        <v>115</v>
      </c>
      <c r="E87" s="21">
        <v>210</v>
      </c>
      <c r="F87" s="21">
        <v>101</v>
      </c>
      <c r="G87" s="60">
        <v>109</v>
      </c>
      <c r="H87" s="21">
        <v>17</v>
      </c>
      <c r="I87" s="21">
        <v>11</v>
      </c>
      <c r="J87" s="60">
        <v>6</v>
      </c>
      <c r="K87" s="21">
        <v>13</v>
      </c>
      <c r="L87" s="21">
        <v>6</v>
      </c>
      <c r="M87" s="21">
        <v>13</v>
      </c>
      <c r="N87" s="21">
        <v>11</v>
      </c>
      <c r="O87" s="21">
        <v>9</v>
      </c>
      <c r="P87" s="21">
        <v>20</v>
      </c>
      <c r="Q87" s="21">
        <v>15</v>
      </c>
      <c r="R87" s="21">
        <v>10</v>
      </c>
      <c r="S87" s="21">
        <v>17</v>
      </c>
      <c r="T87" s="21">
        <v>21</v>
      </c>
      <c r="U87" s="21">
        <v>20</v>
      </c>
      <c r="V87" s="21">
        <v>11</v>
      </c>
      <c r="W87" s="21">
        <v>13</v>
      </c>
      <c r="X87" s="21">
        <v>15</v>
      </c>
      <c r="Y87" s="21">
        <v>9</v>
      </c>
      <c r="Z87" s="21">
        <v>5</v>
      </c>
      <c r="AA87" s="21">
        <v>7</v>
      </c>
      <c r="AB87" s="21">
        <v>6</v>
      </c>
      <c r="AC87" s="22">
        <v>6</v>
      </c>
    </row>
    <row r="88" spans="1:29" x14ac:dyDescent="0.25">
      <c r="A88" s="7" t="s">
        <v>65</v>
      </c>
      <c r="B88" s="21">
        <v>832</v>
      </c>
      <c r="C88" s="21">
        <v>411</v>
      </c>
      <c r="D88" s="60">
        <v>421</v>
      </c>
      <c r="E88" s="21">
        <v>693</v>
      </c>
      <c r="F88" s="21">
        <v>328</v>
      </c>
      <c r="G88" s="60">
        <v>365</v>
      </c>
      <c r="H88" s="21">
        <v>139</v>
      </c>
      <c r="I88" s="21">
        <v>83</v>
      </c>
      <c r="J88" s="60">
        <v>56</v>
      </c>
      <c r="K88" s="21">
        <v>37</v>
      </c>
      <c r="L88" s="21">
        <v>35</v>
      </c>
      <c r="M88" s="21">
        <v>53</v>
      </c>
      <c r="N88" s="21">
        <v>61</v>
      </c>
      <c r="O88" s="21">
        <v>49</v>
      </c>
      <c r="P88" s="21">
        <v>64</v>
      </c>
      <c r="Q88" s="21">
        <v>47</v>
      </c>
      <c r="R88" s="21">
        <v>49</v>
      </c>
      <c r="S88" s="21">
        <v>68</v>
      </c>
      <c r="T88" s="21">
        <v>70</v>
      </c>
      <c r="U88" s="21">
        <v>58</v>
      </c>
      <c r="V88" s="21">
        <v>62</v>
      </c>
      <c r="W88" s="21">
        <v>37</v>
      </c>
      <c r="X88" s="21">
        <v>48</v>
      </c>
      <c r="Y88" s="21">
        <v>28</v>
      </c>
      <c r="Z88" s="21">
        <v>33</v>
      </c>
      <c r="AA88" s="21">
        <v>21</v>
      </c>
      <c r="AB88" s="21">
        <v>7</v>
      </c>
      <c r="AC88" s="22">
        <v>5</v>
      </c>
    </row>
    <row r="89" spans="1:29" x14ac:dyDescent="0.25">
      <c r="A89" s="7" t="s">
        <v>66</v>
      </c>
      <c r="B89" s="21">
        <v>1560</v>
      </c>
      <c r="C89" s="21">
        <v>805</v>
      </c>
      <c r="D89" s="60">
        <v>755</v>
      </c>
      <c r="E89" s="21">
        <v>1451</v>
      </c>
      <c r="F89" s="21">
        <v>744</v>
      </c>
      <c r="G89" s="60">
        <v>707</v>
      </c>
      <c r="H89" s="21">
        <v>109</v>
      </c>
      <c r="I89" s="21">
        <v>61</v>
      </c>
      <c r="J89" s="60">
        <v>48</v>
      </c>
      <c r="K89" s="21">
        <v>69</v>
      </c>
      <c r="L89" s="21">
        <v>107</v>
      </c>
      <c r="M89" s="21">
        <v>90</v>
      </c>
      <c r="N89" s="21">
        <v>86</v>
      </c>
      <c r="O89" s="21">
        <v>94</v>
      </c>
      <c r="P89" s="21">
        <v>85</v>
      </c>
      <c r="Q89" s="21">
        <v>69</v>
      </c>
      <c r="R89" s="21">
        <v>85</v>
      </c>
      <c r="S89" s="21">
        <v>124</v>
      </c>
      <c r="T89" s="21">
        <v>106</v>
      </c>
      <c r="U89" s="21">
        <v>123</v>
      </c>
      <c r="V89" s="21">
        <v>123</v>
      </c>
      <c r="W89" s="21">
        <v>88</v>
      </c>
      <c r="X89" s="21">
        <v>99</v>
      </c>
      <c r="Y89" s="21">
        <v>67</v>
      </c>
      <c r="Z89" s="21">
        <v>59</v>
      </c>
      <c r="AA89" s="21">
        <v>47</v>
      </c>
      <c r="AB89" s="21">
        <v>28</v>
      </c>
      <c r="AC89" s="22">
        <v>11</v>
      </c>
    </row>
    <row r="90" spans="1:29" x14ac:dyDescent="0.25">
      <c r="A90" s="7" t="s">
        <v>79</v>
      </c>
      <c r="B90" s="21">
        <v>1891</v>
      </c>
      <c r="C90" s="21">
        <v>937</v>
      </c>
      <c r="D90" s="60">
        <v>954</v>
      </c>
      <c r="E90" s="21">
        <v>1752</v>
      </c>
      <c r="F90" s="21">
        <v>859</v>
      </c>
      <c r="G90" s="60">
        <v>893</v>
      </c>
      <c r="H90" s="21">
        <v>139</v>
      </c>
      <c r="I90" s="21">
        <v>78</v>
      </c>
      <c r="J90" s="60">
        <v>61</v>
      </c>
      <c r="K90" s="21">
        <v>87</v>
      </c>
      <c r="L90" s="21">
        <v>94</v>
      </c>
      <c r="M90" s="21">
        <v>122</v>
      </c>
      <c r="N90" s="21">
        <v>126</v>
      </c>
      <c r="O90" s="21">
        <v>117</v>
      </c>
      <c r="P90" s="21">
        <v>104</v>
      </c>
      <c r="Q90" s="21">
        <v>93</v>
      </c>
      <c r="R90" s="21">
        <v>104</v>
      </c>
      <c r="S90" s="21">
        <v>147</v>
      </c>
      <c r="T90" s="21">
        <v>167</v>
      </c>
      <c r="U90" s="21">
        <v>170</v>
      </c>
      <c r="V90" s="21">
        <v>158</v>
      </c>
      <c r="W90" s="21">
        <v>115</v>
      </c>
      <c r="X90" s="21">
        <v>93</v>
      </c>
      <c r="Y90" s="21">
        <v>66</v>
      </c>
      <c r="Z90" s="21">
        <v>56</v>
      </c>
      <c r="AA90" s="21">
        <v>45</v>
      </c>
      <c r="AB90" s="21">
        <v>20</v>
      </c>
      <c r="AC90" s="22">
        <v>7</v>
      </c>
    </row>
    <row r="91" spans="1:29" x14ac:dyDescent="0.25">
      <c r="A91" s="7" t="s">
        <v>80</v>
      </c>
      <c r="B91" s="21">
        <v>2568</v>
      </c>
      <c r="C91" s="21">
        <v>1304</v>
      </c>
      <c r="D91" s="60">
        <v>1264</v>
      </c>
      <c r="E91" s="21">
        <v>2176</v>
      </c>
      <c r="F91" s="21">
        <v>1072</v>
      </c>
      <c r="G91" s="60">
        <v>1104</v>
      </c>
      <c r="H91" s="21">
        <v>392</v>
      </c>
      <c r="I91" s="21">
        <v>232</v>
      </c>
      <c r="J91" s="60">
        <v>160</v>
      </c>
      <c r="K91" s="21">
        <v>121</v>
      </c>
      <c r="L91" s="21">
        <v>120</v>
      </c>
      <c r="M91" s="21">
        <v>157</v>
      </c>
      <c r="N91" s="21">
        <v>218</v>
      </c>
      <c r="O91" s="21">
        <v>187</v>
      </c>
      <c r="P91" s="21">
        <v>131</v>
      </c>
      <c r="Q91" s="21">
        <v>140</v>
      </c>
      <c r="R91" s="21">
        <v>145</v>
      </c>
      <c r="S91" s="21">
        <v>194</v>
      </c>
      <c r="T91" s="21">
        <v>223</v>
      </c>
      <c r="U91" s="21">
        <v>198</v>
      </c>
      <c r="V91" s="21">
        <v>168</v>
      </c>
      <c r="W91" s="21">
        <v>138</v>
      </c>
      <c r="X91" s="21">
        <v>123</v>
      </c>
      <c r="Y91" s="21">
        <v>83</v>
      </c>
      <c r="Z91" s="21">
        <v>87</v>
      </c>
      <c r="AA91" s="21">
        <v>61</v>
      </c>
      <c r="AB91" s="21">
        <v>44</v>
      </c>
      <c r="AC91" s="22">
        <v>30</v>
      </c>
    </row>
    <row r="92" spans="1:29" x14ac:dyDescent="0.25">
      <c r="A92" s="7" t="s">
        <v>81</v>
      </c>
      <c r="B92" s="21">
        <v>1385</v>
      </c>
      <c r="C92" s="21">
        <v>682</v>
      </c>
      <c r="D92" s="60">
        <v>703</v>
      </c>
      <c r="E92" s="21">
        <v>1260</v>
      </c>
      <c r="F92" s="21">
        <v>621</v>
      </c>
      <c r="G92" s="60">
        <v>639</v>
      </c>
      <c r="H92" s="21">
        <v>125</v>
      </c>
      <c r="I92" s="21">
        <v>61</v>
      </c>
      <c r="J92" s="60">
        <v>64</v>
      </c>
      <c r="K92" s="21">
        <v>62</v>
      </c>
      <c r="L92" s="21">
        <v>69</v>
      </c>
      <c r="M92" s="21">
        <v>107</v>
      </c>
      <c r="N92" s="21">
        <v>110</v>
      </c>
      <c r="O92" s="21">
        <v>89</v>
      </c>
      <c r="P92" s="21">
        <v>64</v>
      </c>
      <c r="Q92" s="21">
        <v>73</v>
      </c>
      <c r="R92" s="21">
        <v>65</v>
      </c>
      <c r="S92" s="21">
        <v>111</v>
      </c>
      <c r="T92" s="21">
        <v>116</v>
      </c>
      <c r="U92" s="21">
        <v>106</v>
      </c>
      <c r="V92" s="21">
        <v>90</v>
      </c>
      <c r="W92" s="21">
        <v>86</v>
      </c>
      <c r="X92" s="21">
        <v>67</v>
      </c>
      <c r="Y92" s="21">
        <v>55</v>
      </c>
      <c r="Z92" s="21">
        <v>34</v>
      </c>
      <c r="AA92" s="21">
        <v>39</v>
      </c>
      <c r="AB92" s="21">
        <v>24</v>
      </c>
      <c r="AC92" s="22">
        <v>18</v>
      </c>
    </row>
    <row r="93" spans="1:29" ht="13" x14ac:dyDescent="0.3">
      <c r="A93" s="6" t="str">
        <f>VLOOKUP("&lt;Zeilentitel_11&gt;",Uebersetzungen!$B$3:$E$121,Uebersetzungen!$B$2+1,FALSE)</f>
        <v>Region Surselva</v>
      </c>
      <c r="B93" s="9">
        <v>21584</v>
      </c>
      <c r="C93" s="9">
        <v>10975</v>
      </c>
      <c r="D93" s="65">
        <v>10609</v>
      </c>
      <c r="E93" s="9">
        <v>19296</v>
      </c>
      <c r="F93" s="9">
        <v>9602</v>
      </c>
      <c r="G93" s="65">
        <v>9694</v>
      </c>
      <c r="H93" s="9">
        <v>2288</v>
      </c>
      <c r="I93" s="9">
        <v>1373</v>
      </c>
      <c r="J93" s="65">
        <v>915</v>
      </c>
      <c r="K93" s="66">
        <v>789</v>
      </c>
      <c r="L93" s="9">
        <v>831</v>
      </c>
      <c r="M93" s="9">
        <v>1061</v>
      </c>
      <c r="N93" s="9">
        <v>1317</v>
      </c>
      <c r="O93" s="9">
        <v>1534</v>
      </c>
      <c r="P93" s="9">
        <v>1307</v>
      </c>
      <c r="Q93" s="9">
        <v>1153</v>
      </c>
      <c r="R93" s="9">
        <v>1218</v>
      </c>
      <c r="S93" s="9">
        <v>1534</v>
      </c>
      <c r="T93" s="9">
        <v>1719</v>
      </c>
      <c r="U93" s="9">
        <v>1669</v>
      </c>
      <c r="V93" s="9">
        <v>1430</v>
      </c>
      <c r="W93" s="9">
        <v>1450</v>
      </c>
      <c r="X93" s="9">
        <v>1242</v>
      </c>
      <c r="Y93" s="9">
        <v>1056</v>
      </c>
      <c r="Z93" s="9">
        <v>933</v>
      </c>
      <c r="AA93" s="9">
        <v>688</v>
      </c>
      <c r="AB93" s="9">
        <v>437</v>
      </c>
      <c r="AC93" s="13">
        <v>216</v>
      </c>
    </row>
    <row r="94" spans="1:29" x14ac:dyDescent="0.25">
      <c r="A94" s="7" t="s">
        <v>6</v>
      </c>
      <c r="B94" s="21">
        <v>589</v>
      </c>
      <c r="C94" s="21">
        <v>306</v>
      </c>
      <c r="D94" s="60">
        <v>283</v>
      </c>
      <c r="E94" s="21">
        <v>525</v>
      </c>
      <c r="F94" s="21">
        <v>268</v>
      </c>
      <c r="G94" s="60">
        <v>257</v>
      </c>
      <c r="H94" s="21">
        <v>64</v>
      </c>
      <c r="I94" s="21">
        <v>38</v>
      </c>
      <c r="J94" s="60">
        <v>26</v>
      </c>
      <c r="K94" s="21">
        <v>29</v>
      </c>
      <c r="L94" s="21">
        <v>29</v>
      </c>
      <c r="M94" s="21">
        <v>15</v>
      </c>
      <c r="N94" s="21">
        <v>37</v>
      </c>
      <c r="O94" s="21">
        <v>37</v>
      </c>
      <c r="P94" s="21">
        <v>37</v>
      </c>
      <c r="Q94" s="21">
        <v>36</v>
      </c>
      <c r="R94" s="21">
        <v>48</v>
      </c>
      <c r="S94" s="21">
        <v>38</v>
      </c>
      <c r="T94" s="21">
        <v>31</v>
      </c>
      <c r="U94" s="21">
        <v>42</v>
      </c>
      <c r="V94" s="21">
        <v>38</v>
      </c>
      <c r="W94" s="21">
        <v>44</v>
      </c>
      <c r="X94" s="21">
        <v>42</v>
      </c>
      <c r="Y94" s="21">
        <v>35</v>
      </c>
      <c r="Z94" s="21">
        <v>31</v>
      </c>
      <c r="AA94" s="21">
        <v>14</v>
      </c>
      <c r="AB94" s="21">
        <v>4</v>
      </c>
      <c r="AC94" s="22">
        <v>2</v>
      </c>
    </row>
    <row r="95" spans="1:29" x14ac:dyDescent="0.25">
      <c r="A95" s="7" t="s">
        <v>7</v>
      </c>
      <c r="B95" s="21">
        <v>1376</v>
      </c>
      <c r="C95" s="21">
        <v>722</v>
      </c>
      <c r="D95" s="60">
        <v>654</v>
      </c>
      <c r="E95" s="21">
        <v>1129</v>
      </c>
      <c r="F95" s="21">
        <v>583</v>
      </c>
      <c r="G95" s="60">
        <v>546</v>
      </c>
      <c r="H95" s="21">
        <v>247</v>
      </c>
      <c r="I95" s="21">
        <v>139</v>
      </c>
      <c r="J95" s="60">
        <v>108</v>
      </c>
      <c r="K95" s="21">
        <v>52</v>
      </c>
      <c r="L95" s="21">
        <v>38</v>
      </c>
      <c r="M95" s="21">
        <v>37</v>
      </c>
      <c r="N95" s="21">
        <v>57</v>
      </c>
      <c r="O95" s="21">
        <v>101</v>
      </c>
      <c r="P95" s="21">
        <v>121</v>
      </c>
      <c r="Q95" s="21">
        <v>113</v>
      </c>
      <c r="R95" s="21">
        <v>88</v>
      </c>
      <c r="S95" s="21">
        <v>107</v>
      </c>
      <c r="T95" s="21">
        <v>95</v>
      </c>
      <c r="U95" s="21">
        <v>96</v>
      </c>
      <c r="V95" s="21">
        <v>111</v>
      </c>
      <c r="W95" s="21">
        <v>103</v>
      </c>
      <c r="X95" s="21">
        <v>118</v>
      </c>
      <c r="Y95" s="21">
        <v>63</v>
      </c>
      <c r="Z95" s="21">
        <v>37</v>
      </c>
      <c r="AA95" s="21">
        <v>19</v>
      </c>
      <c r="AB95" s="21">
        <v>13</v>
      </c>
      <c r="AC95" s="22">
        <v>7</v>
      </c>
    </row>
    <row r="96" spans="1:29" x14ac:dyDescent="0.25">
      <c r="A96" s="7" t="s">
        <v>8</v>
      </c>
      <c r="B96" s="21">
        <v>660</v>
      </c>
      <c r="C96" s="21">
        <v>348</v>
      </c>
      <c r="D96" s="60">
        <v>312</v>
      </c>
      <c r="E96" s="21">
        <v>614</v>
      </c>
      <c r="F96" s="21">
        <v>321</v>
      </c>
      <c r="G96" s="60">
        <v>293</v>
      </c>
      <c r="H96" s="21">
        <v>46</v>
      </c>
      <c r="I96" s="21">
        <v>27</v>
      </c>
      <c r="J96" s="60">
        <v>19</v>
      </c>
      <c r="K96" s="21">
        <v>44</v>
      </c>
      <c r="L96" s="21">
        <v>30</v>
      </c>
      <c r="M96" s="21">
        <v>24</v>
      </c>
      <c r="N96" s="21">
        <v>33</v>
      </c>
      <c r="O96" s="21">
        <v>45</v>
      </c>
      <c r="P96" s="21">
        <v>35</v>
      </c>
      <c r="Q96" s="21">
        <v>43</v>
      </c>
      <c r="R96" s="21">
        <v>39</v>
      </c>
      <c r="S96" s="21">
        <v>53</v>
      </c>
      <c r="T96" s="21">
        <v>56</v>
      </c>
      <c r="U96" s="21">
        <v>39</v>
      </c>
      <c r="V96" s="21">
        <v>46</v>
      </c>
      <c r="W96" s="21">
        <v>46</v>
      </c>
      <c r="X96" s="21">
        <v>40</v>
      </c>
      <c r="Y96" s="21">
        <v>37</v>
      </c>
      <c r="Z96" s="21">
        <v>20</v>
      </c>
      <c r="AA96" s="21">
        <v>17</v>
      </c>
      <c r="AB96" s="21">
        <v>7</v>
      </c>
      <c r="AC96" s="22">
        <v>6</v>
      </c>
    </row>
    <row r="97" spans="1:29" x14ac:dyDescent="0.25">
      <c r="A97" s="7" t="s">
        <v>9</v>
      </c>
      <c r="B97" s="21">
        <v>547</v>
      </c>
      <c r="C97" s="21">
        <v>285</v>
      </c>
      <c r="D97" s="60">
        <v>262</v>
      </c>
      <c r="E97" s="21">
        <v>440</v>
      </c>
      <c r="F97" s="21">
        <v>231</v>
      </c>
      <c r="G97" s="60">
        <v>209</v>
      </c>
      <c r="H97" s="21">
        <v>107</v>
      </c>
      <c r="I97" s="21">
        <v>54</v>
      </c>
      <c r="J97" s="60">
        <v>53</v>
      </c>
      <c r="K97" s="21">
        <v>30</v>
      </c>
      <c r="L97" s="21">
        <v>26</v>
      </c>
      <c r="M97" s="21">
        <v>27</v>
      </c>
      <c r="N97" s="21">
        <v>22</v>
      </c>
      <c r="O97" s="21">
        <v>38</v>
      </c>
      <c r="P97" s="21">
        <v>36</v>
      </c>
      <c r="Q97" s="21">
        <v>45</v>
      </c>
      <c r="R97" s="21">
        <v>35</v>
      </c>
      <c r="S97" s="21">
        <v>40</v>
      </c>
      <c r="T97" s="21">
        <v>47</v>
      </c>
      <c r="U97" s="21">
        <v>48</v>
      </c>
      <c r="V97" s="21">
        <v>32</v>
      </c>
      <c r="W97" s="21">
        <v>38</v>
      </c>
      <c r="X97" s="21">
        <v>23</v>
      </c>
      <c r="Y97" s="21">
        <v>19</v>
      </c>
      <c r="Z97" s="21">
        <v>16</v>
      </c>
      <c r="AA97" s="21">
        <v>10</v>
      </c>
      <c r="AB97" s="21">
        <v>7</v>
      </c>
      <c r="AC97" s="22">
        <v>8</v>
      </c>
    </row>
    <row r="98" spans="1:29" x14ac:dyDescent="0.25">
      <c r="A98" s="7" t="s">
        <v>10</v>
      </c>
      <c r="B98" s="21">
        <v>1050</v>
      </c>
      <c r="C98" s="21">
        <v>527</v>
      </c>
      <c r="D98" s="60">
        <v>523</v>
      </c>
      <c r="E98" s="21">
        <v>918</v>
      </c>
      <c r="F98" s="21">
        <v>450</v>
      </c>
      <c r="G98" s="60">
        <v>468</v>
      </c>
      <c r="H98" s="21">
        <v>132</v>
      </c>
      <c r="I98" s="21">
        <v>77</v>
      </c>
      <c r="J98" s="60">
        <v>55</v>
      </c>
      <c r="K98" s="21">
        <v>43</v>
      </c>
      <c r="L98" s="21">
        <v>46</v>
      </c>
      <c r="M98" s="21">
        <v>51</v>
      </c>
      <c r="N98" s="21">
        <v>58</v>
      </c>
      <c r="O98" s="21">
        <v>68</v>
      </c>
      <c r="P98" s="21">
        <v>71</v>
      </c>
      <c r="Q98" s="21">
        <v>66</v>
      </c>
      <c r="R98" s="21">
        <v>67</v>
      </c>
      <c r="S98" s="21">
        <v>73</v>
      </c>
      <c r="T98" s="21">
        <v>73</v>
      </c>
      <c r="U98" s="21">
        <v>85</v>
      </c>
      <c r="V98" s="21">
        <v>51</v>
      </c>
      <c r="W98" s="21">
        <v>63</v>
      </c>
      <c r="X98" s="21">
        <v>51</v>
      </c>
      <c r="Y98" s="21">
        <v>57</v>
      </c>
      <c r="Z98" s="21">
        <v>45</v>
      </c>
      <c r="AA98" s="21">
        <v>47</v>
      </c>
      <c r="AB98" s="21">
        <v>25</v>
      </c>
      <c r="AC98" s="22">
        <v>10</v>
      </c>
    </row>
    <row r="99" spans="1:29" x14ac:dyDescent="0.25">
      <c r="A99" s="7" t="s">
        <v>11</v>
      </c>
      <c r="B99" s="21">
        <v>2169</v>
      </c>
      <c r="C99" s="21">
        <v>1121</v>
      </c>
      <c r="D99" s="60">
        <v>1048</v>
      </c>
      <c r="E99" s="21">
        <v>2104</v>
      </c>
      <c r="F99" s="21">
        <v>1077</v>
      </c>
      <c r="G99" s="60">
        <v>1027</v>
      </c>
      <c r="H99" s="21">
        <v>65</v>
      </c>
      <c r="I99" s="21">
        <v>44</v>
      </c>
      <c r="J99" s="60">
        <v>21</v>
      </c>
      <c r="K99" s="21">
        <v>59</v>
      </c>
      <c r="L99" s="21">
        <v>74</v>
      </c>
      <c r="M99" s="21">
        <v>105</v>
      </c>
      <c r="N99" s="21">
        <v>163</v>
      </c>
      <c r="O99" s="21">
        <v>158</v>
      </c>
      <c r="P99" s="21">
        <v>113</v>
      </c>
      <c r="Q99" s="21">
        <v>102</v>
      </c>
      <c r="R99" s="21">
        <v>104</v>
      </c>
      <c r="S99" s="21">
        <v>125</v>
      </c>
      <c r="T99" s="21">
        <v>151</v>
      </c>
      <c r="U99" s="21">
        <v>182</v>
      </c>
      <c r="V99" s="21">
        <v>162</v>
      </c>
      <c r="W99" s="21">
        <v>170</v>
      </c>
      <c r="X99" s="21">
        <v>147</v>
      </c>
      <c r="Y99" s="21">
        <v>105</v>
      </c>
      <c r="Z99" s="21">
        <v>100</v>
      </c>
      <c r="AA99" s="21">
        <v>80</v>
      </c>
      <c r="AB99" s="21">
        <v>47</v>
      </c>
      <c r="AC99" s="22">
        <v>22</v>
      </c>
    </row>
    <row r="100" spans="1:29" x14ac:dyDescent="0.25">
      <c r="A100" s="7" t="s">
        <v>12</v>
      </c>
      <c r="B100" s="21">
        <v>4578</v>
      </c>
      <c r="C100" s="21">
        <v>2185</v>
      </c>
      <c r="D100" s="60">
        <v>2393</v>
      </c>
      <c r="E100" s="21">
        <v>4025</v>
      </c>
      <c r="F100" s="21">
        <v>1902</v>
      </c>
      <c r="G100" s="60">
        <v>2123</v>
      </c>
      <c r="H100" s="21">
        <v>553</v>
      </c>
      <c r="I100" s="21">
        <v>283</v>
      </c>
      <c r="J100" s="60">
        <v>270</v>
      </c>
      <c r="K100" s="21">
        <v>164</v>
      </c>
      <c r="L100" s="21">
        <v>188</v>
      </c>
      <c r="M100" s="21">
        <v>237</v>
      </c>
      <c r="N100" s="21">
        <v>272</v>
      </c>
      <c r="O100" s="21">
        <v>322</v>
      </c>
      <c r="P100" s="21">
        <v>313</v>
      </c>
      <c r="Q100" s="21">
        <v>233</v>
      </c>
      <c r="R100" s="21">
        <v>247</v>
      </c>
      <c r="S100" s="21">
        <v>305</v>
      </c>
      <c r="T100" s="21">
        <v>430</v>
      </c>
      <c r="U100" s="21">
        <v>386</v>
      </c>
      <c r="V100" s="21">
        <v>292</v>
      </c>
      <c r="W100" s="21">
        <v>293</v>
      </c>
      <c r="X100" s="21">
        <v>230</v>
      </c>
      <c r="Y100" s="21">
        <v>202</v>
      </c>
      <c r="Z100" s="21">
        <v>171</v>
      </c>
      <c r="AA100" s="21">
        <v>153</v>
      </c>
      <c r="AB100" s="21">
        <v>93</v>
      </c>
      <c r="AC100" s="22">
        <v>47</v>
      </c>
    </row>
    <row r="101" spans="1:29" x14ac:dyDescent="0.25">
      <c r="A101" s="7" t="s">
        <v>23</v>
      </c>
      <c r="B101" s="21">
        <v>928</v>
      </c>
      <c r="C101" s="21">
        <v>478</v>
      </c>
      <c r="D101" s="60">
        <v>450</v>
      </c>
      <c r="E101" s="21">
        <v>888</v>
      </c>
      <c r="F101" s="21">
        <v>455</v>
      </c>
      <c r="G101" s="60">
        <v>433</v>
      </c>
      <c r="H101" s="21">
        <v>40</v>
      </c>
      <c r="I101" s="21">
        <v>23</v>
      </c>
      <c r="J101" s="60">
        <v>17</v>
      </c>
      <c r="K101" s="21">
        <v>50</v>
      </c>
      <c r="L101" s="21">
        <v>39</v>
      </c>
      <c r="M101" s="21">
        <v>55</v>
      </c>
      <c r="N101" s="21">
        <v>63</v>
      </c>
      <c r="O101" s="21">
        <v>65</v>
      </c>
      <c r="P101" s="21">
        <v>40</v>
      </c>
      <c r="Q101" s="21">
        <v>51</v>
      </c>
      <c r="R101" s="21">
        <v>53</v>
      </c>
      <c r="S101" s="21">
        <v>64</v>
      </c>
      <c r="T101" s="21">
        <v>67</v>
      </c>
      <c r="U101" s="21">
        <v>51</v>
      </c>
      <c r="V101" s="21">
        <v>58</v>
      </c>
      <c r="W101" s="21">
        <v>68</v>
      </c>
      <c r="X101" s="21">
        <v>46</v>
      </c>
      <c r="Y101" s="21">
        <v>49</v>
      </c>
      <c r="Z101" s="21">
        <v>42</v>
      </c>
      <c r="AA101" s="21">
        <v>33</v>
      </c>
      <c r="AB101" s="21">
        <v>23</v>
      </c>
      <c r="AC101" s="22">
        <v>11</v>
      </c>
    </row>
    <row r="102" spans="1:29" x14ac:dyDescent="0.25">
      <c r="A102" s="7" t="s">
        <v>82</v>
      </c>
      <c r="B102" s="21">
        <v>1884</v>
      </c>
      <c r="C102" s="21">
        <v>971</v>
      </c>
      <c r="D102" s="60">
        <v>913</v>
      </c>
      <c r="E102" s="21">
        <v>1773</v>
      </c>
      <c r="F102" s="21">
        <v>911</v>
      </c>
      <c r="G102" s="60">
        <v>862</v>
      </c>
      <c r="H102" s="21">
        <v>111</v>
      </c>
      <c r="I102" s="21">
        <v>60</v>
      </c>
      <c r="J102" s="60">
        <v>51</v>
      </c>
      <c r="K102" s="21">
        <v>70</v>
      </c>
      <c r="L102" s="21">
        <v>87</v>
      </c>
      <c r="M102" s="21">
        <v>114</v>
      </c>
      <c r="N102" s="21">
        <v>137</v>
      </c>
      <c r="O102" s="21">
        <v>150</v>
      </c>
      <c r="P102" s="21">
        <v>121</v>
      </c>
      <c r="Q102" s="21">
        <v>71</v>
      </c>
      <c r="R102" s="21">
        <v>95</v>
      </c>
      <c r="S102" s="21">
        <v>138</v>
      </c>
      <c r="T102" s="21">
        <v>150</v>
      </c>
      <c r="U102" s="21">
        <v>115</v>
      </c>
      <c r="V102" s="21">
        <v>105</v>
      </c>
      <c r="W102" s="21">
        <v>103</v>
      </c>
      <c r="X102" s="21">
        <v>110</v>
      </c>
      <c r="Y102" s="21">
        <v>94</v>
      </c>
      <c r="Z102" s="21">
        <v>91</v>
      </c>
      <c r="AA102" s="21">
        <v>64</v>
      </c>
      <c r="AB102" s="21">
        <v>49</v>
      </c>
      <c r="AC102" s="22">
        <v>20</v>
      </c>
    </row>
    <row r="103" spans="1:29" x14ac:dyDescent="0.25">
      <c r="A103" s="7" t="s">
        <v>83</v>
      </c>
      <c r="B103" s="21">
        <v>2067</v>
      </c>
      <c r="C103" s="21">
        <v>1058</v>
      </c>
      <c r="D103" s="60">
        <v>1009</v>
      </c>
      <c r="E103" s="21">
        <v>1842</v>
      </c>
      <c r="F103" s="21">
        <v>929</v>
      </c>
      <c r="G103" s="60">
        <v>913</v>
      </c>
      <c r="H103" s="21">
        <v>225</v>
      </c>
      <c r="I103" s="21">
        <v>129</v>
      </c>
      <c r="J103" s="60">
        <v>96</v>
      </c>
      <c r="K103" s="21">
        <v>90</v>
      </c>
      <c r="L103" s="21">
        <v>69</v>
      </c>
      <c r="M103" s="21">
        <v>80</v>
      </c>
      <c r="N103" s="21">
        <v>122</v>
      </c>
      <c r="O103" s="21">
        <v>155</v>
      </c>
      <c r="P103" s="21">
        <v>123</v>
      </c>
      <c r="Q103" s="21">
        <v>133</v>
      </c>
      <c r="R103" s="21">
        <v>126</v>
      </c>
      <c r="S103" s="21">
        <v>130</v>
      </c>
      <c r="T103" s="21">
        <v>139</v>
      </c>
      <c r="U103" s="21">
        <v>148</v>
      </c>
      <c r="V103" s="21">
        <v>158</v>
      </c>
      <c r="W103" s="21">
        <v>133</v>
      </c>
      <c r="X103" s="21">
        <v>132</v>
      </c>
      <c r="Y103" s="21">
        <v>113</v>
      </c>
      <c r="Z103" s="21">
        <v>85</v>
      </c>
      <c r="AA103" s="21">
        <v>63</v>
      </c>
      <c r="AB103" s="21">
        <v>45</v>
      </c>
      <c r="AC103" s="22">
        <v>23</v>
      </c>
    </row>
    <row r="104" spans="1:29" x14ac:dyDescent="0.25">
      <c r="A104" s="7" t="s">
        <v>84</v>
      </c>
      <c r="B104" s="21">
        <v>424</v>
      </c>
      <c r="C104" s="21">
        <v>206</v>
      </c>
      <c r="D104" s="60">
        <v>218</v>
      </c>
      <c r="E104" s="21">
        <v>410</v>
      </c>
      <c r="F104" s="21">
        <v>199</v>
      </c>
      <c r="G104" s="60">
        <v>211</v>
      </c>
      <c r="H104" s="21">
        <v>14</v>
      </c>
      <c r="I104" s="21">
        <v>7</v>
      </c>
      <c r="J104" s="60">
        <v>7</v>
      </c>
      <c r="K104" s="21">
        <v>8</v>
      </c>
      <c r="L104" s="21">
        <v>14</v>
      </c>
      <c r="M104" s="21">
        <v>28</v>
      </c>
      <c r="N104" s="21">
        <v>37</v>
      </c>
      <c r="O104" s="21">
        <v>25</v>
      </c>
      <c r="P104" s="21">
        <v>20</v>
      </c>
      <c r="Q104" s="21">
        <v>9</v>
      </c>
      <c r="R104" s="21">
        <v>18</v>
      </c>
      <c r="S104" s="21">
        <v>36</v>
      </c>
      <c r="T104" s="21">
        <v>44</v>
      </c>
      <c r="U104" s="21">
        <v>26</v>
      </c>
      <c r="V104" s="21">
        <v>22</v>
      </c>
      <c r="W104" s="21">
        <v>23</v>
      </c>
      <c r="X104" s="21">
        <v>15</v>
      </c>
      <c r="Y104" s="21">
        <v>23</v>
      </c>
      <c r="Z104" s="21">
        <v>23</v>
      </c>
      <c r="AA104" s="21">
        <v>24</v>
      </c>
      <c r="AB104" s="21">
        <v>20</v>
      </c>
      <c r="AC104" s="22">
        <v>9</v>
      </c>
    </row>
    <row r="105" spans="1:29" x14ac:dyDescent="0.25">
      <c r="A105" s="7" t="s">
        <v>85</v>
      </c>
      <c r="B105" s="21">
        <v>1258</v>
      </c>
      <c r="C105" s="21">
        <v>626</v>
      </c>
      <c r="D105" s="60">
        <v>632</v>
      </c>
      <c r="E105" s="21">
        <v>1183</v>
      </c>
      <c r="F105" s="21">
        <v>579</v>
      </c>
      <c r="G105" s="60">
        <v>604</v>
      </c>
      <c r="H105" s="21">
        <v>75</v>
      </c>
      <c r="I105" s="21">
        <v>47</v>
      </c>
      <c r="J105" s="60">
        <v>28</v>
      </c>
      <c r="K105" s="21">
        <v>30</v>
      </c>
      <c r="L105" s="21">
        <v>42</v>
      </c>
      <c r="M105" s="21">
        <v>91</v>
      </c>
      <c r="N105" s="21">
        <v>103</v>
      </c>
      <c r="O105" s="21">
        <v>88</v>
      </c>
      <c r="P105" s="21">
        <v>46</v>
      </c>
      <c r="Q105" s="21">
        <v>49</v>
      </c>
      <c r="R105" s="21">
        <v>38</v>
      </c>
      <c r="S105" s="21">
        <v>103</v>
      </c>
      <c r="T105" s="21">
        <v>105</v>
      </c>
      <c r="U105" s="21">
        <v>86</v>
      </c>
      <c r="V105" s="21">
        <v>73</v>
      </c>
      <c r="W105" s="21">
        <v>96</v>
      </c>
      <c r="X105" s="21">
        <v>79</v>
      </c>
      <c r="Y105" s="21">
        <v>58</v>
      </c>
      <c r="Z105" s="21">
        <v>80</v>
      </c>
      <c r="AA105" s="21">
        <v>46</v>
      </c>
      <c r="AB105" s="21">
        <v>28</v>
      </c>
      <c r="AC105" s="22">
        <v>17</v>
      </c>
    </row>
    <row r="106" spans="1:29" x14ac:dyDescent="0.25">
      <c r="A106" s="7" t="s">
        <v>86</v>
      </c>
      <c r="B106" s="21">
        <v>1693</v>
      </c>
      <c r="C106" s="21">
        <v>980</v>
      </c>
      <c r="D106" s="60">
        <v>713</v>
      </c>
      <c r="E106" s="21">
        <v>1244</v>
      </c>
      <c r="F106" s="21">
        <v>618</v>
      </c>
      <c r="G106" s="60">
        <v>626</v>
      </c>
      <c r="H106" s="21">
        <v>449</v>
      </c>
      <c r="I106" s="21">
        <v>362</v>
      </c>
      <c r="J106" s="60">
        <v>87</v>
      </c>
      <c r="K106" s="21">
        <v>59</v>
      </c>
      <c r="L106" s="21">
        <v>59</v>
      </c>
      <c r="M106" s="21">
        <v>65</v>
      </c>
      <c r="N106" s="21">
        <v>63</v>
      </c>
      <c r="O106" s="21">
        <v>108</v>
      </c>
      <c r="P106" s="21">
        <v>101</v>
      </c>
      <c r="Q106" s="21">
        <v>105</v>
      </c>
      <c r="R106" s="21">
        <v>154</v>
      </c>
      <c r="S106" s="21">
        <v>149</v>
      </c>
      <c r="T106" s="21">
        <v>144</v>
      </c>
      <c r="U106" s="21">
        <v>163</v>
      </c>
      <c r="V106" s="21">
        <v>123</v>
      </c>
      <c r="W106" s="21">
        <v>124</v>
      </c>
      <c r="X106" s="21">
        <v>79</v>
      </c>
      <c r="Y106" s="21">
        <v>77</v>
      </c>
      <c r="Z106" s="21">
        <v>58</v>
      </c>
      <c r="AA106" s="21">
        <v>33</v>
      </c>
      <c r="AB106" s="21">
        <v>19</v>
      </c>
      <c r="AC106" s="22">
        <v>10</v>
      </c>
    </row>
    <row r="107" spans="1:29" x14ac:dyDescent="0.25">
      <c r="A107" s="7" t="s">
        <v>87</v>
      </c>
      <c r="B107" s="21">
        <v>1227</v>
      </c>
      <c r="C107" s="21">
        <v>597</v>
      </c>
      <c r="D107" s="60">
        <v>630</v>
      </c>
      <c r="E107" s="21">
        <v>1162</v>
      </c>
      <c r="F107" s="21">
        <v>562</v>
      </c>
      <c r="G107" s="60">
        <v>600</v>
      </c>
      <c r="H107" s="21">
        <v>65</v>
      </c>
      <c r="I107" s="21">
        <v>35</v>
      </c>
      <c r="J107" s="60">
        <v>30</v>
      </c>
      <c r="K107" s="21">
        <v>23</v>
      </c>
      <c r="L107" s="21">
        <v>49</v>
      </c>
      <c r="M107" s="21">
        <v>74</v>
      </c>
      <c r="N107" s="21">
        <v>87</v>
      </c>
      <c r="O107" s="21">
        <v>87</v>
      </c>
      <c r="P107" s="21">
        <v>64</v>
      </c>
      <c r="Q107" s="21">
        <v>41</v>
      </c>
      <c r="R107" s="21">
        <v>47</v>
      </c>
      <c r="S107" s="21">
        <v>92</v>
      </c>
      <c r="T107" s="21">
        <v>108</v>
      </c>
      <c r="U107" s="21">
        <v>104</v>
      </c>
      <c r="V107" s="21">
        <v>68</v>
      </c>
      <c r="W107" s="21">
        <v>72</v>
      </c>
      <c r="X107" s="21">
        <v>54</v>
      </c>
      <c r="Y107" s="21">
        <v>76</v>
      </c>
      <c r="Z107" s="21">
        <v>80</v>
      </c>
      <c r="AA107" s="21">
        <v>57</v>
      </c>
      <c r="AB107" s="21">
        <v>30</v>
      </c>
      <c r="AC107" s="22">
        <v>14</v>
      </c>
    </row>
    <row r="108" spans="1:29" x14ac:dyDescent="0.25">
      <c r="A108" s="7" t="s">
        <v>92</v>
      </c>
      <c r="B108" s="21">
        <v>1134</v>
      </c>
      <c r="C108" s="21">
        <v>565</v>
      </c>
      <c r="D108" s="60">
        <v>569</v>
      </c>
      <c r="E108" s="21">
        <v>1039</v>
      </c>
      <c r="F108" s="21">
        <v>517</v>
      </c>
      <c r="G108" s="60">
        <v>522</v>
      </c>
      <c r="H108" s="21">
        <v>95</v>
      </c>
      <c r="I108" s="21">
        <v>48</v>
      </c>
      <c r="J108" s="60">
        <v>47</v>
      </c>
      <c r="K108" s="21">
        <v>38</v>
      </c>
      <c r="L108" s="21">
        <v>41</v>
      </c>
      <c r="M108" s="21">
        <v>58</v>
      </c>
      <c r="N108" s="21">
        <v>63</v>
      </c>
      <c r="O108" s="21">
        <v>87</v>
      </c>
      <c r="P108" s="21">
        <v>66</v>
      </c>
      <c r="Q108" s="21">
        <v>56</v>
      </c>
      <c r="R108" s="21">
        <v>59</v>
      </c>
      <c r="S108" s="21">
        <v>81</v>
      </c>
      <c r="T108" s="21">
        <v>79</v>
      </c>
      <c r="U108" s="21">
        <v>98</v>
      </c>
      <c r="V108" s="21">
        <v>91</v>
      </c>
      <c r="W108" s="21">
        <v>74</v>
      </c>
      <c r="X108" s="21">
        <v>76</v>
      </c>
      <c r="Y108" s="21">
        <v>48</v>
      </c>
      <c r="Z108" s="21">
        <v>54</v>
      </c>
      <c r="AA108" s="21">
        <v>28</v>
      </c>
      <c r="AB108" s="21">
        <v>27</v>
      </c>
      <c r="AC108" s="22">
        <v>10</v>
      </c>
    </row>
    <row r="109" spans="1:29" ht="13" x14ac:dyDescent="0.3">
      <c r="A109" s="6" t="str">
        <f>VLOOKUP("&lt;Zeilentitel_12&gt;",Uebersetzungen!$B$3:$E$121,Uebersetzungen!$B$2+1,FALSE)</f>
        <v>Region Viamala</v>
      </c>
      <c r="B109" s="9">
        <v>12852</v>
      </c>
      <c r="C109" s="9">
        <v>6380</v>
      </c>
      <c r="D109" s="65">
        <v>6472</v>
      </c>
      <c r="E109" s="9">
        <v>11144</v>
      </c>
      <c r="F109" s="9">
        <v>5441</v>
      </c>
      <c r="G109" s="65">
        <v>5703</v>
      </c>
      <c r="H109" s="9">
        <v>1708</v>
      </c>
      <c r="I109" s="9">
        <v>939</v>
      </c>
      <c r="J109" s="65">
        <v>769</v>
      </c>
      <c r="K109" s="67">
        <v>589</v>
      </c>
      <c r="L109" s="67">
        <v>619</v>
      </c>
      <c r="M109" s="67">
        <v>747</v>
      </c>
      <c r="N109" s="67">
        <v>816</v>
      </c>
      <c r="O109" s="67">
        <v>795</v>
      </c>
      <c r="P109" s="67">
        <v>736</v>
      </c>
      <c r="Q109" s="67">
        <v>647</v>
      </c>
      <c r="R109" s="67">
        <v>705</v>
      </c>
      <c r="S109" s="67">
        <v>980</v>
      </c>
      <c r="T109" s="67">
        <v>1094</v>
      </c>
      <c r="U109" s="67">
        <v>999</v>
      </c>
      <c r="V109" s="67">
        <v>940</v>
      </c>
      <c r="W109" s="67">
        <v>837</v>
      </c>
      <c r="X109" s="67">
        <v>692</v>
      </c>
      <c r="Y109" s="67">
        <v>550</v>
      </c>
      <c r="Z109" s="67">
        <v>434</v>
      </c>
      <c r="AA109" s="67">
        <v>340</v>
      </c>
      <c r="AB109" s="67">
        <v>234</v>
      </c>
      <c r="AC109" s="68">
        <v>98</v>
      </c>
    </row>
    <row r="110" spans="1:29" x14ac:dyDescent="0.25">
      <c r="A110" s="7" t="s">
        <v>13</v>
      </c>
      <c r="B110" s="21">
        <v>351</v>
      </c>
      <c r="C110" s="21">
        <v>176</v>
      </c>
      <c r="D110" s="60">
        <v>175</v>
      </c>
      <c r="E110" s="21">
        <v>320</v>
      </c>
      <c r="F110" s="21">
        <v>158</v>
      </c>
      <c r="G110" s="60">
        <v>162</v>
      </c>
      <c r="H110" s="21">
        <v>31</v>
      </c>
      <c r="I110" s="21">
        <v>18</v>
      </c>
      <c r="J110" s="60">
        <v>13</v>
      </c>
      <c r="K110" s="21">
        <v>27</v>
      </c>
      <c r="L110" s="21">
        <v>15</v>
      </c>
      <c r="M110" s="21">
        <v>14</v>
      </c>
      <c r="N110" s="21">
        <v>22</v>
      </c>
      <c r="O110" s="21">
        <v>17</v>
      </c>
      <c r="P110" s="21">
        <v>16</v>
      </c>
      <c r="Q110" s="21">
        <v>23</v>
      </c>
      <c r="R110" s="21">
        <v>23</v>
      </c>
      <c r="S110" s="21">
        <v>25</v>
      </c>
      <c r="T110" s="21">
        <v>28</v>
      </c>
      <c r="U110" s="21">
        <v>26</v>
      </c>
      <c r="V110" s="21">
        <v>20</v>
      </c>
      <c r="W110" s="21">
        <v>37</v>
      </c>
      <c r="X110" s="21">
        <v>30</v>
      </c>
      <c r="Y110" s="21">
        <v>13</v>
      </c>
      <c r="Z110" s="21">
        <v>7</v>
      </c>
      <c r="AA110" s="21">
        <v>4</v>
      </c>
      <c r="AB110" s="21">
        <v>3</v>
      </c>
      <c r="AC110" s="22">
        <v>1</v>
      </c>
    </row>
    <row r="111" spans="1:29" x14ac:dyDescent="0.25">
      <c r="A111" s="7" t="s">
        <v>14</v>
      </c>
      <c r="B111" s="21">
        <v>305</v>
      </c>
      <c r="C111" s="21">
        <v>143</v>
      </c>
      <c r="D111" s="60">
        <v>162</v>
      </c>
      <c r="E111" s="21">
        <v>277</v>
      </c>
      <c r="F111" s="21">
        <v>129</v>
      </c>
      <c r="G111" s="60">
        <v>148</v>
      </c>
      <c r="H111" s="21">
        <v>28</v>
      </c>
      <c r="I111" s="21">
        <v>14</v>
      </c>
      <c r="J111" s="60">
        <v>14</v>
      </c>
      <c r="K111" s="69">
        <v>13</v>
      </c>
      <c r="L111" s="10">
        <v>17</v>
      </c>
      <c r="M111" s="10">
        <v>20</v>
      </c>
      <c r="N111" s="10">
        <v>28</v>
      </c>
      <c r="O111" s="10">
        <v>16</v>
      </c>
      <c r="P111" s="10">
        <v>21</v>
      </c>
      <c r="Q111" s="10">
        <v>10</v>
      </c>
      <c r="R111" s="10">
        <v>10</v>
      </c>
      <c r="S111" s="10">
        <v>30</v>
      </c>
      <c r="T111" s="10">
        <v>32</v>
      </c>
      <c r="U111" s="10">
        <v>26</v>
      </c>
      <c r="V111" s="10">
        <v>29</v>
      </c>
      <c r="W111" s="10">
        <v>19</v>
      </c>
      <c r="X111" s="10">
        <v>15</v>
      </c>
      <c r="Y111" s="10">
        <v>9</v>
      </c>
      <c r="Z111" s="10">
        <v>4</v>
      </c>
      <c r="AA111" s="10">
        <v>2</v>
      </c>
      <c r="AB111" s="10">
        <v>2</v>
      </c>
      <c r="AC111" s="14">
        <v>2</v>
      </c>
    </row>
    <row r="112" spans="1:29" x14ac:dyDescent="0.25">
      <c r="A112" s="7" t="s">
        <v>15</v>
      </c>
      <c r="B112" s="21">
        <v>832</v>
      </c>
      <c r="C112" s="21">
        <v>396</v>
      </c>
      <c r="D112" s="60">
        <v>436</v>
      </c>
      <c r="E112" s="21">
        <v>785</v>
      </c>
      <c r="F112" s="21">
        <v>375</v>
      </c>
      <c r="G112" s="60">
        <v>410</v>
      </c>
      <c r="H112" s="21">
        <v>47</v>
      </c>
      <c r="I112" s="21">
        <v>21</v>
      </c>
      <c r="J112" s="60">
        <v>26</v>
      </c>
      <c r="K112" s="21">
        <v>30</v>
      </c>
      <c r="L112" s="21">
        <v>39</v>
      </c>
      <c r="M112" s="21">
        <v>56</v>
      </c>
      <c r="N112" s="21">
        <v>66</v>
      </c>
      <c r="O112" s="21">
        <v>59</v>
      </c>
      <c r="P112" s="21">
        <v>54</v>
      </c>
      <c r="Q112" s="21">
        <v>35</v>
      </c>
      <c r="R112" s="21">
        <v>30</v>
      </c>
      <c r="S112" s="21">
        <v>78</v>
      </c>
      <c r="T112" s="21">
        <v>67</v>
      </c>
      <c r="U112" s="21">
        <v>54</v>
      </c>
      <c r="V112" s="21">
        <v>61</v>
      </c>
      <c r="W112" s="21">
        <v>39</v>
      </c>
      <c r="X112" s="21">
        <v>44</v>
      </c>
      <c r="Y112" s="21">
        <v>33</v>
      </c>
      <c r="Z112" s="21">
        <v>33</v>
      </c>
      <c r="AA112" s="21">
        <v>30</v>
      </c>
      <c r="AB112" s="21">
        <v>16</v>
      </c>
      <c r="AC112" s="22">
        <v>8</v>
      </c>
    </row>
    <row r="113" spans="1:29" x14ac:dyDescent="0.25">
      <c r="A113" s="7" t="s">
        <v>16</v>
      </c>
      <c r="B113" s="21">
        <v>883</v>
      </c>
      <c r="C113" s="21">
        <v>430</v>
      </c>
      <c r="D113" s="60">
        <v>453</v>
      </c>
      <c r="E113" s="21">
        <v>755</v>
      </c>
      <c r="F113" s="21">
        <v>355</v>
      </c>
      <c r="G113" s="60">
        <v>400</v>
      </c>
      <c r="H113" s="21">
        <v>128</v>
      </c>
      <c r="I113" s="21">
        <v>75</v>
      </c>
      <c r="J113" s="60">
        <v>53</v>
      </c>
      <c r="K113" s="21">
        <v>49</v>
      </c>
      <c r="L113" s="21">
        <v>47</v>
      </c>
      <c r="M113" s="21">
        <v>59</v>
      </c>
      <c r="N113" s="21">
        <v>57</v>
      </c>
      <c r="O113" s="21">
        <v>44</v>
      </c>
      <c r="P113" s="21">
        <v>38</v>
      </c>
      <c r="Q113" s="21">
        <v>51</v>
      </c>
      <c r="R113" s="21">
        <v>44</v>
      </c>
      <c r="S113" s="21">
        <v>77</v>
      </c>
      <c r="T113" s="21">
        <v>65</v>
      </c>
      <c r="U113" s="21">
        <v>69</v>
      </c>
      <c r="V113" s="21">
        <v>55</v>
      </c>
      <c r="W113" s="21">
        <v>57</v>
      </c>
      <c r="X113" s="21">
        <v>52</v>
      </c>
      <c r="Y113" s="21">
        <v>37</v>
      </c>
      <c r="Z113" s="21">
        <v>32</v>
      </c>
      <c r="AA113" s="21">
        <v>24</v>
      </c>
      <c r="AB113" s="21">
        <v>14</v>
      </c>
      <c r="AC113" s="22">
        <v>12</v>
      </c>
    </row>
    <row r="114" spans="1:29" x14ac:dyDescent="0.25">
      <c r="A114" s="7" t="s">
        <v>17</v>
      </c>
      <c r="B114" s="21">
        <v>2034</v>
      </c>
      <c r="C114" s="21">
        <v>1022</v>
      </c>
      <c r="D114" s="60">
        <v>1012</v>
      </c>
      <c r="E114" s="21">
        <v>1741</v>
      </c>
      <c r="F114" s="21">
        <v>857</v>
      </c>
      <c r="G114" s="60">
        <v>884</v>
      </c>
      <c r="H114" s="21">
        <v>293</v>
      </c>
      <c r="I114" s="21">
        <v>165</v>
      </c>
      <c r="J114" s="60">
        <v>128</v>
      </c>
      <c r="K114" s="21">
        <v>94</v>
      </c>
      <c r="L114" s="21">
        <v>89</v>
      </c>
      <c r="M114" s="21">
        <v>111</v>
      </c>
      <c r="N114" s="21">
        <v>134</v>
      </c>
      <c r="O114" s="21">
        <v>119</v>
      </c>
      <c r="P114" s="21">
        <v>107</v>
      </c>
      <c r="Q114" s="21">
        <v>103</v>
      </c>
      <c r="R114" s="21">
        <v>120</v>
      </c>
      <c r="S114" s="21">
        <v>170</v>
      </c>
      <c r="T114" s="21">
        <v>188</v>
      </c>
      <c r="U114" s="21">
        <v>159</v>
      </c>
      <c r="V114" s="21">
        <v>159</v>
      </c>
      <c r="W114" s="21">
        <v>139</v>
      </c>
      <c r="X114" s="21">
        <v>117</v>
      </c>
      <c r="Y114" s="21">
        <v>85</v>
      </c>
      <c r="Z114" s="21">
        <v>54</v>
      </c>
      <c r="AA114" s="21">
        <v>53</v>
      </c>
      <c r="AB114" s="21">
        <v>27</v>
      </c>
      <c r="AC114" s="22">
        <v>6</v>
      </c>
    </row>
    <row r="115" spans="1:29" x14ac:dyDescent="0.25">
      <c r="A115" s="7" t="s">
        <v>18</v>
      </c>
      <c r="B115" s="21">
        <v>215</v>
      </c>
      <c r="C115" s="21">
        <v>102</v>
      </c>
      <c r="D115" s="60">
        <v>113</v>
      </c>
      <c r="E115" s="21">
        <v>210</v>
      </c>
      <c r="F115" s="21">
        <v>100</v>
      </c>
      <c r="G115" s="60">
        <v>110</v>
      </c>
      <c r="H115" s="21">
        <v>5</v>
      </c>
      <c r="I115" s="21">
        <v>2</v>
      </c>
      <c r="J115" s="60">
        <v>3</v>
      </c>
      <c r="K115" s="21">
        <v>9</v>
      </c>
      <c r="L115" s="21">
        <v>24</v>
      </c>
      <c r="M115" s="21">
        <v>15</v>
      </c>
      <c r="N115" s="21">
        <v>9</v>
      </c>
      <c r="O115" s="21">
        <v>16</v>
      </c>
      <c r="P115" s="21">
        <v>13</v>
      </c>
      <c r="Q115" s="21">
        <v>9</v>
      </c>
      <c r="R115" s="21">
        <v>16</v>
      </c>
      <c r="S115" s="21">
        <v>20</v>
      </c>
      <c r="T115" s="21">
        <v>11</v>
      </c>
      <c r="U115" s="21">
        <v>10</v>
      </c>
      <c r="V115" s="21">
        <v>20</v>
      </c>
      <c r="W115" s="21">
        <v>10</v>
      </c>
      <c r="X115" s="21">
        <v>10</v>
      </c>
      <c r="Y115" s="21">
        <v>12</v>
      </c>
      <c r="Z115" s="21">
        <v>1</v>
      </c>
      <c r="AA115" s="21">
        <v>6</v>
      </c>
      <c r="AB115" s="21">
        <v>4</v>
      </c>
      <c r="AC115" s="22">
        <v>0</v>
      </c>
    </row>
    <row r="116" spans="1:29" x14ac:dyDescent="0.25">
      <c r="A116" s="7" t="s">
        <v>19</v>
      </c>
      <c r="B116" s="21">
        <v>412</v>
      </c>
      <c r="C116" s="21">
        <v>210</v>
      </c>
      <c r="D116" s="60">
        <v>202</v>
      </c>
      <c r="E116" s="21">
        <v>397</v>
      </c>
      <c r="F116" s="21">
        <v>202</v>
      </c>
      <c r="G116" s="60">
        <v>195</v>
      </c>
      <c r="H116" s="21">
        <v>15</v>
      </c>
      <c r="I116" s="21">
        <v>8</v>
      </c>
      <c r="J116" s="60">
        <v>7</v>
      </c>
      <c r="K116" s="21">
        <v>21</v>
      </c>
      <c r="L116" s="21">
        <v>21</v>
      </c>
      <c r="M116" s="21">
        <v>24</v>
      </c>
      <c r="N116" s="21">
        <v>26</v>
      </c>
      <c r="O116" s="21">
        <v>30</v>
      </c>
      <c r="P116" s="21">
        <v>30</v>
      </c>
      <c r="Q116" s="21">
        <v>31</v>
      </c>
      <c r="R116" s="21">
        <v>18</v>
      </c>
      <c r="S116" s="21">
        <v>29</v>
      </c>
      <c r="T116" s="21">
        <v>43</v>
      </c>
      <c r="U116" s="21">
        <v>38</v>
      </c>
      <c r="V116" s="21">
        <v>32</v>
      </c>
      <c r="W116" s="21">
        <v>31</v>
      </c>
      <c r="X116" s="21">
        <v>14</v>
      </c>
      <c r="Y116" s="21">
        <v>8</v>
      </c>
      <c r="Z116" s="21">
        <v>8</v>
      </c>
      <c r="AA116" s="21">
        <v>1</v>
      </c>
      <c r="AB116" s="21">
        <v>5</v>
      </c>
      <c r="AC116" s="22">
        <v>2</v>
      </c>
    </row>
    <row r="117" spans="1:29" x14ac:dyDescent="0.25">
      <c r="A117" s="7" t="s">
        <v>20</v>
      </c>
      <c r="B117" s="21">
        <v>2944</v>
      </c>
      <c r="C117" s="21">
        <v>1498</v>
      </c>
      <c r="D117" s="60">
        <v>1446</v>
      </c>
      <c r="E117" s="21">
        <v>2151</v>
      </c>
      <c r="F117" s="21">
        <v>1062</v>
      </c>
      <c r="G117" s="60">
        <v>1089</v>
      </c>
      <c r="H117" s="21">
        <v>793</v>
      </c>
      <c r="I117" s="21">
        <v>436</v>
      </c>
      <c r="J117" s="60">
        <v>357</v>
      </c>
      <c r="K117" s="21">
        <v>141</v>
      </c>
      <c r="L117" s="21">
        <v>132</v>
      </c>
      <c r="M117" s="21">
        <v>171</v>
      </c>
      <c r="N117" s="21">
        <v>181</v>
      </c>
      <c r="O117" s="21">
        <v>184</v>
      </c>
      <c r="P117" s="21">
        <v>197</v>
      </c>
      <c r="Q117" s="21">
        <v>168</v>
      </c>
      <c r="R117" s="21">
        <v>181</v>
      </c>
      <c r="S117" s="21">
        <v>202</v>
      </c>
      <c r="T117" s="21">
        <v>242</v>
      </c>
      <c r="U117" s="21">
        <v>237</v>
      </c>
      <c r="V117" s="21">
        <v>208</v>
      </c>
      <c r="W117" s="21">
        <v>174</v>
      </c>
      <c r="X117" s="21">
        <v>154</v>
      </c>
      <c r="Y117" s="21">
        <v>127</v>
      </c>
      <c r="Z117" s="21">
        <v>111</v>
      </c>
      <c r="AA117" s="21">
        <v>62</v>
      </c>
      <c r="AB117" s="21">
        <v>55</v>
      </c>
      <c r="AC117" s="22">
        <v>17</v>
      </c>
    </row>
    <row r="118" spans="1:29" x14ac:dyDescent="0.25">
      <c r="A118" s="7" t="s">
        <v>21</v>
      </c>
      <c r="B118" s="21">
        <v>139</v>
      </c>
      <c r="C118" s="21">
        <v>72</v>
      </c>
      <c r="D118" s="60">
        <v>67</v>
      </c>
      <c r="E118" s="21">
        <v>132</v>
      </c>
      <c r="F118" s="21">
        <v>68</v>
      </c>
      <c r="G118" s="60">
        <v>64</v>
      </c>
      <c r="H118" s="21">
        <v>7</v>
      </c>
      <c r="I118" s="21">
        <v>4</v>
      </c>
      <c r="J118" s="60">
        <v>3</v>
      </c>
      <c r="K118" s="21">
        <v>4</v>
      </c>
      <c r="L118" s="21">
        <v>6</v>
      </c>
      <c r="M118" s="21">
        <v>6</v>
      </c>
      <c r="N118" s="21">
        <v>7</v>
      </c>
      <c r="O118" s="21">
        <v>13</v>
      </c>
      <c r="P118" s="21">
        <v>6</v>
      </c>
      <c r="Q118" s="21">
        <v>8</v>
      </c>
      <c r="R118" s="21">
        <v>4</v>
      </c>
      <c r="S118" s="21">
        <v>12</v>
      </c>
      <c r="T118" s="21">
        <v>10</v>
      </c>
      <c r="U118" s="21">
        <v>10</v>
      </c>
      <c r="V118" s="21">
        <v>10</v>
      </c>
      <c r="W118" s="21">
        <v>18</v>
      </c>
      <c r="X118" s="21">
        <v>7</v>
      </c>
      <c r="Y118" s="21">
        <v>9</v>
      </c>
      <c r="Z118" s="21">
        <v>0</v>
      </c>
      <c r="AA118" s="21">
        <v>4</v>
      </c>
      <c r="AB118" s="21">
        <v>3</v>
      </c>
      <c r="AC118" s="22">
        <v>2</v>
      </c>
    </row>
    <row r="119" spans="1:29" x14ac:dyDescent="0.25">
      <c r="A119" s="7" t="s">
        <v>22</v>
      </c>
      <c r="B119" s="21">
        <v>114</v>
      </c>
      <c r="C119" s="21">
        <v>59</v>
      </c>
      <c r="D119" s="60">
        <v>55</v>
      </c>
      <c r="E119" s="21">
        <v>110</v>
      </c>
      <c r="F119" s="21">
        <v>58</v>
      </c>
      <c r="G119" s="60">
        <v>52</v>
      </c>
      <c r="H119" s="21">
        <v>4</v>
      </c>
      <c r="I119" s="21">
        <v>1</v>
      </c>
      <c r="J119" s="60">
        <v>3</v>
      </c>
      <c r="K119" s="21">
        <v>5</v>
      </c>
      <c r="L119" s="21">
        <v>2</v>
      </c>
      <c r="M119" s="21">
        <v>2</v>
      </c>
      <c r="N119" s="21">
        <v>0</v>
      </c>
      <c r="O119" s="21">
        <v>1</v>
      </c>
      <c r="P119" s="21">
        <v>3</v>
      </c>
      <c r="Q119" s="21">
        <v>9</v>
      </c>
      <c r="R119" s="21">
        <v>11</v>
      </c>
      <c r="S119" s="21">
        <v>6</v>
      </c>
      <c r="T119" s="21">
        <v>3</v>
      </c>
      <c r="U119" s="21">
        <v>3</v>
      </c>
      <c r="V119" s="21">
        <v>9</v>
      </c>
      <c r="W119" s="21">
        <v>20</v>
      </c>
      <c r="X119" s="21">
        <v>14</v>
      </c>
      <c r="Y119" s="21">
        <v>11</v>
      </c>
      <c r="Z119" s="21">
        <v>4</v>
      </c>
      <c r="AA119" s="21">
        <v>5</v>
      </c>
      <c r="AB119" s="21">
        <v>5</v>
      </c>
      <c r="AC119" s="22">
        <v>1</v>
      </c>
    </row>
    <row r="120" spans="1:29" x14ac:dyDescent="0.25">
      <c r="A120" s="7" t="s">
        <v>24</v>
      </c>
      <c r="B120" s="21">
        <v>1912</v>
      </c>
      <c r="C120" s="21">
        <v>913</v>
      </c>
      <c r="D120" s="60">
        <v>999</v>
      </c>
      <c r="E120" s="21">
        <v>1831</v>
      </c>
      <c r="F120" s="21">
        <v>869</v>
      </c>
      <c r="G120" s="60">
        <v>962</v>
      </c>
      <c r="H120" s="21">
        <v>81</v>
      </c>
      <c r="I120" s="21">
        <v>44</v>
      </c>
      <c r="J120" s="60">
        <v>37</v>
      </c>
      <c r="K120" s="21">
        <v>89</v>
      </c>
      <c r="L120" s="21">
        <v>100</v>
      </c>
      <c r="M120" s="21">
        <v>103</v>
      </c>
      <c r="N120" s="21">
        <v>150</v>
      </c>
      <c r="O120" s="21">
        <v>121</v>
      </c>
      <c r="P120" s="21">
        <v>92</v>
      </c>
      <c r="Q120" s="21">
        <v>81</v>
      </c>
      <c r="R120" s="21">
        <v>100</v>
      </c>
      <c r="S120" s="21">
        <v>136</v>
      </c>
      <c r="T120" s="21">
        <v>181</v>
      </c>
      <c r="U120" s="21">
        <v>175</v>
      </c>
      <c r="V120" s="21">
        <v>166</v>
      </c>
      <c r="W120" s="21">
        <v>119</v>
      </c>
      <c r="X120" s="21">
        <v>75</v>
      </c>
      <c r="Y120" s="21">
        <v>68</v>
      </c>
      <c r="Z120" s="21">
        <v>52</v>
      </c>
      <c r="AA120" s="21">
        <v>48</v>
      </c>
      <c r="AB120" s="21">
        <v>31</v>
      </c>
      <c r="AC120" s="22">
        <v>25</v>
      </c>
    </row>
    <row r="121" spans="1:29" x14ac:dyDescent="0.25">
      <c r="A121" s="7" t="s">
        <v>25</v>
      </c>
      <c r="B121" s="21">
        <v>171</v>
      </c>
      <c r="C121" s="21">
        <v>80</v>
      </c>
      <c r="D121" s="60">
        <v>91</v>
      </c>
      <c r="E121" s="21">
        <v>160</v>
      </c>
      <c r="F121" s="21">
        <v>73</v>
      </c>
      <c r="G121" s="60">
        <v>87</v>
      </c>
      <c r="H121" s="21">
        <v>11</v>
      </c>
      <c r="I121" s="21">
        <v>7</v>
      </c>
      <c r="J121" s="60">
        <v>4</v>
      </c>
      <c r="K121" s="21">
        <v>7</v>
      </c>
      <c r="L121" s="21">
        <v>7</v>
      </c>
      <c r="M121" s="21">
        <v>13</v>
      </c>
      <c r="N121" s="21">
        <v>9</v>
      </c>
      <c r="O121" s="21">
        <v>4</v>
      </c>
      <c r="P121" s="21">
        <v>10</v>
      </c>
      <c r="Q121" s="21">
        <v>5</v>
      </c>
      <c r="R121" s="21">
        <v>6</v>
      </c>
      <c r="S121" s="21">
        <v>9</v>
      </c>
      <c r="T121" s="21">
        <v>15</v>
      </c>
      <c r="U121" s="21">
        <v>16</v>
      </c>
      <c r="V121" s="21">
        <v>17</v>
      </c>
      <c r="W121" s="21">
        <v>13</v>
      </c>
      <c r="X121" s="21">
        <v>10</v>
      </c>
      <c r="Y121" s="21">
        <v>8</v>
      </c>
      <c r="Z121" s="21">
        <v>4</v>
      </c>
      <c r="AA121" s="21">
        <v>9</v>
      </c>
      <c r="AB121" s="21">
        <v>6</v>
      </c>
      <c r="AC121" s="22">
        <v>3</v>
      </c>
    </row>
    <row r="122" spans="1:29" x14ac:dyDescent="0.25">
      <c r="A122" s="7" t="s">
        <v>26</v>
      </c>
      <c r="B122" s="21">
        <v>124</v>
      </c>
      <c r="C122" s="21">
        <v>63</v>
      </c>
      <c r="D122" s="60">
        <v>61</v>
      </c>
      <c r="E122" s="21">
        <v>122</v>
      </c>
      <c r="F122" s="21">
        <v>62</v>
      </c>
      <c r="G122" s="60">
        <v>60</v>
      </c>
      <c r="H122" s="21">
        <v>2</v>
      </c>
      <c r="I122" s="21">
        <v>1</v>
      </c>
      <c r="J122" s="60">
        <v>1</v>
      </c>
      <c r="K122" s="21">
        <v>5</v>
      </c>
      <c r="L122" s="21">
        <v>6</v>
      </c>
      <c r="M122" s="21">
        <v>6</v>
      </c>
      <c r="N122" s="21">
        <v>6</v>
      </c>
      <c r="O122" s="21">
        <v>14</v>
      </c>
      <c r="P122" s="21">
        <v>5</v>
      </c>
      <c r="Q122" s="21">
        <v>4</v>
      </c>
      <c r="R122" s="21">
        <v>9</v>
      </c>
      <c r="S122" s="21">
        <v>8</v>
      </c>
      <c r="T122" s="21">
        <v>10</v>
      </c>
      <c r="U122" s="21">
        <v>5</v>
      </c>
      <c r="V122" s="21">
        <v>6</v>
      </c>
      <c r="W122" s="21">
        <v>9</v>
      </c>
      <c r="X122" s="21">
        <v>8</v>
      </c>
      <c r="Y122" s="21">
        <v>5</v>
      </c>
      <c r="Z122" s="21">
        <v>6</v>
      </c>
      <c r="AA122" s="21">
        <v>10</v>
      </c>
      <c r="AB122" s="21">
        <v>2</v>
      </c>
      <c r="AC122" s="22">
        <v>0</v>
      </c>
    </row>
    <row r="123" spans="1:29" x14ac:dyDescent="0.25">
      <c r="A123" s="7" t="s">
        <v>27</v>
      </c>
      <c r="B123" s="21">
        <v>876</v>
      </c>
      <c r="C123" s="21">
        <v>425</v>
      </c>
      <c r="D123" s="60">
        <v>451</v>
      </c>
      <c r="E123" s="21">
        <v>757</v>
      </c>
      <c r="F123" s="21">
        <v>356</v>
      </c>
      <c r="G123" s="60">
        <v>401</v>
      </c>
      <c r="H123" s="21">
        <v>119</v>
      </c>
      <c r="I123" s="21">
        <v>69</v>
      </c>
      <c r="J123" s="60">
        <v>50</v>
      </c>
      <c r="K123" s="21">
        <v>43</v>
      </c>
      <c r="L123" s="21">
        <v>45</v>
      </c>
      <c r="M123" s="21">
        <v>46</v>
      </c>
      <c r="N123" s="21">
        <v>39</v>
      </c>
      <c r="O123" s="21">
        <v>50</v>
      </c>
      <c r="P123" s="21">
        <v>48</v>
      </c>
      <c r="Q123" s="21">
        <v>44</v>
      </c>
      <c r="R123" s="21">
        <v>52</v>
      </c>
      <c r="S123" s="21">
        <v>70</v>
      </c>
      <c r="T123" s="21">
        <v>64</v>
      </c>
      <c r="U123" s="21">
        <v>62</v>
      </c>
      <c r="V123" s="21">
        <v>52</v>
      </c>
      <c r="W123" s="21">
        <v>52</v>
      </c>
      <c r="X123" s="21">
        <v>45</v>
      </c>
      <c r="Y123" s="21">
        <v>45</v>
      </c>
      <c r="Z123" s="21">
        <v>46</v>
      </c>
      <c r="AA123" s="21">
        <v>32</v>
      </c>
      <c r="AB123" s="21">
        <v>31</v>
      </c>
      <c r="AC123" s="22">
        <v>10</v>
      </c>
    </row>
    <row r="124" spans="1:29" x14ac:dyDescent="0.25">
      <c r="A124" s="7" t="s">
        <v>243</v>
      </c>
      <c r="B124" s="21">
        <v>51</v>
      </c>
      <c r="C124" s="21">
        <v>31</v>
      </c>
      <c r="D124" s="60">
        <v>20</v>
      </c>
      <c r="E124" s="21">
        <v>48</v>
      </c>
      <c r="F124" s="21">
        <v>29</v>
      </c>
      <c r="G124" s="60">
        <v>19</v>
      </c>
      <c r="H124" s="21">
        <v>3</v>
      </c>
      <c r="I124" s="21">
        <v>2</v>
      </c>
      <c r="J124" s="60">
        <v>1</v>
      </c>
      <c r="K124" s="21">
        <v>2</v>
      </c>
      <c r="L124" s="21">
        <v>2</v>
      </c>
      <c r="M124" s="21">
        <v>4</v>
      </c>
      <c r="N124" s="21">
        <v>3</v>
      </c>
      <c r="O124" s="21">
        <v>6</v>
      </c>
      <c r="P124" s="21">
        <v>2</v>
      </c>
      <c r="Q124" s="21">
        <v>2</v>
      </c>
      <c r="R124" s="21">
        <v>2</v>
      </c>
      <c r="S124" s="21">
        <v>6</v>
      </c>
      <c r="T124" s="21">
        <v>3</v>
      </c>
      <c r="U124" s="21">
        <v>6</v>
      </c>
      <c r="V124" s="21">
        <v>3</v>
      </c>
      <c r="W124" s="21">
        <v>2</v>
      </c>
      <c r="X124" s="21">
        <v>2</v>
      </c>
      <c r="Y124" s="21">
        <v>2</v>
      </c>
      <c r="Z124" s="21">
        <v>2</v>
      </c>
      <c r="AA124" s="21">
        <v>2</v>
      </c>
      <c r="AB124" s="21">
        <v>0</v>
      </c>
      <c r="AC124" s="22">
        <v>0</v>
      </c>
    </row>
    <row r="125" spans="1:29" x14ac:dyDescent="0.25">
      <c r="A125" s="7" t="s">
        <v>244</v>
      </c>
      <c r="B125" s="21">
        <v>214</v>
      </c>
      <c r="C125" s="21">
        <v>98</v>
      </c>
      <c r="D125" s="60">
        <v>116</v>
      </c>
      <c r="E125" s="21">
        <v>208</v>
      </c>
      <c r="F125" s="21">
        <v>95</v>
      </c>
      <c r="G125" s="60">
        <v>113</v>
      </c>
      <c r="H125" s="21">
        <v>6</v>
      </c>
      <c r="I125" s="21">
        <v>3</v>
      </c>
      <c r="J125" s="60">
        <v>3</v>
      </c>
      <c r="K125" s="21">
        <v>9</v>
      </c>
      <c r="L125" s="21">
        <v>11</v>
      </c>
      <c r="M125" s="21">
        <v>13</v>
      </c>
      <c r="N125" s="21">
        <v>21</v>
      </c>
      <c r="O125" s="21">
        <v>19</v>
      </c>
      <c r="P125" s="21">
        <v>9</v>
      </c>
      <c r="Q125" s="21">
        <v>12</v>
      </c>
      <c r="R125" s="21">
        <v>8</v>
      </c>
      <c r="S125" s="21">
        <v>12</v>
      </c>
      <c r="T125" s="21">
        <v>25</v>
      </c>
      <c r="U125" s="21">
        <v>17</v>
      </c>
      <c r="V125" s="21">
        <v>11</v>
      </c>
      <c r="W125" s="21">
        <v>11</v>
      </c>
      <c r="X125" s="21">
        <v>9</v>
      </c>
      <c r="Y125" s="21">
        <v>11</v>
      </c>
      <c r="Z125" s="21">
        <v>6</v>
      </c>
      <c r="AA125" s="21">
        <v>7</v>
      </c>
      <c r="AB125" s="21">
        <v>2</v>
      </c>
      <c r="AC125" s="22">
        <v>1</v>
      </c>
    </row>
    <row r="126" spans="1:29" x14ac:dyDescent="0.25">
      <c r="A126" s="7" t="s">
        <v>245</v>
      </c>
      <c r="B126" s="21">
        <v>46</v>
      </c>
      <c r="C126" s="21">
        <v>19</v>
      </c>
      <c r="D126" s="60">
        <v>27</v>
      </c>
      <c r="E126" s="21">
        <v>45</v>
      </c>
      <c r="F126" s="21">
        <v>19</v>
      </c>
      <c r="G126" s="60">
        <v>26</v>
      </c>
      <c r="H126" s="21">
        <v>1</v>
      </c>
      <c r="I126" s="21">
        <v>0</v>
      </c>
      <c r="J126" s="60">
        <v>1</v>
      </c>
      <c r="K126" s="21">
        <v>0</v>
      </c>
      <c r="L126" s="21">
        <v>3</v>
      </c>
      <c r="M126" s="21">
        <v>2</v>
      </c>
      <c r="N126" s="21">
        <v>4</v>
      </c>
      <c r="O126" s="21">
        <v>8</v>
      </c>
      <c r="P126" s="21">
        <v>0</v>
      </c>
      <c r="Q126" s="21">
        <v>0</v>
      </c>
      <c r="R126" s="21">
        <v>2</v>
      </c>
      <c r="S126" s="21">
        <v>2</v>
      </c>
      <c r="T126" s="21">
        <v>6</v>
      </c>
      <c r="U126" s="21">
        <v>2</v>
      </c>
      <c r="V126" s="21">
        <v>1</v>
      </c>
      <c r="W126" s="21">
        <v>1</v>
      </c>
      <c r="X126" s="21">
        <v>0</v>
      </c>
      <c r="Y126" s="21">
        <v>0</v>
      </c>
      <c r="Z126" s="21">
        <v>9</v>
      </c>
      <c r="AA126" s="21">
        <v>4</v>
      </c>
      <c r="AB126" s="21">
        <v>2</v>
      </c>
      <c r="AC126" s="22">
        <v>0</v>
      </c>
    </row>
    <row r="127" spans="1:29" x14ac:dyDescent="0.25">
      <c r="A127" s="7" t="s">
        <v>246</v>
      </c>
      <c r="B127" s="21">
        <v>49</v>
      </c>
      <c r="C127" s="21">
        <v>26</v>
      </c>
      <c r="D127" s="60">
        <v>23</v>
      </c>
      <c r="E127" s="21">
        <v>47</v>
      </c>
      <c r="F127" s="21">
        <v>26</v>
      </c>
      <c r="G127" s="60">
        <v>21</v>
      </c>
      <c r="H127" s="21">
        <v>2</v>
      </c>
      <c r="I127" s="21">
        <v>0</v>
      </c>
      <c r="J127" s="60">
        <v>2</v>
      </c>
      <c r="K127" s="21">
        <v>0</v>
      </c>
      <c r="L127" s="21">
        <v>0</v>
      </c>
      <c r="M127" s="21">
        <v>6</v>
      </c>
      <c r="N127" s="21">
        <v>4</v>
      </c>
      <c r="O127" s="21">
        <v>6</v>
      </c>
      <c r="P127" s="21">
        <v>4</v>
      </c>
      <c r="Q127" s="21">
        <v>0</v>
      </c>
      <c r="R127" s="21">
        <v>3</v>
      </c>
      <c r="S127" s="21">
        <v>2</v>
      </c>
      <c r="T127" s="21">
        <v>4</v>
      </c>
      <c r="U127" s="21">
        <v>5</v>
      </c>
      <c r="V127" s="21">
        <v>3</v>
      </c>
      <c r="W127" s="21">
        <v>2</v>
      </c>
      <c r="X127" s="21">
        <v>1</v>
      </c>
      <c r="Y127" s="21">
        <v>5</v>
      </c>
      <c r="Z127" s="21">
        <v>2</v>
      </c>
      <c r="AA127" s="21">
        <v>0</v>
      </c>
      <c r="AB127" s="21">
        <v>1</v>
      </c>
      <c r="AC127" s="22">
        <v>1</v>
      </c>
    </row>
    <row r="128" spans="1:29" x14ac:dyDescent="0.25">
      <c r="A128" s="7" t="s">
        <v>28</v>
      </c>
      <c r="B128" s="21">
        <v>51</v>
      </c>
      <c r="C128" s="21">
        <v>28</v>
      </c>
      <c r="D128" s="60">
        <v>23</v>
      </c>
      <c r="E128" s="21">
        <v>49</v>
      </c>
      <c r="F128" s="21">
        <v>26</v>
      </c>
      <c r="G128" s="60">
        <v>23</v>
      </c>
      <c r="H128" s="21">
        <v>2</v>
      </c>
      <c r="I128" s="21">
        <v>2</v>
      </c>
      <c r="J128" s="60">
        <v>0</v>
      </c>
      <c r="K128" s="21">
        <v>0</v>
      </c>
      <c r="L128" s="21">
        <v>2</v>
      </c>
      <c r="M128" s="21">
        <v>2</v>
      </c>
      <c r="N128" s="21">
        <v>1</v>
      </c>
      <c r="O128" s="21">
        <v>4</v>
      </c>
      <c r="P128" s="21">
        <v>7</v>
      </c>
      <c r="Q128" s="21">
        <v>6</v>
      </c>
      <c r="R128" s="21">
        <v>1</v>
      </c>
      <c r="S128" s="21">
        <v>2</v>
      </c>
      <c r="T128" s="21">
        <v>3</v>
      </c>
      <c r="U128" s="21">
        <v>6</v>
      </c>
      <c r="V128" s="21">
        <v>5</v>
      </c>
      <c r="W128" s="21">
        <v>3</v>
      </c>
      <c r="X128" s="21">
        <v>4</v>
      </c>
      <c r="Y128" s="21">
        <v>1</v>
      </c>
      <c r="Z128" s="21">
        <v>1</v>
      </c>
      <c r="AA128" s="21">
        <v>1</v>
      </c>
      <c r="AB128" s="21">
        <v>2</v>
      </c>
      <c r="AC128" s="22">
        <v>0</v>
      </c>
    </row>
    <row r="129" spans="1:29" x14ac:dyDescent="0.25">
      <c r="A129" s="7" t="s">
        <v>29</v>
      </c>
      <c r="B129" s="21">
        <v>423</v>
      </c>
      <c r="C129" s="21">
        <v>218</v>
      </c>
      <c r="D129" s="60">
        <v>205</v>
      </c>
      <c r="E129" s="21">
        <v>367</v>
      </c>
      <c r="F129" s="21">
        <v>187</v>
      </c>
      <c r="G129" s="60">
        <v>180</v>
      </c>
      <c r="H129" s="21">
        <v>56</v>
      </c>
      <c r="I129" s="21">
        <v>31</v>
      </c>
      <c r="J129" s="60">
        <v>25</v>
      </c>
      <c r="K129" s="21">
        <v>22</v>
      </c>
      <c r="L129" s="21">
        <v>19</v>
      </c>
      <c r="M129" s="21">
        <v>31</v>
      </c>
      <c r="N129" s="21">
        <v>21</v>
      </c>
      <c r="O129" s="21">
        <v>23</v>
      </c>
      <c r="P129" s="21">
        <v>29</v>
      </c>
      <c r="Q129" s="21">
        <v>17</v>
      </c>
      <c r="R129" s="21">
        <v>22</v>
      </c>
      <c r="S129" s="21">
        <v>35</v>
      </c>
      <c r="T129" s="21">
        <v>40</v>
      </c>
      <c r="U129" s="21">
        <v>32</v>
      </c>
      <c r="V129" s="21">
        <v>22</v>
      </c>
      <c r="W129" s="21">
        <v>26</v>
      </c>
      <c r="X129" s="21">
        <v>24</v>
      </c>
      <c r="Y129" s="21">
        <v>20</v>
      </c>
      <c r="Z129" s="21">
        <v>14</v>
      </c>
      <c r="AA129" s="21">
        <v>15</v>
      </c>
      <c r="AB129" s="21">
        <v>9</v>
      </c>
      <c r="AC129" s="22">
        <v>2</v>
      </c>
    </row>
    <row r="130" spans="1:29" x14ac:dyDescent="0.25">
      <c r="A130" s="7" t="s">
        <v>30</v>
      </c>
      <c r="B130" s="21">
        <v>87</v>
      </c>
      <c r="C130" s="21">
        <v>46</v>
      </c>
      <c r="D130" s="60">
        <v>41</v>
      </c>
      <c r="E130" s="21">
        <v>82</v>
      </c>
      <c r="F130" s="21">
        <v>45</v>
      </c>
      <c r="G130" s="60">
        <v>37</v>
      </c>
      <c r="H130" s="21">
        <v>5</v>
      </c>
      <c r="I130" s="21">
        <v>1</v>
      </c>
      <c r="J130" s="60">
        <v>4</v>
      </c>
      <c r="K130" s="21">
        <v>3</v>
      </c>
      <c r="L130" s="21">
        <v>1</v>
      </c>
      <c r="M130" s="21">
        <v>8</v>
      </c>
      <c r="N130" s="21">
        <v>3</v>
      </c>
      <c r="O130" s="21">
        <v>4</v>
      </c>
      <c r="P130" s="21">
        <v>5</v>
      </c>
      <c r="Q130" s="21">
        <v>5</v>
      </c>
      <c r="R130" s="21">
        <v>6</v>
      </c>
      <c r="S130" s="21">
        <v>5</v>
      </c>
      <c r="T130" s="21">
        <v>5</v>
      </c>
      <c r="U130" s="21">
        <v>3</v>
      </c>
      <c r="V130" s="21">
        <v>9</v>
      </c>
      <c r="W130" s="21">
        <v>11</v>
      </c>
      <c r="X130" s="21">
        <v>7</v>
      </c>
      <c r="Y130" s="21">
        <v>2</v>
      </c>
      <c r="Z130" s="21">
        <v>6</v>
      </c>
      <c r="AA130" s="21">
        <v>3</v>
      </c>
      <c r="AB130" s="21">
        <v>1</v>
      </c>
      <c r="AC130" s="70">
        <v>0</v>
      </c>
    </row>
    <row r="131" spans="1:29" x14ac:dyDescent="0.25">
      <c r="A131" s="7" t="s">
        <v>94</v>
      </c>
      <c r="B131" s="21">
        <v>619</v>
      </c>
      <c r="C131" s="21">
        <v>325</v>
      </c>
      <c r="D131" s="60">
        <v>294</v>
      </c>
      <c r="E131" s="21">
        <v>550</v>
      </c>
      <c r="F131" s="21">
        <v>290</v>
      </c>
      <c r="G131" s="60">
        <v>260</v>
      </c>
      <c r="H131" s="21">
        <v>69</v>
      </c>
      <c r="I131" s="21">
        <v>35</v>
      </c>
      <c r="J131" s="60">
        <v>34</v>
      </c>
      <c r="K131" s="21">
        <v>16</v>
      </c>
      <c r="L131" s="21">
        <v>31</v>
      </c>
      <c r="M131" s="21">
        <v>35</v>
      </c>
      <c r="N131" s="21">
        <v>25</v>
      </c>
      <c r="O131" s="21">
        <v>37</v>
      </c>
      <c r="P131" s="21">
        <v>40</v>
      </c>
      <c r="Q131" s="21">
        <v>24</v>
      </c>
      <c r="R131" s="21">
        <v>37</v>
      </c>
      <c r="S131" s="21">
        <v>44</v>
      </c>
      <c r="T131" s="21">
        <v>49</v>
      </c>
      <c r="U131" s="21">
        <v>38</v>
      </c>
      <c r="V131" s="21">
        <v>42</v>
      </c>
      <c r="W131" s="21">
        <v>44</v>
      </c>
      <c r="X131" s="21">
        <v>50</v>
      </c>
      <c r="Y131" s="21">
        <v>39</v>
      </c>
      <c r="Z131" s="21">
        <v>32</v>
      </c>
      <c r="AA131" s="21">
        <v>18</v>
      </c>
      <c r="AB131" s="21">
        <v>13</v>
      </c>
      <c r="AC131" s="70">
        <v>5</v>
      </c>
    </row>
    <row r="132" spans="1:29" x14ac:dyDescent="0.25">
      <c r="A132" s="7"/>
      <c r="B132" s="71"/>
      <c r="C132" s="71"/>
      <c r="D132" s="72"/>
      <c r="E132" s="71"/>
      <c r="F132" s="71"/>
      <c r="G132" s="72"/>
      <c r="H132" s="71"/>
      <c r="I132" s="71"/>
      <c r="J132" s="72"/>
      <c r="K132" s="21"/>
      <c r="L132" s="21"/>
      <c r="M132" s="21"/>
      <c r="N132" s="21"/>
      <c r="O132" s="21"/>
      <c r="P132" s="21"/>
      <c r="Q132" s="21"/>
      <c r="R132" s="21"/>
      <c r="S132" s="21"/>
      <c r="T132" s="21"/>
      <c r="U132" s="21"/>
      <c r="V132" s="21"/>
      <c r="W132" s="21"/>
      <c r="X132" s="21"/>
      <c r="Y132" s="21"/>
      <c r="Z132" s="21"/>
      <c r="AA132" s="21"/>
      <c r="AB132" s="21"/>
      <c r="AC132" s="73"/>
    </row>
    <row r="133" spans="1:29" ht="13" x14ac:dyDescent="0.3">
      <c r="A133" s="20" t="str">
        <f>VLOOKUP("&lt;Zeilentitel_1&gt;",Uebersetzungen!$B$3:$E$121,Uebersetzungen!$B$2+1,FALSE)</f>
        <v>GRAUBÜNDEN</v>
      </c>
      <c r="B133" s="74">
        <v>193388</v>
      </c>
      <c r="C133" s="75">
        <v>96142</v>
      </c>
      <c r="D133" s="76">
        <v>97246</v>
      </c>
      <c r="E133" s="74">
        <v>160504</v>
      </c>
      <c r="F133" s="75">
        <v>78133</v>
      </c>
      <c r="G133" s="76">
        <v>82371</v>
      </c>
      <c r="H133" s="74">
        <v>32884</v>
      </c>
      <c r="I133" s="75">
        <v>18009</v>
      </c>
      <c r="J133" s="76">
        <v>14875</v>
      </c>
      <c r="K133" s="75">
        <v>8243</v>
      </c>
      <c r="L133" s="75">
        <v>8296</v>
      </c>
      <c r="M133" s="75">
        <v>9669</v>
      </c>
      <c r="N133" s="75">
        <v>10921</v>
      </c>
      <c r="O133" s="75">
        <v>12472</v>
      </c>
      <c r="P133" s="75">
        <v>12633</v>
      </c>
      <c r="Q133" s="75">
        <v>12079</v>
      </c>
      <c r="R133" s="75">
        <v>12362</v>
      </c>
      <c r="S133" s="75">
        <v>15016</v>
      </c>
      <c r="T133" s="75">
        <v>15891</v>
      </c>
      <c r="U133" s="75">
        <v>14913</v>
      </c>
      <c r="V133" s="75">
        <v>13098</v>
      </c>
      <c r="W133" s="75">
        <v>12283</v>
      </c>
      <c r="X133" s="75">
        <v>10772</v>
      </c>
      <c r="Y133" s="75">
        <v>8319</v>
      </c>
      <c r="Z133" s="75">
        <v>6701</v>
      </c>
      <c r="AA133" s="75">
        <v>5021</v>
      </c>
      <c r="AB133" s="75">
        <v>3150</v>
      </c>
      <c r="AC133" s="77">
        <v>1549</v>
      </c>
    </row>
    <row r="134" spans="1:29" x14ac:dyDescent="0.25">
      <c r="A134" s="18" t="str">
        <f>VLOOKUP("&lt;Zeilentitel_2&gt;",Uebersetzungen!$B$3:$E$121,Uebersetzungen!$B$2+1,FALSE)</f>
        <v>Region Albula</v>
      </c>
      <c r="B134" s="21">
        <v>8082</v>
      </c>
      <c r="C134" s="21">
        <v>4121</v>
      </c>
      <c r="D134" s="60">
        <v>3961</v>
      </c>
      <c r="E134" s="21">
        <v>6863</v>
      </c>
      <c r="F134" s="21">
        <v>3428</v>
      </c>
      <c r="G134" s="60">
        <v>3435</v>
      </c>
      <c r="H134" s="21">
        <v>1219</v>
      </c>
      <c r="I134" s="21">
        <v>693</v>
      </c>
      <c r="J134" s="60">
        <v>526</v>
      </c>
      <c r="K134" s="78">
        <v>296</v>
      </c>
      <c r="L134" s="78">
        <v>285</v>
      </c>
      <c r="M134" s="78">
        <v>374</v>
      </c>
      <c r="N134" s="78">
        <v>455</v>
      </c>
      <c r="O134" s="78">
        <v>497</v>
      </c>
      <c r="P134" s="78">
        <v>544</v>
      </c>
      <c r="Q134" s="78">
        <v>477</v>
      </c>
      <c r="R134" s="78">
        <v>483</v>
      </c>
      <c r="S134" s="78">
        <v>540</v>
      </c>
      <c r="T134" s="78">
        <v>656</v>
      </c>
      <c r="U134" s="78">
        <v>606</v>
      </c>
      <c r="V134" s="78">
        <v>581</v>
      </c>
      <c r="W134" s="78">
        <v>586</v>
      </c>
      <c r="X134" s="78">
        <v>530</v>
      </c>
      <c r="Y134" s="78">
        <v>379</v>
      </c>
      <c r="Z134" s="78">
        <v>352</v>
      </c>
      <c r="AA134" s="78">
        <v>241</v>
      </c>
      <c r="AB134" s="78">
        <v>134</v>
      </c>
      <c r="AC134" s="73">
        <v>66</v>
      </c>
    </row>
    <row r="135" spans="1:29" x14ac:dyDescent="0.25">
      <c r="A135" s="18" t="str">
        <f>VLOOKUP("&lt;Zeilentitel_3&gt;",Uebersetzungen!$B$3:$E$121,Uebersetzungen!$B$2+1,FALSE)</f>
        <v>Region Bernina</v>
      </c>
      <c r="B135" s="21">
        <v>4703</v>
      </c>
      <c r="C135" s="21">
        <v>2318</v>
      </c>
      <c r="D135" s="60">
        <v>2385</v>
      </c>
      <c r="E135" s="21">
        <v>4255</v>
      </c>
      <c r="F135" s="21">
        <v>2076</v>
      </c>
      <c r="G135" s="60">
        <v>2179</v>
      </c>
      <c r="H135" s="21">
        <v>448</v>
      </c>
      <c r="I135" s="21">
        <v>242</v>
      </c>
      <c r="J135" s="60">
        <v>206</v>
      </c>
      <c r="K135" s="79">
        <v>219</v>
      </c>
      <c r="L135" s="21">
        <v>201</v>
      </c>
      <c r="M135" s="21">
        <v>216</v>
      </c>
      <c r="N135" s="21">
        <v>231</v>
      </c>
      <c r="O135" s="21">
        <v>292</v>
      </c>
      <c r="P135" s="21">
        <v>270</v>
      </c>
      <c r="Q135" s="21">
        <v>260</v>
      </c>
      <c r="R135" s="21">
        <v>322</v>
      </c>
      <c r="S135" s="21">
        <v>320</v>
      </c>
      <c r="T135" s="21">
        <v>348</v>
      </c>
      <c r="U135" s="21">
        <v>303</v>
      </c>
      <c r="V135" s="21">
        <v>306</v>
      </c>
      <c r="W135" s="21">
        <v>323</v>
      </c>
      <c r="X135" s="21">
        <v>296</v>
      </c>
      <c r="Y135" s="21">
        <v>216</v>
      </c>
      <c r="Z135" s="21">
        <v>226</v>
      </c>
      <c r="AA135" s="21">
        <v>186</v>
      </c>
      <c r="AB135" s="21">
        <v>111</v>
      </c>
      <c r="AC135" s="70">
        <v>57</v>
      </c>
    </row>
    <row r="136" spans="1:29" x14ac:dyDescent="0.25">
      <c r="A136" s="18" t="str">
        <f>VLOOKUP("&lt;Zeilentitel_4&gt;",Uebersetzungen!$B$3:$E$121,Uebersetzungen!$B$2+1,FALSE)</f>
        <v>Region Engiadina Bassa/Val Müstair</v>
      </c>
      <c r="B136" s="21">
        <v>9576</v>
      </c>
      <c r="C136" s="21">
        <v>4756</v>
      </c>
      <c r="D136" s="60">
        <v>4820</v>
      </c>
      <c r="E136" s="21">
        <v>7934</v>
      </c>
      <c r="F136" s="21">
        <v>3880</v>
      </c>
      <c r="G136" s="60">
        <v>4054</v>
      </c>
      <c r="H136" s="21">
        <v>1642</v>
      </c>
      <c r="I136" s="21">
        <v>876</v>
      </c>
      <c r="J136" s="60">
        <v>766</v>
      </c>
      <c r="K136" s="21">
        <v>408</v>
      </c>
      <c r="L136" s="21">
        <v>416</v>
      </c>
      <c r="M136" s="21">
        <v>494</v>
      </c>
      <c r="N136" s="21">
        <v>512</v>
      </c>
      <c r="O136" s="21">
        <v>638</v>
      </c>
      <c r="P136" s="21">
        <v>644</v>
      </c>
      <c r="Q136" s="21">
        <v>581</v>
      </c>
      <c r="R136" s="21">
        <v>598</v>
      </c>
      <c r="S136" s="21">
        <v>679</v>
      </c>
      <c r="T136" s="21">
        <v>732</v>
      </c>
      <c r="U136" s="21">
        <v>750</v>
      </c>
      <c r="V136" s="21">
        <v>661</v>
      </c>
      <c r="W136" s="21">
        <v>632</v>
      </c>
      <c r="X136" s="21">
        <v>535</v>
      </c>
      <c r="Y136" s="21">
        <v>431</v>
      </c>
      <c r="Z136" s="21">
        <v>309</v>
      </c>
      <c r="AA136" s="21">
        <v>286</v>
      </c>
      <c r="AB136" s="21">
        <v>195</v>
      </c>
      <c r="AC136" s="70">
        <v>75</v>
      </c>
    </row>
    <row r="137" spans="1:29" x14ac:dyDescent="0.25">
      <c r="A137" s="18" t="str">
        <f>VLOOKUP("&lt;Zeilentitel_5&gt;",Uebersetzungen!$B$3:$E$121,Uebersetzungen!$B$2+1,FALSE)</f>
        <v>Region Imboden</v>
      </c>
      <c r="B137" s="21">
        <v>18993</v>
      </c>
      <c r="C137" s="21">
        <v>9509</v>
      </c>
      <c r="D137" s="60">
        <v>9484</v>
      </c>
      <c r="E137" s="21">
        <v>15778</v>
      </c>
      <c r="F137" s="21">
        <v>7759</v>
      </c>
      <c r="G137" s="60">
        <v>8019</v>
      </c>
      <c r="H137" s="21">
        <v>3215</v>
      </c>
      <c r="I137" s="21">
        <v>1750</v>
      </c>
      <c r="J137" s="60">
        <v>1465</v>
      </c>
      <c r="K137" s="21">
        <v>939</v>
      </c>
      <c r="L137" s="21">
        <v>1018</v>
      </c>
      <c r="M137" s="21">
        <v>1044</v>
      </c>
      <c r="N137" s="21">
        <v>1099</v>
      </c>
      <c r="O137" s="21">
        <v>1213</v>
      </c>
      <c r="P137" s="21">
        <v>1289</v>
      </c>
      <c r="Q137" s="21">
        <v>1279</v>
      </c>
      <c r="R137" s="21">
        <v>1250</v>
      </c>
      <c r="S137" s="21">
        <v>1524</v>
      </c>
      <c r="T137" s="21">
        <v>1544</v>
      </c>
      <c r="U137" s="21">
        <v>1416</v>
      </c>
      <c r="V137" s="21">
        <v>1282</v>
      </c>
      <c r="W137" s="21">
        <v>1147</v>
      </c>
      <c r="X137" s="21">
        <v>1003</v>
      </c>
      <c r="Y137" s="21">
        <v>727</v>
      </c>
      <c r="Z137" s="21">
        <v>505</v>
      </c>
      <c r="AA137" s="21">
        <v>361</v>
      </c>
      <c r="AB137" s="21">
        <v>247</v>
      </c>
      <c r="AC137" s="70">
        <v>106</v>
      </c>
    </row>
    <row r="138" spans="1:29" x14ac:dyDescent="0.25">
      <c r="A138" s="18" t="str">
        <f>VLOOKUP("&lt;Zeilentitel_6&gt;",Uebersetzungen!$B$3:$E$121,Uebersetzungen!$B$2+1,FALSE)</f>
        <v>Region Landquart</v>
      </c>
      <c r="B138" s="21">
        <v>23324</v>
      </c>
      <c r="C138" s="21">
        <v>11659</v>
      </c>
      <c r="D138" s="60">
        <v>11665</v>
      </c>
      <c r="E138" s="21">
        <v>20382</v>
      </c>
      <c r="F138" s="21">
        <v>10081</v>
      </c>
      <c r="G138" s="60">
        <v>10301</v>
      </c>
      <c r="H138" s="21">
        <v>2942</v>
      </c>
      <c r="I138" s="21">
        <v>1578</v>
      </c>
      <c r="J138" s="60">
        <v>1364</v>
      </c>
      <c r="K138" s="21">
        <v>1154</v>
      </c>
      <c r="L138" s="21">
        <v>1165</v>
      </c>
      <c r="M138" s="21">
        <v>1252</v>
      </c>
      <c r="N138" s="21">
        <v>1437</v>
      </c>
      <c r="O138" s="21">
        <v>1524</v>
      </c>
      <c r="P138" s="21">
        <v>1486</v>
      </c>
      <c r="Q138" s="21">
        <v>1488</v>
      </c>
      <c r="R138" s="21">
        <v>1482</v>
      </c>
      <c r="S138" s="21">
        <v>1915</v>
      </c>
      <c r="T138" s="21">
        <v>2089</v>
      </c>
      <c r="U138" s="21">
        <v>1885</v>
      </c>
      <c r="V138" s="21">
        <v>1533</v>
      </c>
      <c r="W138" s="21">
        <v>1377</v>
      </c>
      <c r="X138" s="21">
        <v>1106</v>
      </c>
      <c r="Y138" s="21">
        <v>877</v>
      </c>
      <c r="Z138" s="21">
        <v>661</v>
      </c>
      <c r="AA138" s="21">
        <v>466</v>
      </c>
      <c r="AB138" s="21">
        <v>278</v>
      </c>
      <c r="AC138" s="70">
        <v>149</v>
      </c>
    </row>
    <row r="139" spans="1:29" x14ac:dyDescent="0.25">
      <c r="A139" s="18" t="str">
        <f>VLOOKUP("&lt;Zeilentitel_7&gt;",Uebersetzungen!$B$3:$E$121,Uebersetzungen!$B$2+1,FALSE)</f>
        <v>Region Maloja</v>
      </c>
      <c r="B139" s="21">
        <v>18830</v>
      </c>
      <c r="C139" s="21">
        <v>9359</v>
      </c>
      <c r="D139" s="60">
        <v>9471</v>
      </c>
      <c r="E139" s="21">
        <v>13115</v>
      </c>
      <c r="F139" s="21">
        <v>6306</v>
      </c>
      <c r="G139" s="60">
        <v>6809</v>
      </c>
      <c r="H139" s="21">
        <v>5715</v>
      </c>
      <c r="I139" s="21">
        <v>3053</v>
      </c>
      <c r="J139" s="60">
        <v>2662</v>
      </c>
      <c r="K139" s="21">
        <v>763</v>
      </c>
      <c r="L139" s="21">
        <v>736</v>
      </c>
      <c r="M139" s="21">
        <v>811</v>
      </c>
      <c r="N139" s="21">
        <v>998</v>
      </c>
      <c r="O139" s="21">
        <v>1174</v>
      </c>
      <c r="P139" s="21">
        <v>1258</v>
      </c>
      <c r="Q139" s="21">
        <v>1265</v>
      </c>
      <c r="R139" s="21">
        <v>1330</v>
      </c>
      <c r="S139" s="21">
        <v>1585</v>
      </c>
      <c r="T139" s="21">
        <v>1638</v>
      </c>
      <c r="U139" s="21">
        <v>1510</v>
      </c>
      <c r="V139" s="21">
        <v>1322</v>
      </c>
      <c r="W139" s="21">
        <v>1220</v>
      </c>
      <c r="X139" s="21">
        <v>1094</v>
      </c>
      <c r="Y139" s="21">
        <v>785</v>
      </c>
      <c r="Z139" s="21">
        <v>562</v>
      </c>
      <c r="AA139" s="21">
        <v>432</v>
      </c>
      <c r="AB139" s="21">
        <v>228</v>
      </c>
      <c r="AC139" s="70">
        <v>119</v>
      </c>
    </row>
    <row r="140" spans="1:29" x14ac:dyDescent="0.25">
      <c r="A140" s="18" t="str">
        <f>VLOOKUP("&lt;Zeilentitel_8&gt;",Uebersetzungen!$B$3:$E$121,Uebersetzungen!$B$2+1,FALSE)</f>
        <v>Region Moesa</v>
      </c>
      <c r="B140" s="21">
        <v>7997</v>
      </c>
      <c r="C140" s="21">
        <v>4005</v>
      </c>
      <c r="D140" s="60">
        <v>3992</v>
      </c>
      <c r="E140" s="21">
        <v>6606</v>
      </c>
      <c r="F140" s="21">
        <v>3183</v>
      </c>
      <c r="G140" s="60">
        <v>3423</v>
      </c>
      <c r="H140" s="21">
        <v>1391</v>
      </c>
      <c r="I140" s="21">
        <v>822</v>
      </c>
      <c r="J140" s="60">
        <v>569</v>
      </c>
      <c r="K140" s="21">
        <v>310</v>
      </c>
      <c r="L140" s="21">
        <v>331</v>
      </c>
      <c r="M140" s="21">
        <v>406</v>
      </c>
      <c r="N140" s="21">
        <v>405</v>
      </c>
      <c r="O140" s="21">
        <v>390</v>
      </c>
      <c r="P140" s="21">
        <v>363</v>
      </c>
      <c r="Q140" s="21">
        <v>436</v>
      </c>
      <c r="R140" s="21">
        <v>570</v>
      </c>
      <c r="S140" s="21">
        <v>699</v>
      </c>
      <c r="T140" s="21">
        <v>680</v>
      </c>
      <c r="U140" s="21">
        <v>667</v>
      </c>
      <c r="V140" s="21">
        <v>541</v>
      </c>
      <c r="W140" s="21">
        <v>501</v>
      </c>
      <c r="X140" s="21">
        <v>521</v>
      </c>
      <c r="Y140" s="21">
        <v>415</v>
      </c>
      <c r="Z140" s="21">
        <v>339</v>
      </c>
      <c r="AA140" s="21">
        <v>235</v>
      </c>
      <c r="AB140" s="21">
        <v>116</v>
      </c>
      <c r="AC140" s="70">
        <v>72</v>
      </c>
    </row>
    <row r="141" spans="1:29" x14ac:dyDescent="0.25">
      <c r="A141" s="18" t="str">
        <f>VLOOKUP("&lt;Zeilentitel_9&gt;",Uebersetzungen!$B$3:$E$121,Uebersetzungen!$B$2+1,FALSE)</f>
        <v>Region Plessur</v>
      </c>
      <c r="B141" s="21">
        <v>41263</v>
      </c>
      <c r="C141" s="21">
        <v>20050</v>
      </c>
      <c r="D141" s="60">
        <v>21213</v>
      </c>
      <c r="E141" s="21">
        <v>33643</v>
      </c>
      <c r="F141" s="21">
        <v>15911</v>
      </c>
      <c r="G141" s="60">
        <v>17732</v>
      </c>
      <c r="H141" s="21">
        <v>7620</v>
      </c>
      <c r="I141" s="21">
        <v>4139</v>
      </c>
      <c r="J141" s="60">
        <v>3481</v>
      </c>
      <c r="K141" s="21">
        <v>1641</v>
      </c>
      <c r="L141" s="21">
        <v>1558</v>
      </c>
      <c r="M141" s="21">
        <v>1834</v>
      </c>
      <c r="N141" s="21">
        <v>2073</v>
      </c>
      <c r="O141" s="21">
        <v>2778</v>
      </c>
      <c r="P141" s="21">
        <v>3057</v>
      </c>
      <c r="Q141" s="21">
        <v>2866</v>
      </c>
      <c r="R141" s="21">
        <v>2784</v>
      </c>
      <c r="S141" s="21">
        <v>3155</v>
      </c>
      <c r="T141" s="21">
        <v>3348</v>
      </c>
      <c r="U141" s="21">
        <v>3156</v>
      </c>
      <c r="V141" s="21">
        <v>2690</v>
      </c>
      <c r="W141" s="21">
        <v>2561</v>
      </c>
      <c r="X141" s="21">
        <v>2260</v>
      </c>
      <c r="Y141" s="21">
        <v>1808</v>
      </c>
      <c r="Z141" s="21">
        <v>1506</v>
      </c>
      <c r="AA141" s="21">
        <v>1096</v>
      </c>
      <c r="AB141" s="21">
        <v>724</v>
      </c>
      <c r="AC141" s="70">
        <v>368</v>
      </c>
    </row>
    <row r="142" spans="1:29" x14ac:dyDescent="0.25">
      <c r="A142" s="18" t="str">
        <f>VLOOKUP("&lt;Zeilentitel_10&gt;",Uebersetzungen!$B$3:$E$121,Uebersetzungen!$B$2+1,FALSE)</f>
        <v>Region Prättigau/Davos</v>
      </c>
      <c r="B142" s="21">
        <v>26184</v>
      </c>
      <c r="C142" s="21">
        <v>13010</v>
      </c>
      <c r="D142" s="60">
        <v>13174</v>
      </c>
      <c r="E142" s="21">
        <v>21488</v>
      </c>
      <c r="F142" s="21">
        <v>10466</v>
      </c>
      <c r="G142" s="60">
        <v>11022</v>
      </c>
      <c r="H142" s="21">
        <v>4696</v>
      </c>
      <c r="I142" s="21">
        <v>2544</v>
      </c>
      <c r="J142" s="60">
        <v>2152</v>
      </c>
      <c r="K142" s="21">
        <v>1135</v>
      </c>
      <c r="L142" s="21">
        <v>1136</v>
      </c>
      <c r="M142" s="21">
        <v>1430</v>
      </c>
      <c r="N142" s="21">
        <v>1578</v>
      </c>
      <c r="O142" s="21">
        <v>1637</v>
      </c>
      <c r="P142" s="21">
        <v>1679</v>
      </c>
      <c r="Q142" s="21">
        <v>1627</v>
      </c>
      <c r="R142" s="21">
        <v>1620</v>
      </c>
      <c r="S142" s="21">
        <v>2085</v>
      </c>
      <c r="T142" s="21">
        <v>2043</v>
      </c>
      <c r="U142" s="21">
        <v>1952</v>
      </c>
      <c r="V142" s="21">
        <v>1812</v>
      </c>
      <c r="W142" s="21">
        <v>1649</v>
      </c>
      <c r="X142" s="21">
        <v>1493</v>
      </c>
      <c r="Y142" s="21">
        <v>1075</v>
      </c>
      <c r="Z142" s="21">
        <v>874</v>
      </c>
      <c r="AA142" s="21">
        <v>690</v>
      </c>
      <c r="AB142" s="21">
        <v>446</v>
      </c>
      <c r="AC142" s="70">
        <v>223</v>
      </c>
    </row>
    <row r="143" spans="1:29" x14ac:dyDescent="0.25">
      <c r="A143" s="18" t="str">
        <f>VLOOKUP("&lt;Zeilentitel_11&gt;",Uebersetzungen!$B$3:$E$121,Uebersetzungen!$B$2+1,FALSE)</f>
        <v>Region Surselva</v>
      </c>
      <c r="B143" s="21">
        <v>21584</v>
      </c>
      <c r="C143" s="21">
        <v>10975</v>
      </c>
      <c r="D143" s="60">
        <v>10609</v>
      </c>
      <c r="E143" s="21">
        <v>19296</v>
      </c>
      <c r="F143" s="21">
        <v>9602</v>
      </c>
      <c r="G143" s="60">
        <v>9694</v>
      </c>
      <c r="H143" s="21">
        <v>2288</v>
      </c>
      <c r="I143" s="21">
        <v>1373</v>
      </c>
      <c r="J143" s="60">
        <v>915</v>
      </c>
      <c r="K143" s="21">
        <v>789</v>
      </c>
      <c r="L143" s="21">
        <v>831</v>
      </c>
      <c r="M143" s="21">
        <v>1061</v>
      </c>
      <c r="N143" s="21">
        <v>1317</v>
      </c>
      <c r="O143" s="21">
        <v>1534</v>
      </c>
      <c r="P143" s="21">
        <v>1307</v>
      </c>
      <c r="Q143" s="21">
        <v>1153</v>
      </c>
      <c r="R143" s="21">
        <v>1218</v>
      </c>
      <c r="S143" s="21">
        <v>1534</v>
      </c>
      <c r="T143" s="21">
        <v>1719</v>
      </c>
      <c r="U143" s="21">
        <v>1669</v>
      </c>
      <c r="V143" s="21">
        <v>1430</v>
      </c>
      <c r="W143" s="21">
        <v>1450</v>
      </c>
      <c r="X143" s="21">
        <v>1242</v>
      </c>
      <c r="Y143" s="21">
        <v>1056</v>
      </c>
      <c r="Z143" s="21">
        <v>933</v>
      </c>
      <c r="AA143" s="21">
        <v>688</v>
      </c>
      <c r="AB143" s="21">
        <v>437</v>
      </c>
      <c r="AC143" s="70">
        <v>216</v>
      </c>
    </row>
    <row r="144" spans="1:29" ht="13" thickBot="1" x14ac:dyDescent="0.3">
      <c r="A144" s="19" t="str">
        <f>VLOOKUP("&lt;Zeilentitel_12&gt;",Uebersetzungen!$B$3:$E$121,Uebersetzungen!$B$2+1,FALSE)</f>
        <v>Region Viamala</v>
      </c>
      <c r="B144" s="80">
        <v>12852</v>
      </c>
      <c r="C144" s="80">
        <v>6380</v>
      </c>
      <c r="D144" s="81">
        <v>6472</v>
      </c>
      <c r="E144" s="80">
        <v>11144</v>
      </c>
      <c r="F144" s="80">
        <v>5441</v>
      </c>
      <c r="G144" s="81">
        <v>5703</v>
      </c>
      <c r="H144" s="80">
        <v>1708</v>
      </c>
      <c r="I144" s="80">
        <v>939</v>
      </c>
      <c r="J144" s="81">
        <v>769</v>
      </c>
      <c r="K144" s="80">
        <v>589</v>
      </c>
      <c r="L144" s="80">
        <v>619</v>
      </c>
      <c r="M144" s="80">
        <v>747</v>
      </c>
      <c r="N144" s="80">
        <v>816</v>
      </c>
      <c r="O144" s="80">
        <v>795</v>
      </c>
      <c r="P144" s="80">
        <v>736</v>
      </c>
      <c r="Q144" s="80">
        <v>647</v>
      </c>
      <c r="R144" s="80">
        <v>705</v>
      </c>
      <c r="S144" s="80">
        <v>980</v>
      </c>
      <c r="T144" s="80">
        <v>1094</v>
      </c>
      <c r="U144" s="80">
        <v>999</v>
      </c>
      <c r="V144" s="80">
        <v>940</v>
      </c>
      <c r="W144" s="80">
        <v>837</v>
      </c>
      <c r="X144" s="80">
        <v>692</v>
      </c>
      <c r="Y144" s="80">
        <v>550</v>
      </c>
      <c r="Z144" s="80">
        <v>434</v>
      </c>
      <c r="AA144" s="80">
        <v>340</v>
      </c>
      <c r="AB144" s="80">
        <v>234</v>
      </c>
      <c r="AC144" s="82">
        <v>98</v>
      </c>
    </row>
    <row r="146" spans="1:1" x14ac:dyDescent="0.25">
      <c r="A146" s="5" t="str">
        <f>VLOOKUP("&lt;Quelle_1&gt;",Uebersetzungen!$B$3:$E$74,Uebersetzungen!$B$2+1,FALSE)</f>
        <v>Quelle: BFS (STATPOP)</v>
      </c>
    </row>
    <row r="147" spans="1:1" x14ac:dyDescent="0.25">
      <c r="A147"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13314"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13315"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147"/>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VLOOKUP("&lt;altUTitel&gt;",Uebersetzungen!$B$3:$E$121,Uebersetzungen!$B$2+1,FALSE)</f>
        <v>(Gemeindestand 2020: 105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1"/>
      <c r="E14" s="59"/>
      <c r="F14" s="59"/>
      <c r="G14" s="61"/>
      <c r="H14" s="59"/>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192621</v>
      </c>
      <c r="C15" s="8">
        <v>95748</v>
      </c>
      <c r="D15" s="63">
        <v>96873</v>
      </c>
      <c r="E15" s="8">
        <v>160517</v>
      </c>
      <c r="F15" s="8">
        <v>78146</v>
      </c>
      <c r="G15" s="63">
        <v>82371</v>
      </c>
      <c r="H15" s="8">
        <v>32104</v>
      </c>
      <c r="I15" s="8">
        <v>17602</v>
      </c>
      <c r="J15" s="63">
        <v>14502</v>
      </c>
      <c r="K15" s="64">
        <v>8058</v>
      </c>
      <c r="L15" s="8">
        <v>8451</v>
      </c>
      <c r="M15" s="8">
        <v>9885</v>
      </c>
      <c r="N15" s="8">
        <v>11197</v>
      </c>
      <c r="O15" s="8">
        <v>12438</v>
      </c>
      <c r="P15" s="8">
        <v>12601</v>
      </c>
      <c r="Q15" s="8">
        <v>11983</v>
      </c>
      <c r="R15" s="8">
        <v>12755</v>
      </c>
      <c r="S15" s="8">
        <v>15229</v>
      </c>
      <c r="T15" s="8">
        <v>15848</v>
      </c>
      <c r="U15" s="8">
        <v>14520</v>
      </c>
      <c r="V15" s="8">
        <v>12903</v>
      </c>
      <c r="W15" s="8">
        <v>12220</v>
      </c>
      <c r="X15" s="8">
        <v>10373</v>
      </c>
      <c r="Y15" s="8">
        <v>8103</v>
      </c>
      <c r="Z15" s="8">
        <v>6537</v>
      </c>
      <c r="AA15" s="8">
        <v>4985</v>
      </c>
      <c r="AB15" s="8">
        <v>3031</v>
      </c>
      <c r="AC15" s="12">
        <v>1504</v>
      </c>
    </row>
    <row r="16" spans="1:29" ht="13" x14ac:dyDescent="0.3">
      <c r="A16" s="6" t="str">
        <f>VLOOKUP("&lt;Zeilentitel_2&gt;",Uebersetzungen!$B$3:$E$121,Uebersetzungen!$B$2+1,FALSE)</f>
        <v>Region Albula</v>
      </c>
      <c r="B16" s="9">
        <v>8147</v>
      </c>
      <c r="C16" s="9">
        <v>4142</v>
      </c>
      <c r="D16" s="65">
        <v>4005</v>
      </c>
      <c r="E16" s="9">
        <v>6931</v>
      </c>
      <c r="F16" s="9">
        <v>3453</v>
      </c>
      <c r="G16" s="65">
        <v>3478</v>
      </c>
      <c r="H16" s="9">
        <v>1216</v>
      </c>
      <c r="I16" s="9">
        <v>689</v>
      </c>
      <c r="J16" s="65">
        <v>527</v>
      </c>
      <c r="K16" s="66">
        <v>293</v>
      </c>
      <c r="L16" s="9">
        <v>290</v>
      </c>
      <c r="M16" s="9">
        <v>407</v>
      </c>
      <c r="N16" s="9">
        <v>463</v>
      </c>
      <c r="O16" s="9">
        <v>474</v>
      </c>
      <c r="P16" s="9">
        <v>591</v>
      </c>
      <c r="Q16" s="9">
        <v>499</v>
      </c>
      <c r="R16" s="9">
        <v>478</v>
      </c>
      <c r="S16" s="9">
        <v>568</v>
      </c>
      <c r="T16" s="9">
        <v>662</v>
      </c>
      <c r="U16" s="9">
        <v>595</v>
      </c>
      <c r="V16" s="9">
        <v>580</v>
      </c>
      <c r="W16" s="9">
        <v>580</v>
      </c>
      <c r="X16" s="9">
        <v>502</v>
      </c>
      <c r="Y16" s="9">
        <v>396</v>
      </c>
      <c r="Z16" s="9">
        <v>342</v>
      </c>
      <c r="AA16" s="9">
        <v>230</v>
      </c>
      <c r="AB16" s="9">
        <v>141</v>
      </c>
      <c r="AC16" s="13">
        <v>56</v>
      </c>
    </row>
    <row r="17" spans="1:29" x14ac:dyDescent="0.25">
      <c r="A17" s="7" t="s">
        <v>1</v>
      </c>
      <c r="B17" s="21">
        <v>2612</v>
      </c>
      <c r="C17" s="21">
        <v>1317</v>
      </c>
      <c r="D17" s="60">
        <v>1295</v>
      </c>
      <c r="E17" s="21">
        <v>2135</v>
      </c>
      <c r="F17" s="21">
        <v>1040</v>
      </c>
      <c r="G17" s="60">
        <v>1095</v>
      </c>
      <c r="H17" s="21">
        <v>477</v>
      </c>
      <c r="I17" s="21">
        <v>277</v>
      </c>
      <c r="J17" s="60">
        <v>200</v>
      </c>
      <c r="K17" s="21">
        <v>93</v>
      </c>
      <c r="L17" s="21">
        <v>92</v>
      </c>
      <c r="M17" s="21">
        <v>124</v>
      </c>
      <c r="N17" s="21">
        <v>123</v>
      </c>
      <c r="O17" s="21">
        <v>150</v>
      </c>
      <c r="P17" s="21">
        <v>202</v>
      </c>
      <c r="Q17" s="21">
        <v>178</v>
      </c>
      <c r="R17" s="21">
        <v>166</v>
      </c>
      <c r="S17" s="21">
        <v>209</v>
      </c>
      <c r="T17" s="21">
        <v>214</v>
      </c>
      <c r="U17" s="21">
        <v>185</v>
      </c>
      <c r="V17" s="21">
        <v>184</v>
      </c>
      <c r="W17" s="21">
        <v>182</v>
      </c>
      <c r="X17" s="21">
        <v>162</v>
      </c>
      <c r="Y17" s="21">
        <v>125</v>
      </c>
      <c r="Z17" s="21">
        <v>105</v>
      </c>
      <c r="AA17" s="21">
        <v>68</v>
      </c>
      <c r="AB17" s="21">
        <v>37</v>
      </c>
      <c r="AC17" s="22">
        <v>13</v>
      </c>
    </row>
    <row r="18" spans="1:29" x14ac:dyDescent="0.25">
      <c r="A18" s="7" t="s">
        <v>2</v>
      </c>
      <c r="B18" s="21">
        <v>532</v>
      </c>
      <c r="C18" s="21">
        <v>275</v>
      </c>
      <c r="D18" s="60">
        <v>257</v>
      </c>
      <c r="E18" s="21">
        <v>462</v>
      </c>
      <c r="F18" s="21">
        <v>238</v>
      </c>
      <c r="G18" s="60">
        <v>224</v>
      </c>
      <c r="H18" s="21">
        <v>70</v>
      </c>
      <c r="I18" s="21">
        <v>37</v>
      </c>
      <c r="J18" s="60">
        <v>33</v>
      </c>
      <c r="K18" s="21">
        <v>31</v>
      </c>
      <c r="L18" s="21">
        <v>15</v>
      </c>
      <c r="M18" s="21">
        <v>28</v>
      </c>
      <c r="N18" s="21">
        <v>26</v>
      </c>
      <c r="O18" s="21">
        <v>37</v>
      </c>
      <c r="P18" s="21">
        <v>37</v>
      </c>
      <c r="Q18" s="21">
        <v>33</v>
      </c>
      <c r="R18" s="21">
        <v>29</v>
      </c>
      <c r="S18" s="21">
        <v>38</v>
      </c>
      <c r="T18" s="21">
        <v>48</v>
      </c>
      <c r="U18" s="21">
        <v>37</v>
      </c>
      <c r="V18" s="21">
        <v>26</v>
      </c>
      <c r="W18" s="21">
        <v>27</v>
      </c>
      <c r="X18" s="21">
        <v>27</v>
      </c>
      <c r="Y18" s="21">
        <v>21</v>
      </c>
      <c r="Z18" s="21">
        <v>26</v>
      </c>
      <c r="AA18" s="21">
        <v>29</v>
      </c>
      <c r="AB18" s="21">
        <v>15</v>
      </c>
      <c r="AC18" s="22">
        <v>2</v>
      </c>
    </row>
    <row r="19" spans="1:29" x14ac:dyDescent="0.25">
      <c r="A19" s="7" t="s">
        <v>96</v>
      </c>
      <c r="B19" s="21">
        <v>256</v>
      </c>
      <c r="C19" s="21">
        <v>138</v>
      </c>
      <c r="D19" s="60">
        <v>118</v>
      </c>
      <c r="E19" s="21">
        <v>231</v>
      </c>
      <c r="F19" s="21">
        <v>124</v>
      </c>
      <c r="G19" s="60">
        <v>107</v>
      </c>
      <c r="H19" s="21">
        <v>25</v>
      </c>
      <c r="I19" s="21">
        <v>14</v>
      </c>
      <c r="J19" s="60">
        <v>11</v>
      </c>
      <c r="K19" s="21">
        <v>8</v>
      </c>
      <c r="L19" s="21">
        <v>11</v>
      </c>
      <c r="M19" s="21">
        <v>13</v>
      </c>
      <c r="N19" s="21">
        <v>10</v>
      </c>
      <c r="O19" s="21">
        <v>11</v>
      </c>
      <c r="P19" s="21">
        <v>9</v>
      </c>
      <c r="Q19" s="21">
        <v>15</v>
      </c>
      <c r="R19" s="21">
        <v>16</v>
      </c>
      <c r="S19" s="21">
        <v>15</v>
      </c>
      <c r="T19" s="21">
        <v>18</v>
      </c>
      <c r="U19" s="21">
        <v>23</v>
      </c>
      <c r="V19" s="21">
        <v>18</v>
      </c>
      <c r="W19" s="21">
        <v>25</v>
      </c>
      <c r="X19" s="21">
        <v>24</v>
      </c>
      <c r="Y19" s="21">
        <v>14</v>
      </c>
      <c r="Z19" s="21">
        <v>18</v>
      </c>
      <c r="AA19" s="21">
        <v>3</v>
      </c>
      <c r="AB19" s="21">
        <v>5</v>
      </c>
      <c r="AC19" s="22">
        <v>0</v>
      </c>
    </row>
    <row r="20" spans="1:29" x14ac:dyDescent="0.25">
      <c r="A20" s="7" t="s">
        <v>3</v>
      </c>
      <c r="B20" s="21">
        <v>1363</v>
      </c>
      <c r="C20" s="21">
        <v>685</v>
      </c>
      <c r="D20" s="60">
        <v>678</v>
      </c>
      <c r="E20" s="21">
        <v>1221</v>
      </c>
      <c r="F20" s="21">
        <v>598</v>
      </c>
      <c r="G20" s="60">
        <v>623</v>
      </c>
      <c r="H20" s="21">
        <v>142</v>
      </c>
      <c r="I20" s="21">
        <v>87</v>
      </c>
      <c r="J20" s="60">
        <v>55</v>
      </c>
      <c r="K20" s="21">
        <v>50</v>
      </c>
      <c r="L20" s="21">
        <v>45</v>
      </c>
      <c r="M20" s="21">
        <v>81</v>
      </c>
      <c r="N20" s="21">
        <v>99</v>
      </c>
      <c r="O20" s="21">
        <v>73</v>
      </c>
      <c r="P20" s="21">
        <v>83</v>
      </c>
      <c r="Q20" s="21">
        <v>58</v>
      </c>
      <c r="R20" s="21">
        <v>80</v>
      </c>
      <c r="S20" s="21">
        <v>108</v>
      </c>
      <c r="T20" s="21">
        <v>120</v>
      </c>
      <c r="U20" s="21">
        <v>107</v>
      </c>
      <c r="V20" s="21">
        <v>86</v>
      </c>
      <c r="W20" s="21">
        <v>85</v>
      </c>
      <c r="X20" s="21">
        <v>64</v>
      </c>
      <c r="Y20" s="21">
        <v>86</v>
      </c>
      <c r="Z20" s="21">
        <v>61</v>
      </c>
      <c r="AA20" s="21">
        <v>47</v>
      </c>
      <c r="AB20" s="21">
        <v>24</v>
      </c>
      <c r="AC20" s="22">
        <v>6</v>
      </c>
    </row>
    <row r="21" spans="1:29" x14ac:dyDescent="0.25">
      <c r="A21" s="7" t="s">
        <v>90</v>
      </c>
      <c r="B21" s="21">
        <v>2436</v>
      </c>
      <c r="C21" s="21">
        <v>1229</v>
      </c>
      <c r="D21" s="60">
        <v>1207</v>
      </c>
      <c r="E21" s="21">
        <v>2072</v>
      </c>
      <c r="F21" s="21">
        <v>1032</v>
      </c>
      <c r="G21" s="60">
        <v>1040</v>
      </c>
      <c r="H21" s="21">
        <v>364</v>
      </c>
      <c r="I21" s="21">
        <v>197</v>
      </c>
      <c r="J21" s="60">
        <v>167</v>
      </c>
      <c r="K21" s="21">
        <v>73</v>
      </c>
      <c r="L21" s="21">
        <v>96</v>
      </c>
      <c r="M21" s="21">
        <v>109</v>
      </c>
      <c r="N21" s="21">
        <v>140</v>
      </c>
      <c r="O21" s="21">
        <v>143</v>
      </c>
      <c r="P21" s="21">
        <v>185</v>
      </c>
      <c r="Q21" s="21">
        <v>157</v>
      </c>
      <c r="R21" s="21">
        <v>127</v>
      </c>
      <c r="S21" s="21">
        <v>149</v>
      </c>
      <c r="T21" s="21">
        <v>178</v>
      </c>
      <c r="U21" s="21">
        <v>174</v>
      </c>
      <c r="V21" s="21">
        <v>203</v>
      </c>
      <c r="W21" s="21">
        <v>204</v>
      </c>
      <c r="X21" s="21">
        <v>165</v>
      </c>
      <c r="Y21" s="21">
        <v>109</v>
      </c>
      <c r="Z21" s="21">
        <v>96</v>
      </c>
      <c r="AA21" s="21">
        <v>59</v>
      </c>
      <c r="AB21" s="21">
        <v>48</v>
      </c>
      <c r="AC21" s="22">
        <v>21</v>
      </c>
    </row>
    <row r="22" spans="1:29" x14ac:dyDescent="0.25">
      <c r="A22" s="7" t="s">
        <v>93</v>
      </c>
      <c r="B22" s="21">
        <v>948</v>
      </c>
      <c r="C22" s="21">
        <v>498</v>
      </c>
      <c r="D22" s="60">
        <v>450</v>
      </c>
      <c r="E22" s="21">
        <v>810</v>
      </c>
      <c r="F22" s="21">
        <v>421</v>
      </c>
      <c r="G22" s="60">
        <v>389</v>
      </c>
      <c r="H22" s="21">
        <v>138</v>
      </c>
      <c r="I22" s="21">
        <v>77</v>
      </c>
      <c r="J22" s="60">
        <v>61</v>
      </c>
      <c r="K22" s="21">
        <v>38</v>
      </c>
      <c r="L22" s="21">
        <v>31</v>
      </c>
      <c r="M22" s="21">
        <v>52</v>
      </c>
      <c r="N22" s="21">
        <v>65</v>
      </c>
      <c r="O22" s="21">
        <v>60</v>
      </c>
      <c r="P22" s="21">
        <v>75</v>
      </c>
      <c r="Q22" s="21">
        <v>58</v>
      </c>
      <c r="R22" s="21">
        <v>60</v>
      </c>
      <c r="S22" s="21">
        <v>49</v>
      </c>
      <c r="T22" s="21">
        <v>84</v>
      </c>
      <c r="U22" s="21">
        <v>69</v>
      </c>
      <c r="V22" s="21">
        <v>63</v>
      </c>
      <c r="W22" s="21">
        <v>57</v>
      </c>
      <c r="X22" s="21">
        <v>60</v>
      </c>
      <c r="Y22" s="21">
        <v>41</v>
      </c>
      <c r="Z22" s="21">
        <v>36</v>
      </c>
      <c r="AA22" s="21">
        <v>24</v>
      </c>
      <c r="AB22" s="21">
        <v>12</v>
      </c>
      <c r="AC22" s="22">
        <v>14</v>
      </c>
    </row>
    <row r="23" spans="1:29" ht="13" x14ac:dyDescent="0.3">
      <c r="A23" s="6" t="str">
        <f>VLOOKUP("&lt;Zeilentitel_3&gt;",Uebersetzungen!$B$3:$E$121,Uebersetzungen!$B$2+1,FALSE)</f>
        <v>Region Bernina</v>
      </c>
      <c r="B23" s="9">
        <v>4629</v>
      </c>
      <c r="C23" s="9">
        <v>2296</v>
      </c>
      <c r="D23" s="65">
        <v>2333</v>
      </c>
      <c r="E23" s="9">
        <v>4195</v>
      </c>
      <c r="F23" s="9">
        <v>2051</v>
      </c>
      <c r="G23" s="65">
        <v>2144</v>
      </c>
      <c r="H23" s="9">
        <v>434</v>
      </c>
      <c r="I23" s="9">
        <v>245</v>
      </c>
      <c r="J23" s="65">
        <v>189</v>
      </c>
      <c r="K23" s="66">
        <v>212</v>
      </c>
      <c r="L23" s="9">
        <v>193</v>
      </c>
      <c r="M23" s="9">
        <v>215</v>
      </c>
      <c r="N23" s="9">
        <v>241</v>
      </c>
      <c r="O23" s="9">
        <v>281</v>
      </c>
      <c r="P23" s="9">
        <v>258</v>
      </c>
      <c r="Q23" s="9">
        <v>271</v>
      </c>
      <c r="R23" s="9">
        <v>301</v>
      </c>
      <c r="S23" s="9">
        <v>325</v>
      </c>
      <c r="T23" s="9">
        <v>338</v>
      </c>
      <c r="U23" s="9">
        <v>310</v>
      </c>
      <c r="V23" s="9">
        <v>297</v>
      </c>
      <c r="W23" s="9">
        <v>325</v>
      </c>
      <c r="X23" s="9">
        <v>269</v>
      </c>
      <c r="Y23" s="9">
        <v>232</v>
      </c>
      <c r="Z23" s="9">
        <v>215</v>
      </c>
      <c r="AA23" s="9">
        <v>186</v>
      </c>
      <c r="AB23" s="9">
        <v>102</v>
      </c>
      <c r="AC23" s="13">
        <v>58</v>
      </c>
    </row>
    <row r="24" spans="1:29" x14ac:dyDescent="0.25">
      <c r="A24" s="7" t="s">
        <v>4</v>
      </c>
      <c r="B24" s="21">
        <v>1123</v>
      </c>
      <c r="C24" s="21">
        <v>550</v>
      </c>
      <c r="D24" s="60">
        <v>573</v>
      </c>
      <c r="E24" s="21">
        <v>1036</v>
      </c>
      <c r="F24" s="21">
        <v>504</v>
      </c>
      <c r="G24" s="60">
        <v>532</v>
      </c>
      <c r="H24" s="21">
        <v>87</v>
      </c>
      <c r="I24" s="21">
        <v>46</v>
      </c>
      <c r="J24" s="60">
        <v>41</v>
      </c>
      <c r="K24" s="21">
        <v>45</v>
      </c>
      <c r="L24" s="21">
        <v>40</v>
      </c>
      <c r="M24" s="21">
        <v>50</v>
      </c>
      <c r="N24" s="21">
        <v>56</v>
      </c>
      <c r="O24" s="21">
        <v>62</v>
      </c>
      <c r="P24" s="21">
        <v>51</v>
      </c>
      <c r="Q24" s="21">
        <v>62</v>
      </c>
      <c r="R24" s="21">
        <v>62</v>
      </c>
      <c r="S24" s="21">
        <v>76</v>
      </c>
      <c r="T24" s="21">
        <v>97</v>
      </c>
      <c r="U24" s="21">
        <v>66</v>
      </c>
      <c r="V24" s="21">
        <v>81</v>
      </c>
      <c r="W24" s="21">
        <v>84</v>
      </c>
      <c r="X24" s="21">
        <v>79</v>
      </c>
      <c r="Y24" s="21">
        <v>59</v>
      </c>
      <c r="Z24" s="21">
        <v>64</v>
      </c>
      <c r="AA24" s="21">
        <v>52</v>
      </c>
      <c r="AB24" s="21">
        <v>29</v>
      </c>
      <c r="AC24" s="22">
        <v>8</v>
      </c>
    </row>
    <row r="25" spans="1:29" x14ac:dyDescent="0.25">
      <c r="A25" s="7" t="s">
        <v>5</v>
      </c>
      <c r="B25" s="21">
        <v>3506</v>
      </c>
      <c r="C25" s="21">
        <v>1746</v>
      </c>
      <c r="D25" s="60">
        <v>1760</v>
      </c>
      <c r="E25" s="21">
        <v>3159</v>
      </c>
      <c r="F25" s="21">
        <v>1547</v>
      </c>
      <c r="G25" s="60">
        <v>1612</v>
      </c>
      <c r="H25" s="21">
        <v>347</v>
      </c>
      <c r="I25" s="21">
        <v>199</v>
      </c>
      <c r="J25" s="60">
        <v>148</v>
      </c>
      <c r="K25" s="21">
        <v>167</v>
      </c>
      <c r="L25" s="21">
        <v>153</v>
      </c>
      <c r="M25" s="21">
        <v>165</v>
      </c>
      <c r="N25" s="21">
        <v>185</v>
      </c>
      <c r="O25" s="21">
        <v>219</v>
      </c>
      <c r="P25" s="21">
        <v>207</v>
      </c>
      <c r="Q25" s="21">
        <v>209</v>
      </c>
      <c r="R25" s="21">
        <v>239</v>
      </c>
      <c r="S25" s="21">
        <v>249</v>
      </c>
      <c r="T25" s="21">
        <v>241</v>
      </c>
      <c r="U25" s="21">
        <v>244</v>
      </c>
      <c r="V25" s="21">
        <v>216</v>
      </c>
      <c r="W25" s="21">
        <v>241</v>
      </c>
      <c r="X25" s="21">
        <v>190</v>
      </c>
      <c r="Y25" s="21">
        <v>173</v>
      </c>
      <c r="Z25" s="21">
        <v>151</v>
      </c>
      <c r="AA25" s="21">
        <v>134</v>
      </c>
      <c r="AB25" s="21">
        <v>73</v>
      </c>
      <c r="AC25" s="22">
        <v>50</v>
      </c>
    </row>
    <row r="26" spans="1:29" ht="13" x14ac:dyDescent="0.3">
      <c r="A26" s="6" t="str">
        <f>VLOOKUP("&lt;Zeilentitel_4&gt;",Uebersetzungen!$B$3:$E$121,Uebersetzungen!$B$2+1,FALSE)</f>
        <v>Region Engiadina Bassa/Val Müstair</v>
      </c>
      <c r="B26" s="9">
        <v>9670</v>
      </c>
      <c r="C26" s="9">
        <v>4800</v>
      </c>
      <c r="D26" s="65">
        <v>4870</v>
      </c>
      <c r="E26" s="9">
        <v>8020</v>
      </c>
      <c r="F26" s="9">
        <v>3918</v>
      </c>
      <c r="G26" s="65">
        <v>4102</v>
      </c>
      <c r="H26" s="9">
        <v>1650</v>
      </c>
      <c r="I26" s="9">
        <v>882</v>
      </c>
      <c r="J26" s="65">
        <v>768</v>
      </c>
      <c r="K26" s="66">
        <v>429</v>
      </c>
      <c r="L26" s="9">
        <v>425</v>
      </c>
      <c r="M26" s="9">
        <v>506</v>
      </c>
      <c r="N26" s="9">
        <v>530</v>
      </c>
      <c r="O26" s="9">
        <v>642</v>
      </c>
      <c r="P26" s="9">
        <v>680</v>
      </c>
      <c r="Q26" s="9">
        <v>579</v>
      </c>
      <c r="R26" s="9">
        <v>602</v>
      </c>
      <c r="S26" s="9">
        <v>691</v>
      </c>
      <c r="T26" s="9">
        <v>755</v>
      </c>
      <c r="U26" s="9">
        <v>729</v>
      </c>
      <c r="V26" s="9">
        <v>652</v>
      </c>
      <c r="W26" s="9">
        <v>622</v>
      </c>
      <c r="X26" s="9">
        <v>545</v>
      </c>
      <c r="Y26" s="9">
        <v>400</v>
      </c>
      <c r="Z26" s="9">
        <v>333</v>
      </c>
      <c r="AA26" s="9">
        <v>284</v>
      </c>
      <c r="AB26" s="9">
        <v>194</v>
      </c>
      <c r="AC26" s="13">
        <v>72</v>
      </c>
    </row>
    <row r="27" spans="1:29" x14ac:dyDescent="0.25">
      <c r="A27" s="7" t="s">
        <v>38</v>
      </c>
      <c r="B27" s="21">
        <v>1574</v>
      </c>
      <c r="C27" s="21">
        <v>803</v>
      </c>
      <c r="D27" s="60">
        <v>771</v>
      </c>
      <c r="E27" s="21">
        <v>1300</v>
      </c>
      <c r="F27" s="21">
        <v>649</v>
      </c>
      <c r="G27" s="60">
        <v>651</v>
      </c>
      <c r="H27" s="21">
        <v>274</v>
      </c>
      <c r="I27" s="21">
        <v>154</v>
      </c>
      <c r="J27" s="60">
        <v>120</v>
      </c>
      <c r="K27" s="21">
        <v>86</v>
      </c>
      <c r="L27" s="21">
        <v>62</v>
      </c>
      <c r="M27" s="21">
        <v>84</v>
      </c>
      <c r="N27" s="21">
        <v>77</v>
      </c>
      <c r="O27" s="21">
        <v>105</v>
      </c>
      <c r="P27" s="21">
        <v>115</v>
      </c>
      <c r="Q27" s="21">
        <v>110</v>
      </c>
      <c r="R27" s="21">
        <v>111</v>
      </c>
      <c r="S27" s="21">
        <v>99</v>
      </c>
      <c r="T27" s="21">
        <v>129</v>
      </c>
      <c r="U27" s="21">
        <v>103</v>
      </c>
      <c r="V27" s="21">
        <v>85</v>
      </c>
      <c r="W27" s="21">
        <v>108</v>
      </c>
      <c r="X27" s="21">
        <v>99</v>
      </c>
      <c r="Y27" s="21">
        <v>66</v>
      </c>
      <c r="Z27" s="21">
        <v>51</v>
      </c>
      <c r="AA27" s="21">
        <v>44</v>
      </c>
      <c r="AB27" s="21">
        <v>32</v>
      </c>
      <c r="AC27" s="22">
        <v>8</v>
      </c>
    </row>
    <row r="28" spans="1:29" x14ac:dyDescent="0.25">
      <c r="A28" s="7" t="s">
        <v>39</v>
      </c>
      <c r="B28" s="21">
        <v>808</v>
      </c>
      <c r="C28" s="21">
        <v>420</v>
      </c>
      <c r="D28" s="60">
        <v>388</v>
      </c>
      <c r="E28" s="21">
        <v>641</v>
      </c>
      <c r="F28" s="21">
        <v>337</v>
      </c>
      <c r="G28" s="60">
        <v>304</v>
      </c>
      <c r="H28" s="21">
        <v>167</v>
      </c>
      <c r="I28" s="21">
        <v>83</v>
      </c>
      <c r="J28" s="60">
        <v>84</v>
      </c>
      <c r="K28" s="21">
        <v>27</v>
      </c>
      <c r="L28" s="21">
        <v>23</v>
      </c>
      <c r="M28" s="21">
        <v>47</v>
      </c>
      <c r="N28" s="21">
        <v>50</v>
      </c>
      <c r="O28" s="21">
        <v>65</v>
      </c>
      <c r="P28" s="21">
        <v>73</v>
      </c>
      <c r="Q28" s="21">
        <v>53</v>
      </c>
      <c r="R28" s="21">
        <v>43</v>
      </c>
      <c r="S28" s="21">
        <v>77</v>
      </c>
      <c r="T28" s="21">
        <v>86</v>
      </c>
      <c r="U28" s="21">
        <v>79</v>
      </c>
      <c r="V28" s="21">
        <v>53</v>
      </c>
      <c r="W28" s="21">
        <v>45</v>
      </c>
      <c r="X28" s="21">
        <v>22</v>
      </c>
      <c r="Y28" s="21">
        <v>20</v>
      </c>
      <c r="Z28" s="21">
        <v>21</v>
      </c>
      <c r="AA28" s="21">
        <v>13</v>
      </c>
      <c r="AB28" s="21">
        <v>11</v>
      </c>
      <c r="AC28" s="22">
        <v>0</v>
      </c>
    </row>
    <row r="29" spans="1:29" x14ac:dyDescent="0.25">
      <c r="A29" s="7" t="s">
        <v>40</v>
      </c>
      <c r="B29" s="21">
        <v>4764</v>
      </c>
      <c r="C29" s="21">
        <v>2342</v>
      </c>
      <c r="D29" s="60">
        <v>2422</v>
      </c>
      <c r="E29" s="21">
        <v>3735</v>
      </c>
      <c r="F29" s="21">
        <v>1801</v>
      </c>
      <c r="G29" s="60">
        <v>1934</v>
      </c>
      <c r="H29" s="21">
        <v>1029</v>
      </c>
      <c r="I29" s="21">
        <v>541</v>
      </c>
      <c r="J29" s="60">
        <v>488</v>
      </c>
      <c r="K29" s="21">
        <v>218</v>
      </c>
      <c r="L29" s="21">
        <v>201</v>
      </c>
      <c r="M29" s="21">
        <v>255</v>
      </c>
      <c r="N29" s="21">
        <v>255</v>
      </c>
      <c r="O29" s="21">
        <v>301</v>
      </c>
      <c r="P29" s="21">
        <v>372</v>
      </c>
      <c r="Q29" s="21">
        <v>294</v>
      </c>
      <c r="R29" s="21">
        <v>303</v>
      </c>
      <c r="S29" s="21">
        <v>341</v>
      </c>
      <c r="T29" s="21">
        <v>352</v>
      </c>
      <c r="U29" s="21">
        <v>341</v>
      </c>
      <c r="V29" s="21">
        <v>342</v>
      </c>
      <c r="W29" s="21">
        <v>294</v>
      </c>
      <c r="X29" s="21">
        <v>269</v>
      </c>
      <c r="Y29" s="21">
        <v>196</v>
      </c>
      <c r="Z29" s="21">
        <v>164</v>
      </c>
      <c r="AA29" s="21">
        <v>139</v>
      </c>
      <c r="AB29" s="21">
        <v>92</v>
      </c>
      <c r="AC29" s="22">
        <v>35</v>
      </c>
    </row>
    <row r="30" spans="1:29" x14ac:dyDescent="0.25">
      <c r="A30" s="7" t="s">
        <v>41</v>
      </c>
      <c r="B30" s="21">
        <v>932</v>
      </c>
      <c r="C30" s="21">
        <v>461</v>
      </c>
      <c r="D30" s="60">
        <v>471</v>
      </c>
      <c r="E30" s="21">
        <v>852</v>
      </c>
      <c r="F30" s="21">
        <v>414</v>
      </c>
      <c r="G30" s="60">
        <v>438</v>
      </c>
      <c r="H30" s="21">
        <v>80</v>
      </c>
      <c r="I30" s="21">
        <v>47</v>
      </c>
      <c r="J30" s="60">
        <v>33</v>
      </c>
      <c r="K30" s="21">
        <v>41</v>
      </c>
      <c r="L30" s="21">
        <v>70</v>
      </c>
      <c r="M30" s="21">
        <v>45</v>
      </c>
      <c r="N30" s="21">
        <v>57</v>
      </c>
      <c r="O30" s="21">
        <v>59</v>
      </c>
      <c r="P30" s="21">
        <v>41</v>
      </c>
      <c r="Q30" s="21">
        <v>46</v>
      </c>
      <c r="R30" s="21">
        <v>62</v>
      </c>
      <c r="S30" s="21">
        <v>70</v>
      </c>
      <c r="T30" s="21">
        <v>62</v>
      </c>
      <c r="U30" s="21">
        <v>64</v>
      </c>
      <c r="V30" s="21">
        <v>72</v>
      </c>
      <c r="W30" s="21">
        <v>56</v>
      </c>
      <c r="X30" s="21">
        <v>49</v>
      </c>
      <c r="Y30" s="21">
        <v>35</v>
      </c>
      <c r="Z30" s="21">
        <v>28</v>
      </c>
      <c r="AA30" s="21">
        <v>42</v>
      </c>
      <c r="AB30" s="21">
        <v>24</v>
      </c>
      <c r="AC30" s="22">
        <v>9</v>
      </c>
    </row>
    <row r="31" spans="1:29" x14ac:dyDescent="0.25">
      <c r="A31" s="7" t="s">
        <v>60</v>
      </c>
      <c r="B31" s="21">
        <v>1592</v>
      </c>
      <c r="C31" s="21">
        <v>774</v>
      </c>
      <c r="D31" s="60">
        <v>818</v>
      </c>
      <c r="E31" s="21">
        <v>1492</v>
      </c>
      <c r="F31" s="21">
        <v>717</v>
      </c>
      <c r="G31" s="60">
        <v>775</v>
      </c>
      <c r="H31" s="21">
        <v>100</v>
      </c>
      <c r="I31" s="21">
        <v>57</v>
      </c>
      <c r="J31" s="60">
        <v>43</v>
      </c>
      <c r="K31" s="21">
        <v>57</v>
      </c>
      <c r="L31" s="21">
        <v>69</v>
      </c>
      <c r="M31" s="21">
        <v>75</v>
      </c>
      <c r="N31" s="21">
        <v>91</v>
      </c>
      <c r="O31" s="21">
        <v>112</v>
      </c>
      <c r="P31" s="21">
        <v>79</v>
      </c>
      <c r="Q31" s="21">
        <v>76</v>
      </c>
      <c r="R31" s="21">
        <v>83</v>
      </c>
      <c r="S31" s="21">
        <v>104</v>
      </c>
      <c r="T31" s="21">
        <v>126</v>
      </c>
      <c r="U31" s="21">
        <v>142</v>
      </c>
      <c r="V31" s="21">
        <v>100</v>
      </c>
      <c r="W31" s="21">
        <v>119</v>
      </c>
      <c r="X31" s="21">
        <v>106</v>
      </c>
      <c r="Y31" s="21">
        <v>83</v>
      </c>
      <c r="Z31" s="21">
        <v>69</v>
      </c>
      <c r="AA31" s="21">
        <v>46</v>
      </c>
      <c r="AB31" s="21">
        <v>35</v>
      </c>
      <c r="AC31" s="22">
        <v>20</v>
      </c>
    </row>
    <row r="32" spans="1:29" ht="13" x14ac:dyDescent="0.3">
      <c r="A32" s="6" t="str">
        <f>VLOOKUP("&lt;Zeilentitel_5&gt;",Uebersetzungen!$B$3:$E$121,Uebersetzungen!$B$2+1,FALSE)</f>
        <v>Region Imboden</v>
      </c>
      <c r="B32" s="9">
        <v>18773</v>
      </c>
      <c r="C32" s="9">
        <v>9388</v>
      </c>
      <c r="D32" s="65">
        <v>9385</v>
      </c>
      <c r="E32" s="9">
        <v>15608</v>
      </c>
      <c r="F32" s="9">
        <v>7665</v>
      </c>
      <c r="G32" s="65">
        <v>7943</v>
      </c>
      <c r="H32" s="9">
        <v>3165</v>
      </c>
      <c r="I32" s="9">
        <v>1723</v>
      </c>
      <c r="J32" s="65">
        <v>1442</v>
      </c>
      <c r="K32" s="66">
        <v>922</v>
      </c>
      <c r="L32" s="9">
        <v>1039</v>
      </c>
      <c r="M32" s="9">
        <v>1033</v>
      </c>
      <c r="N32" s="9">
        <v>1131</v>
      </c>
      <c r="O32" s="9">
        <v>1241</v>
      </c>
      <c r="P32" s="9">
        <v>1263</v>
      </c>
      <c r="Q32" s="9">
        <v>1250</v>
      </c>
      <c r="R32" s="9">
        <v>1295</v>
      </c>
      <c r="S32" s="9">
        <v>1506</v>
      </c>
      <c r="T32" s="9">
        <v>1512</v>
      </c>
      <c r="U32" s="9">
        <v>1394</v>
      </c>
      <c r="V32" s="9">
        <v>1213</v>
      </c>
      <c r="W32" s="9">
        <v>1153</v>
      </c>
      <c r="X32" s="9">
        <v>942</v>
      </c>
      <c r="Y32" s="9">
        <v>717</v>
      </c>
      <c r="Z32" s="9">
        <v>473</v>
      </c>
      <c r="AA32" s="9">
        <v>352</v>
      </c>
      <c r="AB32" s="9">
        <v>240</v>
      </c>
      <c r="AC32" s="13">
        <v>97</v>
      </c>
    </row>
    <row r="33" spans="1:29" x14ac:dyDescent="0.25">
      <c r="A33" s="7" t="s">
        <v>31</v>
      </c>
      <c r="B33" s="21">
        <v>2738</v>
      </c>
      <c r="C33" s="21">
        <v>1346</v>
      </c>
      <c r="D33" s="60">
        <v>1392</v>
      </c>
      <c r="E33" s="21">
        <v>2432</v>
      </c>
      <c r="F33" s="21">
        <v>1175</v>
      </c>
      <c r="G33" s="60">
        <v>1257</v>
      </c>
      <c r="H33" s="21">
        <v>306</v>
      </c>
      <c r="I33" s="21">
        <v>171</v>
      </c>
      <c r="J33" s="60">
        <v>135</v>
      </c>
      <c r="K33" s="21">
        <v>130</v>
      </c>
      <c r="L33" s="21">
        <v>143</v>
      </c>
      <c r="M33" s="21">
        <v>174</v>
      </c>
      <c r="N33" s="21">
        <v>220</v>
      </c>
      <c r="O33" s="21">
        <v>179</v>
      </c>
      <c r="P33" s="21">
        <v>149</v>
      </c>
      <c r="Q33" s="21">
        <v>166</v>
      </c>
      <c r="R33" s="21">
        <v>186</v>
      </c>
      <c r="S33" s="21">
        <v>274</v>
      </c>
      <c r="T33" s="21">
        <v>260</v>
      </c>
      <c r="U33" s="21">
        <v>211</v>
      </c>
      <c r="V33" s="21">
        <v>171</v>
      </c>
      <c r="W33" s="21">
        <v>137</v>
      </c>
      <c r="X33" s="21">
        <v>114</v>
      </c>
      <c r="Y33" s="21">
        <v>78</v>
      </c>
      <c r="Z33" s="21">
        <v>57</v>
      </c>
      <c r="AA33" s="21">
        <v>48</v>
      </c>
      <c r="AB33" s="21">
        <v>32</v>
      </c>
      <c r="AC33" s="22">
        <v>9</v>
      </c>
    </row>
    <row r="34" spans="1:29" x14ac:dyDescent="0.25">
      <c r="A34" s="7" t="s">
        <v>32</v>
      </c>
      <c r="B34" s="21">
        <v>7360</v>
      </c>
      <c r="C34" s="21">
        <v>3679</v>
      </c>
      <c r="D34" s="60">
        <v>3681</v>
      </c>
      <c r="E34" s="21">
        <v>5882</v>
      </c>
      <c r="F34" s="21">
        <v>2877</v>
      </c>
      <c r="G34" s="60">
        <v>3005</v>
      </c>
      <c r="H34" s="21">
        <v>1478</v>
      </c>
      <c r="I34" s="21">
        <v>802</v>
      </c>
      <c r="J34" s="60">
        <v>676</v>
      </c>
      <c r="K34" s="21">
        <v>395</v>
      </c>
      <c r="L34" s="21">
        <v>447</v>
      </c>
      <c r="M34" s="21">
        <v>409</v>
      </c>
      <c r="N34" s="21">
        <v>416</v>
      </c>
      <c r="O34" s="21">
        <v>499</v>
      </c>
      <c r="P34" s="21">
        <v>521</v>
      </c>
      <c r="Q34" s="21">
        <v>498</v>
      </c>
      <c r="R34" s="21">
        <v>513</v>
      </c>
      <c r="S34" s="21">
        <v>575</v>
      </c>
      <c r="T34" s="21">
        <v>519</v>
      </c>
      <c r="U34" s="21">
        <v>500</v>
      </c>
      <c r="V34" s="21">
        <v>495</v>
      </c>
      <c r="W34" s="21">
        <v>422</v>
      </c>
      <c r="X34" s="21">
        <v>392</v>
      </c>
      <c r="Y34" s="21">
        <v>312</v>
      </c>
      <c r="Z34" s="21">
        <v>189</v>
      </c>
      <c r="AA34" s="21">
        <v>129</v>
      </c>
      <c r="AB34" s="21">
        <v>93</v>
      </c>
      <c r="AC34" s="22">
        <v>36</v>
      </c>
    </row>
    <row r="35" spans="1:29" x14ac:dyDescent="0.25">
      <c r="A35" s="7" t="s">
        <v>33</v>
      </c>
      <c r="B35" s="21">
        <v>1300</v>
      </c>
      <c r="C35" s="21">
        <v>651</v>
      </c>
      <c r="D35" s="60">
        <v>649</v>
      </c>
      <c r="E35" s="21">
        <v>1111</v>
      </c>
      <c r="F35" s="21">
        <v>542</v>
      </c>
      <c r="G35" s="60">
        <v>569</v>
      </c>
      <c r="H35" s="21">
        <v>189</v>
      </c>
      <c r="I35" s="21">
        <v>109</v>
      </c>
      <c r="J35" s="60">
        <v>80</v>
      </c>
      <c r="K35" s="21">
        <v>77</v>
      </c>
      <c r="L35" s="21">
        <v>84</v>
      </c>
      <c r="M35" s="21">
        <v>83</v>
      </c>
      <c r="N35" s="21">
        <v>97</v>
      </c>
      <c r="O35" s="21">
        <v>68</v>
      </c>
      <c r="P35" s="21">
        <v>59</v>
      </c>
      <c r="Q35" s="21">
        <v>77</v>
      </c>
      <c r="R35" s="21">
        <v>86</v>
      </c>
      <c r="S35" s="21">
        <v>113</v>
      </c>
      <c r="T35" s="21">
        <v>108</v>
      </c>
      <c r="U35" s="21">
        <v>89</v>
      </c>
      <c r="V35" s="21">
        <v>96</v>
      </c>
      <c r="W35" s="21">
        <v>86</v>
      </c>
      <c r="X35" s="21">
        <v>56</v>
      </c>
      <c r="Y35" s="21">
        <v>42</v>
      </c>
      <c r="Z35" s="21">
        <v>25</v>
      </c>
      <c r="AA35" s="21">
        <v>34</v>
      </c>
      <c r="AB35" s="21">
        <v>14</v>
      </c>
      <c r="AC35" s="22">
        <v>6</v>
      </c>
    </row>
    <row r="36" spans="1:29" x14ac:dyDescent="0.25">
      <c r="A36" s="7" t="s">
        <v>34</v>
      </c>
      <c r="B36" s="21">
        <v>2287</v>
      </c>
      <c r="C36" s="21">
        <v>1144</v>
      </c>
      <c r="D36" s="60">
        <v>1143</v>
      </c>
      <c r="E36" s="21">
        <v>2038</v>
      </c>
      <c r="F36" s="21">
        <v>1016</v>
      </c>
      <c r="G36" s="60">
        <v>1022</v>
      </c>
      <c r="H36" s="21">
        <v>249</v>
      </c>
      <c r="I36" s="21">
        <v>128</v>
      </c>
      <c r="J36" s="60">
        <v>121</v>
      </c>
      <c r="K36" s="21">
        <v>122</v>
      </c>
      <c r="L36" s="21">
        <v>129</v>
      </c>
      <c r="M36" s="21">
        <v>149</v>
      </c>
      <c r="N36" s="21">
        <v>142</v>
      </c>
      <c r="O36" s="21">
        <v>156</v>
      </c>
      <c r="P36" s="21">
        <v>151</v>
      </c>
      <c r="Q36" s="21">
        <v>175</v>
      </c>
      <c r="R36" s="21">
        <v>149</v>
      </c>
      <c r="S36" s="21">
        <v>182</v>
      </c>
      <c r="T36" s="21">
        <v>214</v>
      </c>
      <c r="U36" s="21">
        <v>182</v>
      </c>
      <c r="V36" s="21">
        <v>121</v>
      </c>
      <c r="W36" s="21">
        <v>128</v>
      </c>
      <c r="X36" s="21">
        <v>106</v>
      </c>
      <c r="Y36" s="21">
        <v>50</v>
      </c>
      <c r="Z36" s="21">
        <v>49</v>
      </c>
      <c r="AA36" s="21">
        <v>46</v>
      </c>
      <c r="AB36" s="21">
        <v>25</v>
      </c>
      <c r="AC36" s="22">
        <v>11</v>
      </c>
    </row>
    <row r="37" spans="1:29" x14ac:dyDescent="0.25">
      <c r="A37" s="7" t="s">
        <v>35</v>
      </c>
      <c r="B37" s="21">
        <v>2660</v>
      </c>
      <c r="C37" s="21">
        <v>1331</v>
      </c>
      <c r="D37" s="60">
        <v>1329</v>
      </c>
      <c r="E37" s="21">
        <v>2098</v>
      </c>
      <c r="F37" s="21">
        <v>1022</v>
      </c>
      <c r="G37" s="60">
        <v>1076</v>
      </c>
      <c r="H37" s="21">
        <v>562</v>
      </c>
      <c r="I37" s="21">
        <v>309</v>
      </c>
      <c r="J37" s="60">
        <v>253</v>
      </c>
      <c r="K37" s="21">
        <v>97</v>
      </c>
      <c r="L37" s="21">
        <v>118</v>
      </c>
      <c r="M37" s="21">
        <v>109</v>
      </c>
      <c r="N37" s="21">
        <v>113</v>
      </c>
      <c r="O37" s="21">
        <v>175</v>
      </c>
      <c r="P37" s="21">
        <v>240</v>
      </c>
      <c r="Q37" s="21">
        <v>193</v>
      </c>
      <c r="R37" s="21">
        <v>192</v>
      </c>
      <c r="S37" s="21">
        <v>164</v>
      </c>
      <c r="T37" s="21">
        <v>213</v>
      </c>
      <c r="U37" s="21">
        <v>197</v>
      </c>
      <c r="V37" s="21">
        <v>149</v>
      </c>
      <c r="W37" s="21">
        <v>204</v>
      </c>
      <c r="X37" s="21">
        <v>157</v>
      </c>
      <c r="Y37" s="21">
        <v>137</v>
      </c>
      <c r="Z37" s="21">
        <v>85</v>
      </c>
      <c r="AA37" s="21">
        <v>56</v>
      </c>
      <c r="AB37" s="21">
        <v>42</v>
      </c>
      <c r="AC37" s="22">
        <v>19</v>
      </c>
    </row>
    <row r="38" spans="1:29" x14ac:dyDescent="0.25">
      <c r="A38" s="7" t="s">
        <v>36</v>
      </c>
      <c r="B38" s="21">
        <v>1184</v>
      </c>
      <c r="C38" s="21">
        <v>604</v>
      </c>
      <c r="D38" s="60">
        <v>580</v>
      </c>
      <c r="E38" s="21">
        <v>988</v>
      </c>
      <c r="F38" s="21">
        <v>500</v>
      </c>
      <c r="G38" s="60">
        <v>488</v>
      </c>
      <c r="H38" s="21">
        <v>196</v>
      </c>
      <c r="I38" s="21">
        <v>104</v>
      </c>
      <c r="J38" s="60">
        <v>92</v>
      </c>
      <c r="K38" s="21">
        <v>40</v>
      </c>
      <c r="L38" s="21">
        <v>50</v>
      </c>
      <c r="M38" s="21">
        <v>52</v>
      </c>
      <c r="N38" s="21">
        <v>81</v>
      </c>
      <c r="O38" s="21">
        <v>90</v>
      </c>
      <c r="P38" s="21">
        <v>68</v>
      </c>
      <c r="Q38" s="21">
        <v>63</v>
      </c>
      <c r="R38" s="21">
        <v>77</v>
      </c>
      <c r="S38" s="21">
        <v>95</v>
      </c>
      <c r="T38" s="21">
        <v>102</v>
      </c>
      <c r="U38" s="21">
        <v>100</v>
      </c>
      <c r="V38" s="21">
        <v>89</v>
      </c>
      <c r="W38" s="21">
        <v>92</v>
      </c>
      <c r="X38" s="21">
        <v>55</v>
      </c>
      <c r="Y38" s="21">
        <v>47</v>
      </c>
      <c r="Z38" s="21">
        <v>36</v>
      </c>
      <c r="AA38" s="21">
        <v>21</v>
      </c>
      <c r="AB38" s="21">
        <v>17</v>
      </c>
      <c r="AC38" s="22">
        <v>9</v>
      </c>
    </row>
    <row r="39" spans="1:29" x14ac:dyDescent="0.25">
      <c r="A39" s="7" t="s">
        <v>37</v>
      </c>
      <c r="B39" s="21">
        <v>1244</v>
      </c>
      <c r="C39" s="21">
        <v>633</v>
      </c>
      <c r="D39" s="60">
        <v>611</v>
      </c>
      <c r="E39" s="21">
        <v>1059</v>
      </c>
      <c r="F39" s="21">
        <v>533</v>
      </c>
      <c r="G39" s="60">
        <v>526</v>
      </c>
      <c r="H39" s="21">
        <v>185</v>
      </c>
      <c r="I39" s="21">
        <v>100</v>
      </c>
      <c r="J39" s="60">
        <v>85</v>
      </c>
      <c r="K39" s="21">
        <v>61</v>
      </c>
      <c r="L39" s="21">
        <v>68</v>
      </c>
      <c r="M39" s="21">
        <v>57</v>
      </c>
      <c r="N39" s="21">
        <v>62</v>
      </c>
      <c r="O39" s="21">
        <v>74</v>
      </c>
      <c r="P39" s="21">
        <v>75</v>
      </c>
      <c r="Q39" s="21">
        <v>78</v>
      </c>
      <c r="R39" s="21">
        <v>92</v>
      </c>
      <c r="S39" s="21">
        <v>103</v>
      </c>
      <c r="T39" s="21">
        <v>96</v>
      </c>
      <c r="U39" s="21">
        <v>115</v>
      </c>
      <c r="V39" s="21">
        <v>92</v>
      </c>
      <c r="W39" s="21">
        <v>84</v>
      </c>
      <c r="X39" s="21">
        <v>62</v>
      </c>
      <c r="Y39" s="21">
        <v>51</v>
      </c>
      <c r="Z39" s="21">
        <v>32</v>
      </c>
      <c r="AA39" s="21">
        <v>18</v>
      </c>
      <c r="AB39" s="21">
        <v>17</v>
      </c>
      <c r="AC39" s="22">
        <v>7</v>
      </c>
    </row>
    <row r="40" spans="1:29" ht="13" x14ac:dyDescent="0.3">
      <c r="A40" s="6" t="str">
        <f>VLOOKUP("&lt;Zeilentitel_6&gt;",Uebersetzungen!$B$3:$E$121,Uebersetzungen!$B$2+1,FALSE)</f>
        <v>Region Landquart</v>
      </c>
      <c r="B40" s="9">
        <v>23090</v>
      </c>
      <c r="C40" s="9">
        <v>11500</v>
      </c>
      <c r="D40" s="65">
        <v>11590</v>
      </c>
      <c r="E40" s="9">
        <v>20206</v>
      </c>
      <c r="F40" s="9">
        <v>9962</v>
      </c>
      <c r="G40" s="65">
        <v>10244</v>
      </c>
      <c r="H40" s="9">
        <v>2884</v>
      </c>
      <c r="I40" s="9">
        <v>1538</v>
      </c>
      <c r="J40" s="65">
        <v>1346</v>
      </c>
      <c r="K40" s="66">
        <v>1110</v>
      </c>
      <c r="L40" s="9">
        <v>1124</v>
      </c>
      <c r="M40" s="9">
        <v>1318</v>
      </c>
      <c r="N40" s="9">
        <v>1483</v>
      </c>
      <c r="O40" s="9">
        <v>1479</v>
      </c>
      <c r="P40" s="9">
        <v>1493</v>
      </c>
      <c r="Q40" s="9">
        <v>1436</v>
      </c>
      <c r="R40" s="9">
        <v>1541</v>
      </c>
      <c r="S40" s="9">
        <v>1952</v>
      </c>
      <c r="T40" s="9">
        <v>2065</v>
      </c>
      <c r="U40" s="9">
        <v>1798</v>
      </c>
      <c r="V40" s="9">
        <v>1512</v>
      </c>
      <c r="W40" s="9">
        <v>1347</v>
      </c>
      <c r="X40" s="9">
        <v>1099</v>
      </c>
      <c r="Y40" s="9">
        <v>812</v>
      </c>
      <c r="Z40" s="9">
        <v>643</v>
      </c>
      <c r="AA40" s="9">
        <v>453</v>
      </c>
      <c r="AB40" s="9">
        <v>290</v>
      </c>
      <c r="AC40" s="13">
        <v>135</v>
      </c>
    </row>
    <row r="41" spans="1:29" x14ac:dyDescent="0.25">
      <c r="A41" s="7" t="s">
        <v>71</v>
      </c>
      <c r="B41" s="21">
        <v>3023</v>
      </c>
      <c r="C41" s="21">
        <v>1541</v>
      </c>
      <c r="D41" s="60">
        <v>1482</v>
      </c>
      <c r="E41" s="21">
        <v>2766</v>
      </c>
      <c r="F41" s="21">
        <v>1396</v>
      </c>
      <c r="G41" s="60">
        <v>1370</v>
      </c>
      <c r="H41" s="21">
        <v>257</v>
      </c>
      <c r="I41" s="21">
        <v>145</v>
      </c>
      <c r="J41" s="60">
        <v>112</v>
      </c>
      <c r="K41" s="21">
        <v>147</v>
      </c>
      <c r="L41" s="21">
        <v>157</v>
      </c>
      <c r="M41" s="21">
        <v>183</v>
      </c>
      <c r="N41" s="21">
        <v>189</v>
      </c>
      <c r="O41" s="21">
        <v>171</v>
      </c>
      <c r="P41" s="21">
        <v>205</v>
      </c>
      <c r="Q41" s="21">
        <v>192</v>
      </c>
      <c r="R41" s="21">
        <v>218</v>
      </c>
      <c r="S41" s="21">
        <v>254</v>
      </c>
      <c r="T41" s="21">
        <v>284</v>
      </c>
      <c r="U41" s="21">
        <v>241</v>
      </c>
      <c r="V41" s="21">
        <v>201</v>
      </c>
      <c r="W41" s="21">
        <v>177</v>
      </c>
      <c r="X41" s="21">
        <v>155</v>
      </c>
      <c r="Y41" s="21">
        <v>102</v>
      </c>
      <c r="Z41" s="21">
        <v>66</v>
      </c>
      <c r="AA41" s="21">
        <v>45</v>
      </c>
      <c r="AB41" s="21">
        <v>24</v>
      </c>
      <c r="AC41" s="22">
        <v>12</v>
      </c>
    </row>
    <row r="42" spans="1:29" x14ac:dyDescent="0.25">
      <c r="A42" s="7" t="s">
        <v>72</v>
      </c>
      <c r="B42" s="21">
        <v>2378</v>
      </c>
      <c r="C42" s="21">
        <v>1186</v>
      </c>
      <c r="D42" s="60">
        <v>1192</v>
      </c>
      <c r="E42" s="21">
        <v>2123</v>
      </c>
      <c r="F42" s="21">
        <v>1051</v>
      </c>
      <c r="G42" s="60">
        <v>1072</v>
      </c>
      <c r="H42" s="21">
        <v>255</v>
      </c>
      <c r="I42" s="21">
        <v>135</v>
      </c>
      <c r="J42" s="60">
        <v>120</v>
      </c>
      <c r="K42" s="21">
        <v>120</v>
      </c>
      <c r="L42" s="21">
        <v>152</v>
      </c>
      <c r="M42" s="21">
        <v>177</v>
      </c>
      <c r="N42" s="21">
        <v>170</v>
      </c>
      <c r="O42" s="21">
        <v>143</v>
      </c>
      <c r="P42" s="21">
        <v>150</v>
      </c>
      <c r="Q42" s="21">
        <v>135</v>
      </c>
      <c r="R42" s="21">
        <v>186</v>
      </c>
      <c r="S42" s="21">
        <v>235</v>
      </c>
      <c r="T42" s="21">
        <v>201</v>
      </c>
      <c r="U42" s="21">
        <v>171</v>
      </c>
      <c r="V42" s="21">
        <v>115</v>
      </c>
      <c r="W42" s="21">
        <v>111</v>
      </c>
      <c r="X42" s="21">
        <v>117</v>
      </c>
      <c r="Y42" s="21">
        <v>81</v>
      </c>
      <c r="Z42" s="21">
        <v>56</v>
      </c>
      <c r="AA42" s="21">
        <v>29</v>
      </c>
      <c r="AB42" s="21">
        <v>20</v>
      </c>
      <c r="AC42" s="22">
        <v>9</v>
      </c>
    </row>
    <row r="43" spans="1:29" x14ac:dyDescent="0.25">
      <c r="A43" s="7" t="s">
        <v>73</v>
      </c>
      <c r="B43" s="21">
        <v>3190</v>
      </c>
      <c r="C43" s="21">
        <v>1585</v>
      </c>
      <c r="D43" s="60">
        <v>1605</v>
      </c>
      <c r="E43" s="21">
        <v>2768</v>
      </c>
      <c r="F43" s="21">
        <v>1356</v>
      </c>
      <c r="G43" s="60">
        <v>1412</v>
      </c>
      <c r="H43" s="21">
        <v>422</v>
      </c>
      <c r="I43" s="21">
        <v>229</v>
      </c>
      <c r="J43" s="60">
        <v>193</v>
      </c>
      <c r="K43" s="21">
        <v>147</v>
      </c>
      <c r="L43" s="21">
        <v>162</v>
      </c>
      <c r="M43" s="21">
        <v>172</v>
      </c>
      <c r="N43" s="21">
        <v>191</v>
      </c>
      <c r="O43" s="21">
        <v>194</v>
      </c>
      <c r="P43" s="21">
        <v>230</v>
      </c>
      <c r="Q43" s="21">
        <v>202</v>
      </c>
      <c r="R43" s="21">
        <v>223</v>
      </c>
      <c r="S43" s="21">
        <v>241</v>
      </c>
      <c r="T43" s="21">
        <v>265</v>
      </c>
      <c r="U43" s="21">
        <v>235</v>
      </c>
      <c r="V43" s="21">
        <v>216</v>
      </c>
      <c r="W43" s="21">
        <v>203</v>
      </c>
      <c r="X43" s="21">
        <v>142</v>
      </c>
      <c r="Y43" s="21">
        <v>137</v>
      </c>
      <c r="Z43" s="21">
        <v>104</v>
      </c>
      <c r="AA43" s="21">
        <v>57</v>
      </c>
      <c r="AB43" s="21">
        <v>46</v>
      </c>
      <c r="AC43" s="22">
        <v>23</v>
      </c>
    </row>
    <row r="44" spans="1:29" x14ac:dyDescent="0.25">
      <c r="A44" s="7" t="s">
        <v>74</v>
      </c>
      <c r="B44" s="21">
        <v>596</v>
      </c>
      <c r="C44" s="21">
        <v>297</v>
      </c>
      <c r="D44" s="60">
        <v>299</v>
      </c>
      <c r="E44" s="21">
        <v>562</v>
      </c>
      <c r="F44" s="21">
        <v>281</v>
      </c>
      <c r="G44" s="60">
        <v>281</v>
      </c>
      <c r="H44" s="21">
        <v>34</v>
      </c>
      <c r="I44" s="21">
        <v>16</v>
      </c>
      <c r="J44" s="60">
        <v>18</v>
      </c>
      <c r="K44" s="21">
        <v>25</v>
      </c>
      <c r="L44" s="21">
        <v>24</v>
      </c>
      <c r="M44" s="21">
        <v>36</v>
      </c>
      <c r="N44" s="21">
        <v>32</v>
      </c>
      <c r="O44" s="21">
        <v>34</v>
      </c>
      <c r="P44" s="21">
        <v>40</v>
      </c>
      <c r="Q44" s="21">
        <v>39</v>
      </c>
      <c r="R44" s="21">
        <v>42</v>
      </c>
      <c r="S44" s="21">
        <v>52</v>
      </c>
      <c r="T44" s="21">
        <v>56</v>
      </c>
      <c r="U44" s="21">
        <v>45</v>
      </c>
      <c r="V44" s="21">
        <v>46</v>
      </c>
      <c r="W44" s="21">
        <v>40</v>
      </c>
      <c r="X44" s="21">
        <v>35</v>
      </c>
      <c r="Y44" s="21">
        <v>17</v>
      </c>
      <c r="Z44" s="21">
        <v>12</v>
      </c>
      <c r="AA44" s="21">
        <v>10</v>
      </c>
      <c r="AB44" s="21">
        <v>5</v>
      </c>
      <c r="AC44" s="22">
        <v>6</v>
      </c>
    </row>
    <row r="45" spans="1:29" x14ac:dyDescent="0.25">
      <c r="A45" s="7" t="s">
        <v>75</v>
      </c>
      <c r="B45" s="21">
        <v>850</v>
      </c>
      <c r="C45" s="21">
        <v>406</v>
      </c>
      <c r="D45" s="60">
        <v>444</v>
      </c>
      <c r="E45" s="21">
        <v>757</v>
      </c>
      <c r="F45" s="21">
        <v>362</v>
      </c>
      <c r="G45" s="60">
        <v>395</v>
      </c>
      <c r="H45" s="21">
        <v>93</v>
      </c>
      <c r="I45" s="21">
        <v>44</v>
      </c>
      <c r="J45" s="60">
        <v>49</v>
      </c>
      <c r="K45" s="21">
        <v>43</v>
      </c>
      <c r="L45" s="21">
        <v>42</v>
      </c>
      <c r="M45" s="21">
        <v>56</v>
      </c>
      <c r="N45" s="21">
        <v>43</v>
      </c>
      <c r="O45" s="21">
        <v>47</v>
      </c>
      <c r="P45" s="21">
        <v>56</v>
      </c>
      <c r="Q45" s="21">
        <v>47</v>
      </c>
      <c r="R45" s="21">
        <v>67</v>
      </c>
      <c r="S45" s="21">
        <v>71</v>
      </c>
      <c r="T45" s="21">
        <v>80</v>
      </c>
      <c r="U45" s="21">
        <v>61</v>
      </c>
      <c r="V45" s="21">
        <v>64</v>
      </c>
      <c r="W45" s="21">
        <v>52</v>
      </c>
      <c r="X45" s="21">
        <v>33</v>
      </c>
      <c r="Y45" s="21">
        <v>27</v>
      </c>
      <c r="Z45" s="21">
        <v>20</v>
      </c>
      <c r="AA45" s="21">
        <v>18</v>
      </c>
      <c r="AB45" s="21">
        <v>16</v>
      </c>
      <c r="AC45" s="22">
        <v>7</v>
      </c>
    </row>
    <row r="46" spans="1:29" x14ac:dyDescent="0.25">
      <c r="A46" s="7" t="s">
        <v>76</v>
      </c>
      <c r="B46" s="21">
        <v>2554</v>
      </c>
      <c r="C46" s="21">
        <v>1288</v>
      </c>
      <c r="D46" s="60">
        <v>1266</v>
      </c>
      <c r="E46" s="21">
        <v>2293</v>
      </c>
      <c r="F46" s="21">
        <v>1151</v>
      </c>
      <c r="G46" s="60">
        <v>1142</v>
      </c>
      <c r="H46" s="21">
        <v>261</v>
      </c>
      <c r="I46" s="21">
        <v>137</v>
      </c>
      <c r="J46" s="60">
        <v>124</v>
      </c>
      <c r="K46" s="21">
        <v>128</v>
      </c>
      <c r="L46" s="21">
        <v>113</v>
      </c>
      <c r="M46" s="21">
        <v>144</v>
      </c>
      <c r="N46" s="21">
        <v>126</v>
      </c>
      <c r="O46" s="21">
        <v>121</v>
      </c>
      <c r="P46" s="21">
        <v>166</v>
      </c>
      <c r="Q46" s="21">
        <v>194</v>
      </c>
      <c r="R46" s="21">
        <v>164</v>
      </c>
      <c r="S46" s="21">
        <v>225</v>
      </c>
      <c r="T46" s="21">
        <v>227</v>
      </c>
      <c r="U46" s="21">
        <v>198</v>
      </c>
      <c r="V46" s="21">
        <v>158</v>
      </c>
      <c r="W46" s="21">
        <v>144</v>
      </c>
      <c r="X46" s="21">
        <v>143</v>
      </c>
      <c r="Y46" s="21">
        <v>92</v>
      </c>
      <c r="Z46" s="21">
        <v>82</v>
      </c>
      <c r="AA46" s="21">
        <v>55</v>
      </c>
      <c r="AB46" s="21">
        <v>52</v>
      </c>
      <c r="AC46" s="22">
        <v>22</v>
      </c>
    </row>
    <row r="47" spans="1:29" x14ac:dyDescent="0.25">
      <c r="A47" s="7" t="s">
        <v>77</v>
      </c>
      <c r="B47" s="21">
        <v>2213</v>
      </c>
      <c r="C47" s="21">
        <v>1088</v>
      </c>
      <c r="D47" s="60">
        <v>1125</v>
      </c>
      <c r="E47" s="21">
        <v>2042</v>
      </c>
      <c r="F47" s="21">
        <v>999</v>
      </c>
      <c r="G47" s="60">
        <v>1043</v>
      </c>
      <c r="H47" s="21">
        <v>171</v>
      </c>
      <c r="I47" s="21">
        <v>89</v>
      </c>
      <c r="J47" s="60">
        <v>82</v>
      </c>
      <c r="K47" s="21">
        <v>119</v>
      </c>
      <c r="L47" s="21">
        <v>125</v>
      </c>
      <c r="M47" s="21">
        <v>137</v>
      </c>
      <c r="N47" s="21">
        <v>158</v>
      </c>
      <c r="O47" s="21">
        <v>103</v>
      </c>
      <c r="P47" s="21">
        <v>91</v>
      </c>
      <c r="Q47" s="21">
        <v>141</v>
      </c>
      <c r="R47" s="21">
        <v>163</v>
      </c>
      <c r="S47" s="21">
        <v>227</v>
      </c>
      <c r="T47" s="21">
        <v>225</v>
      </c>
      <c r="U47" s="21">
        <v>139</v>
      </c>
      <c r="V47" s="21">
        <v>116</v>
      </c>
      <c r="W47" s="21">
        <v>135</v>
      </c>
      <c r="X47" s="21">
        <v>106</v>
      </c>
      <c r="Y47" s="21">
        <v>63</v>
      </c>
      <c r="Z47" s="21">
        <v>68</v>
      </c>
      <c r="AA47" s="21">
        <v>57</v>
      </c>
      <c r="AB47" s="21">
        <v>32</v>
      </c>
      <c r="AC47" s="22">
        <v>8</v>
      </c>
    </row>
    <row r="48" spans="1:29" x14ac:dyDescent="0.25">
      <c r="A48" s="7" t="s">
        <v>78</v>
      </c>
      <c r="B48" s="21">
        <v>8286</v>
      </c>
      <c r="C48" s="21">
        <v>4109</v>
      </c>
      <c r="D48" s="60">
        <v>4177</v>
      </c>
      <c r="E48" s="21">
        <v>6895</v>
      </c>
      <c r="F48" s="21">
        <v>3366</v>
      </c>
      <c r="G48" s="60">
        <v>3529</v>
      </c>
      <c r="H48" s="21">
        <v>1391</v>
      </c>
      <c r="I48" s="21">
        <v>743</v>
      </c>
      <c r="J48" s="60">
        <v>648</v>
      </c>
      <c r="K48" s="21">
        <v>381</v>
      </c>
      <c r="L48" s="21">
        <v>349</v>
      </c>
      <c r="M48" s="21">
        <v>413</v>
      </c>
      <c r="N48" s="21">
        <v>574</v>
      </c>
      <c r="O48" s="21">
        <v>666</v>
      </c>
      <c r="P48" s="21">
        <v>555</v>
      </c>
      <c r="Q48" s="21">
        <v>486</v>
      </c>
      <c r="R48" s="21">
        <v>478</v>
      </c>
      <c r="S48" s="21">
        <v>647</v>
      </c>
      <c r="T48" s="21">
        <v>727</v>
      </c>
      <c r="U48" s="21">
        <v>708</v>
      </c>
      <c r="V48" s="21">
        <v>596</v>
      </c>
      <c r="W48" s="21">
        <v>485</v>
      </c>
      <c r="X48" s="21">
        <v>368</v>
      </c>
      <c r="Y48" s="21">
        <v>293</v>
      </c>
      <c r="Z48" s="21">
        <v>235</v>
      </c>
      <c r="AA48" s="21">
        <v>182</v>
      </c>
      <c r="AB48" s="21">
        <v>95</v>
      </c>
      <c r="AC48" s="22">
        <v>48</v>
      </c>
    </row>
    <row r="49" spans="1:29" ht="13" x14ac:dyDescent="0.3">
      <c r="A49" s="6" t="str">
        <f>VLOOKUP("&lt;Zeilentitel_7&gt;",Uebersetzungen!$B$3:$E$121,Uebersetzungen!$B$2+1,FALSE)</f>
        <v>Region Maloja</v>
      </c>
      <c r="B49" s="9">
        <v>18652</v>
      </c>
      <c r="C49" s="9">
        <v>9268</v>
      </c>
      <c r="D49" s="65">
        <v>9384</v>
      </c>
      <c r="E49" s="9">
        <v>13148</v>
      </c>
      <c r="F49" s="9">
        <v>6335</v>
      </c>
      <c r="G49" s="65">
        <v>6813</v>
      </c>
      <c r="H49" s="9">
        <v>5504</v>
      </c>
      <c r="I49" s="9">
        <v>2933</v>
      </c>
      <c r="J49" s="65">
        <v>2571</v>
      </c>
      <c r="K49" s="66">
        <v>753</v>
      </c>
      <c r="L49" s="9">
        <v>720</v>
      </c>
      <c r="M49" s="9">
        <v>837</v>
      </c>
      <c r="N49" s="9">
        <v>1036</v>
      </c>
      <c r="O49" s="9">
        <v>1152</v>
      </c>
      <c r="P49" s="9">
        <v>1222</v>
      </c>
      <c r="Q49" s="9">
        <v>1276</v>
      </c>
      <c r="R49" s="9">
        <v>1369</v>
      </c>
      <c r="S49" s="9">
        <v>1559</v>
      </c>
      <c r="T49" s="9">
        <v>1631</v>
      </c>
      <c r="U49" s="9">
        <v>1494</v>
      </c>
      <c r="V49" s="9">
        <v>1290</v>
      </c>
      <c r="W49" s="9">
        <v>1235</v>
      </c>
      <c r="X49" s="9">
        <v>1020</v>
      </c>
      <c r="Y49" s="9">
        <v>765</v>
      </c>
      <c r="Z49" s="9">
        <v>527</v>
      </c>
      <c r="AA49" s="9">
        <v>432</v>
      </c>
      <c r="AB49" s="9">
        <v>222</v>
      </c>
      <c r="AC49" s="13">
        <v>112</v>
      </c>
    </row>
    <row r="50" spans="1:29" x14ac:dyDescent="0.25">
      <c r="A50" s="7" t="s">
        <v>42</v>
      </c>
      <c r="B50" s="21">
        <v>660</v>
      </c>
      <c r="C50" s="21">
        <v>336</v>
      </c>
      <c r="D50" s="60">
        <v>324</v>
      </c>
      <c r="E50" s="21">
        <v>550</v>
      </c>
      <c r="F50" s="21">
        <v>278</v>
      </c>
      <c r="G50" s="60">
        <v>272</v>
      </c>
      <c r="H50" s="21">
        <v>110</v>
      </c>
      <c r="I50" s="21">
        <v>58</v>
      </c>
      <c r="J50" s="60">
        <v>52</v>
      </c>
      <c r="K50" s="21">
        <v>25</v>
      </c>
      <c r="L50" s="21">
        <v>20</v>
      </c>
      <c r="M50" s="21">
        <v>29</v>
      </c>
      <c r="N50" s="21">
        <v>47</v>
      </c>
      <c r="O50" s="21">
        <v>58</v>
      </c>
      <c r="P50" s="21">
        <v>43</v>
      </c>
      <c r="Q50" s="21">
        <v>37</v>
      </c>
      <c r="R50" s="21">
        <v>33</v>
      </c>
      <c r="S50" s="21">
        <v>59</v>
      </c>
      <c r="T50" s="21">
        <v>67</v>
      </c>
      <c r="U50" s="21">
        <v>61</v>
      </c>
      <c r="V50" s="21">
        <v>52</v>
      </c>
      <c r="W50" s="21">
        <v>50</v>
      </c>
      <c r="X50" s="21">
        <v>33</v>
      </c>
      <c r="Y50" s="21">
        <v>15</v>
      </c>
      <c r="Z50" s="21">
        <v>16</v>
      </c>
      <c r="AA50" s="21">
        <v>10</v>
      </c>
      <c r="AB50" s="21">
        <v>4</v>
      </c>
      <c r="AC50" s="22">
        <v>1</v>
      </c>
    </row>
    <row r="51" spans="1:29" x14ac:dyDescent="0.25">
      <c r="A51" s="7" t="s">
        <v>43</v>
      </c>
      <c r="B51" s="21">
        <v>1533</v>
      </c>
      <c r="C51" s="21">
        <v>732</v>
      </c>
      <c r="D51" s="60">
        <v>801</v>
      </c>
      <c r="E51" s="21">
        <v>1026</v>
      </c>
      <c r="F51" s="21">
        <v>488</v>
      </c>
      <c r="G51" s="60">
        <v>538</v>
      </c>
      <c r="H51" s="21">
        <v>507</v>
      </c>
      <c r="I51" s="21">
        <v>244</v>
      </c>
      <c r="J51" s="60">
        <v>263</v>
      </c>
      <c r="K51" s="21">
        <v>73</v>
      </c>
      <c r="L51" s="21">
        <v>63</v>
      </c>
      <c r="M51" s="21">
        <v>92</v>
      </c>
      <c r="N51" s="21">
        <v>84</v>
      </c>
      <c r="O51" s="21">
        <v>96</v>
      </c>
      <c r="P51" s="21">
        <v>104</v>
      </c>
      <c r="Q51" s="21">
        <v>88</v>
      </c>
      <c r="R51" s="21">
        <v>109</v>
      </c>
      <c r="S51" s="21">
        <v>141</v>
      </c>
      <c r="T51" s="21">
        <v>136</v>
      </c>
      <c r="U51" s="21">
        <v>135</v>
      </c>
      <c r="V51" s="21">
        <v>84</v>
      </c>
      <c r="W51" s="21">
        <v>105</v>
      </c>
      <c r="X51" s="21">
        <v>82</v>
      </c>
      <c r="Y51" s="21">
        <v>60</v>
      </c>
      <c r="Z51" s="21">
        <v>37</v>
      </c>
      <c r="AA51" s="21">
        <v>27</v>
      </c>
      <c r="AB51" s="21">
        <v>13</v>
      </c>
      <c r="AC51" s="22">
        <v>4</v>
      </c>
    </row>
    <row r="52" spans="1:29" x14ac:dyDescent="0.25">
      <c r="A52" s="7" t="s">
        <v>44</v>
      </c>
      <c r="B52" s="21">
        <v>194</v>
      </c>
      <c r="C52" s="21">
        <v>94</v>
      </c>
      <c r="D52" s="60">
        <v>100</v>
      </c>
      <c r="E52" s="21">
        <v>146</v>
      </c>
      <c r="F52" s="21">
        <v>71</v>
      </c>
      <c r="G52" s="60">
        <v>75</v>
      </c>
      <c r="H52" s="21">
        <v>48</v>
      </c>
      <c r="I52" s="21">
        <v>23</v>
      </c>
      <c r="J52" s="60">
        <v>25</v>
      </c>
      <c r="K52" s="21">
        <v>4</v>
      </c>
      <c r="L52" s="21">
        <v>4</v>
      </c>
      <c r="M52" s="21">
        <v>8</v>
      </c>
      <c r="N52" s="21">
        <v>11</v>
      </c>
      <c r="O52" s="21">
        <v>9</v>
      </c>
      <c r="P52" s="21">
        <v>15</v>
      </c>
      <c r="Q52" s="21">
        <v>20</v>
      </c>
      <c r="R52" s="21">
        <v>16</v>
      </c>
      <c r="S52" s="21">
        <v>8</v>
      </c>
      <c r="T52" s="21">
        <v>19</v>
      </c>
      <c r="U52" s="21">
        <v>17</v>
      </c>
      <c r="V52" s="21">
        <v>13</v>
      </c>
      <c r="W52" s="21">
        <v>12</v>
      </c>
      <c r="X52" s="21">
        <v>15</v>
      </c>
      <c r="Y52" s="21">
        <v>8</v>
      </c>
      <c r="Z52" s="21">
        <v>5</v>
      </c>
      <c r="AA52" s="21">
        <v>4</v>
      </c>
      <c r="AB52" s="21">
        <v>5</v>
      </c>
      <c r="AC52" s="22">
        <v>1</v>
      </c>
    </row>
    <row r="53" spans="1:29" x14ac:dyDescent="0.25">
      <c r="A53" s="7" t="s">
        <v>45</v>
      </c>
      <c r="B53" s="21">
        <v>1994</v>
      </c>
      <c r="C53" s="21">
        <v>1005</v>
      </c>
      <c r="D53" s="60">
        <v>989</v>
      </c>
      <c r="E53" s="21">
        <v>1350</v>
      </c>
      <c r="F53" s="21">
        <v>650</v>
      </c>
      <c r="G53" s="60">
        <v>700</v>
      </c>
      <c r="H53" s="21">
        <v>644</v>
      </c>
      <c r="I53" s="21">
        <v>355</v>
      </c>
      <c r="J53" s="60">
        <v>289</v>
      </c>
      <c r="K53" s="21">
        <v>93</v>
      </c>
      <c r="L53" s="21">
        <v>89</v>
      </c>
      <c r="M53" s="21">
        <v>94</v>
      </c>
      <c r="N53" s="21">
        <v>87</v>
      </c>
      <c r="O53" s="21">
        <v>129</v>
      </c>
      <c r="P53" s="21">
        <v>133</v>
      </c>
      <c r="Q53" s="21">
        <v>151</v>
      </c>
      <c r="R53" s="21">
        <v>153</v>
      </c>
      <c r="S53" s="21">
        <v>193</v>
      </c>
      <c r="T53" s="21">
        <v>192</v>
      </c>
      <c r="U53" s="21">
        <v>173</v>
      </c>
      <c r="V53" s="21">
        <v>133</v>
      </c>
      <c r="W53" s="21">
        <v>117</v>
      </c>
      <c r="X53" s="21">
        <v>73</v>
      </c>
      <c r="Y53" s="21">
        <v>69</v>
      </c>
      <c r="Z53" s="21">
        <v>43</v>
      </c>
      <c r="AA53" s="21">
        <v>38</v>
      </c>
      <c r="AB53" s="21">
        <v>21</v>
      </c>
      <c r="AC53" s="22">
        <v>13</v>
      </c>
    </row>
    <row r="54" spans="1:29" x14ac:dyDescent="0.25">
      <c r="A54" s="7" t="s">
        <v>95</v>
      </c>
      <c r="B54" s="21">
        <v>748</v>
      </c>
      <c r="C54" s="21">
        <v>368</v>
      </c>
      <c r="D54" s="60">
        <v>380</v>
      </c>
      <c r="E54" s="21">
        <v>564</v>
      </c>
      <c r="F54" s="21">
        <v>275</v>
      </c>
      <c r="G54" s="60">
        <v>289</v>
      </c>
      <c r="H54" s="21">
        <v>184</v>
      </c>
      <c r="I54" s="21">
        <v>93</v>
      </c>
      <c r="J54" s="60">
        <v>91</v>
      </c>
      <c r="K54" s="21">
        <v>27</v>
      </c>
      <c r="L54" s="21">
        <v>30</v>
      </c>
      <c r="M54" s="21">
        <v>34</v>
      </c>
      <c r="N54" s="21">
        <v>44</v>
      </c>
      <c r="O54" s="21">
        <v>42</v>
      </c>
      <c r="P54" s="21">
        <v>42</v>
      </c>
      <c r="Q54" s="21">
        <v>44</v>
      </c>
      <c r="R54" s="21">
        <v>58</v>
      </c>
      <c r="S54" s="21">
        <v>64</v>
      </c>
      <c r="T54" s="21">
        <v>64</v>
      </c>
      <c r="U54" s="21">
        <v>61</v>
      </c>
      <c r="V54" s="21">
        <v>64</v>
      </c>
      <c r="W54" s="21">
        <v>64</v>
      </c>
      <c r="X54" s="21">
        <v>48</v>
      </c>
      <c r="Y54" s="21">
        <v>23</v>
      </c>
      <c r="Z54" s="21">
        <v>16</v>
      </c>
      <c r="AA54" s="21">
        <v>15</v>
      </c>
      <c r="AB54" s="21">
        <v>6</v>
      </c>
      <c r="AC54" s="22">
        <v>2</v>
      </c>
    </row>
    <row r="55" spans="1:29" x14ac:dyDescent="0.25">
      <c r="A55" s="7" t="s">
        <v>46</v>
      </c>
      <c r="B55" s="21">
        <v>2968</v>
      </c>
      <c r="C55" s="21">
        <v>1440</v>
      </c>
      <c r="D55" s="60">
        <v>1528</v>
      </c>
      <c r="E55" s="21">
        <v>2312</v>
      </c>
      <c r="F55" s="21">
        <v>1107</v>
      </c>
      <c r="G55" s="60">
        <v>1205</v>
      </c>
      <c r="H55" s="21">
        <v>656</v>
      </c>
      <c r="I55" s="21">
        <v>333</v>
      </c>
      <c r="J55" s="60">
        <v>323</v>
      </c>
      <c r="K55" s="21">
        <v>138</v>
      </c>
      <c r="L55" s="21">
        <v>122</v>
      </c>
      <c r="M55" s="21">
        <v>144</v>
      </c>
      <c r="N55" s="21">
        <v>141</v>
      </c>
      <c r="O55" s="21">
        <v>195</v>
      </c>
      <c r="P55" s="21">
        <v>215</v>
      </c>
      <c r="Q55" s="21">
        <v>211</v>
      </c>
      <c r="R55" s="21">
        <v>249</v>
      </c>
      <c r="S55" s="21">
        <v>240</v>
      </c>
      <c r="T55" s="21">
        <v>256</v>
      </c>
      <c r="U55" s="21">
        <v>220</v>
      </c>
      <c r="V55" s="21">
        <v>190</v>
      </c>
      <c r="W55" s="21">
        <v>179</v>
      </c>
      <c r="X55" s="21">
        <v>165</v>
      </c>
      <c r="Y55" s="21">
        <v>99</v>
      </c>
      <c r="Z55" s="21">
        <v>79</v>
      </c>
      <c r="AA55" s="21">
        <v>68</v>
      </c>
      <c r="AB55" s="21">
        <v>39</v>
      </c>
      <c r="AC55" s="22">
        <v>18</v>
      </c>
    </row>
    <row r="56" spans="1:29" x14ac:dyDescent="0.25">
      <c r="A56" s="7" t="s">
        <v>97</v>
      </c>
      <c r="B56" s="21">
        <v>5202</v>
      </c>
      <c r="C56" s="21">
        <v>2646</v>
      </c>
      <c r="D56" s="60">
        <v>2556</v>
      </c>
      <c r="E56" s="21">
        <v>3197</v>
      </c>
      <c r="F56" s="21">
        <v>1540</v>
      </c>
      <c r="G56" s="60">
        <v>1657</v>
      </c>
      <c r="H56" s="21">
        <v>2005</v>
      </c>
      <c r="I56" s="21">
        <v>1106</v>
      </c>
      <c r="J56" s="60">
        <v>899</v>
      </c>
      <c r="K56" s="21">
        <v>179</v>
      </c>
      <c r="L56" s="21">
        <v>182</v>
      </c>
      <c r="M56" s="21">
        <v>184</v>
      </c>
      <c r="N56" s="21">
        <v>227</v>
      </c>
      <c r="O56" s="21">
        <v>314</v>
      </c>
      <c r="P56" s="21">
        <v>352</v>
      </c>
      <c r="Q56" s="21">
        <v>386</v>
      </c>
      <c r="R56" s="21">
        <v>374</v>
      </c>
      <c r="S56" s="21">
        <v>441</v>
      </c>
      <c r="T56" s="21">
        <v>489</v>
      </c>
      <c r="U56" s="21">
        <v>425</v>
      </c>
      <c r="V56" s="21">
        <v>363</v>
      </c>
      <c r="W56" s="21">
        <v>371</v>
      </c>
      <c r="X56" s="21">
        <v>297</v>
      </c>
      <c r="Y56" s="21">
        <v>243</v>
      </c>
      <c r="Z56" s="21">
        <v>163</v>
      </c>
      <c r="AA56" s="21">
        <v>120</v>
      </c>
      <c r="AB56" s="21">
        <v>61</v>
      </c>
      <c r="AC56" s="22">
        <v>31</v>
      </c>
    </row>
    <row r="57" spans="1:29" x14ac:dyDescent="0.25">
      <c r="A57" s="7" t="s">
        <v>47</v>
      </c>
      <c r="B57" s="21">
        <v>712</v>
      </c>
      <c r="C57" s="21">
        <v>370</v>
      </c>
      <c r="D57" s="60">
        <v>342</v>
      </c>
      <c r="E57" s="21">
        <v>602</v>
      </c>
      <c r="F57" s="21">
        <v>315</v>
      </c>
      <c r="G57" s="60">
        <v>287</v>
      </c>
      <c r="H57" s="21">
        <v>110</v>
      </c>
      <c r="I57" s="21">
        <v>55</v>
      </c>
      <c r="J57" s="60">
        <v>55</v>
      </c>
      <c r="K57" s="21">
        <v>29</v>
      </c>
      <c r="L57" s="21">
        <v>36</v>
      </c>
      <c r="M57" s="21">
        <v>41</v>
      </c>
      <c r="N57" s="21">
        <v>36</v>
      </c>
      <c r="O57" s="21">
        <v>42</v>
      </c>
      <c r="P57" s="21">
        <v>43</v>
      </c>
      <c r="Q57" s="21">
        <v>43</v>
      </c>
      <c r="R57" s="21">
        <v>44</v>
      </c>
      <c r="S57" s="21">
        <v>61</v>
      </c>
      <c r="T57" s="21">
        <v>71</v>
      </c>
      <c r="U57" s="21">
        <v>50</v>
      </c>
      <c r="V57" s="21">
        <v>49</v>
      </c>
      <c r="W57" s="21">
        <v>54</v>
      </c>
      <c r="X57" s="21">
        <v>38</v>
      </c>
      <c r="Y57" s="21">
        <v>28</v>
      </c>
      <c r="Z57" s="21">
        <v>12</v>
      </c>
      <c r="AA57" s="21">
        <v>21</v>
      </c>
      <c r="AB57" s="21">
        <v>10</v>
      </c>
      <c r="AC57" s="22">
        <v>4</v>
      </c>
    </row>
    <row r="58" spans="1:29" x14ac:dyDescent="0.25">
      <c r="A58" s="7" t="s">
        <v>98</v>
      </c>
      <c r="B58" s="21">
        <v>752</v>
      </c>
      <c r="C58" s="21">
        <v>374</v>
      </c>
      <c r="D58" s="60">
        <v>378</v>
      </c>
      <c r="E58" s="21">
        <v>505</v>
      </c>
      <c r="F58" s="21">
        <v>241</v>
      </c>
      <c r="G58" s="60">
        <v>264</v>
      </c>
      <c r="H58" s="21">
        <v>247</v>
      </c>
      <c r="I58" s="21">
        <v>133</v>
      </c>
      <c r="J58" s="60">
        <v>114</v>
      </c>
      <c r="K58" s="21">
        <v>31</v>
      </c>
      <c r="L58" s="21">
        <v>36</v>
      </c>
      <c r="M58" s="21">
        <v>32</v>
      </c>
      <c r="N58" s="21">
        <v>29</v>
      </c>
      <c r="O58" s="21">
        <v>41</v>
      </c>
      <c r="P58" s="21">
        <v>54</v>
      </c>
      <c r="Q58" s="21">
        <v>68</v>
      </c>
      <c r="R58" s="21">
        <v>68</v>
      </c>
      <c r="S58" s="21">
        <v>65</v>
      </c>
      <c r="T58" s="21">
        <v>64</v>
      </c>
      <c r="U58" s="21">
        <v>59</v>
      </c>
      <c r="V58" s="21">
        <v>60</v>
      </c>
      <c r="W58" s="21">
        <v>38</v>
      </c>
      <c r="X58" s="21">
        <v>33</v>
      </c>
      <c r="Y58" s="21">
        <v>34</v>
      </c>
      <c r="Z58" s="21">
        <v>17</v>
      </c>
      <c r="AA58" s="21">
        <v>15</v>
      </c>
      <c r="AB58" s="21">
        <v>5</v>
      </c>
      <c r="AC58" s="22">
        <v>3</v>
      </c>
    </row>
    <row r="59" spans="1:29" x14ac:dyDescent="0.25">
      <c r="A59" s="7" t="s">
        <v>48</v>
      </c>
      <c r="B59" s="21">
        <v>978</v>
      </c>
      <c r="C59" s="21">
        <v>458</v>
      </c>
      <c r="D59" s="60">
        <v>520</v>
      </c>
      <c r="E59" s="21">
        <v>669</v>
      </c>
      <c r="F59" s="21">
        <v>311</v>
      </c>
      <c r="G59" s="60">
        <v>358</v>
      </c>
      <c r="H59" s="21">
        <v>309</v>
      </c>
      <c r="I59" s="21">
        <v>147</v>
      </c>
      <c r="J59" s="60">
        <v>162</v>
      </c>
      <c r="K59" s="21">
        <v>33</v>
      </c>
      <c r="L59" s="21">
        <v>33</v>
      </c>
      <c r="M59" s="21">
        <v>25</v>
      </c>
      <c r="N59" s="21">
        <v>34</v>
      </c>
      <c r="O59" s="21">
        <v>50</v>
      </c>
      <c r="P59" s="21">
        <v>58</v>
      </c>
      <c r="Q59" s="21">
        <v>82</v>
      </c>
      <c r="R59" s="21">
        <v>85</v>
      </c>
      <c r="S59" s="21">
        <v>88</v>
      </c>
      <c r="T59" s="21">
        <v>71</v>
      </c>
      <c r="U59" s="21">
        <v>76</v>
      </c>
      <c r="V59" s="21">
        <v>75</v>
      </c>
      <c r="W59" s="21">
        <v>66</v>
      </c>
      <c r="X59" s="21">
        <v>80</v>
      </c>
      <c r="Y59" s="21">
        <v>52</v>
      </c>
      <c r="Z59" s="21">
        <v>32</v>
      </c>
      <c r="AA59" s="21">
        <v>24</v>
      </c>
      <c r="AB59" s="21">
        <v>11</v>
      </c>
      <c r="AC59" s="22">
        <v>3</v>
      </c>
    </row>
    <row r="60" spans="1:29" x14ac:dyDescent="0.25">
      <c r="A60" s="7" t="s">
        <v>49</v>
      </c>
      <c r="B60" s="21">
        <v>1310</v>
      </c>
      <c r="C60" s="21">
        <v>685</v>
      </c>
      <c r="D60" s="60">
        <v>625</v>
      </c>
      <c r="E60" s="21">
        <v>813</v>
      </c>
      <c r="F60" s="21">
        <v>400</v>
      </c>
      <c r="G60" s="60">
        <v>413</v>
      </c>
      <c r="H60" s="21">
        <v>497</v>
      </c>
      <c r="I60" s="21">
        <v>285</v>
      </c>
      <c r="J60" s="60">
        <v>212</v>
      </c>
      <c r="K60" s="21">
        <v>52</v>
      </c>
      <c r="L60" s="21">
        <v>46</v>
      </c>
      <c r="M60" s="21">
        <v>84</v>
      </c>
      <c r="N60" s="21">
        <v>193</v>
      </c>
      <c r="O60" s="21">
        <v>68</v>
      </c>
      <c r="P60" s="21">
        <v>79</v>
      </c>
      <c r="Q60" s="21">
        <v>71</v>
      </c>
      <c r="R60" s="21">
        <v>87</v>
      </c>
      <c r="S60" s="21">
        <v>89</v>
      </c>
      <c r="T60" s="21">
        <v>72</v>
      </c>
      <c r="U60" s="21">
        <v>84</v>
      </c>
      <c r="V60" s="21">
        <v>98</v>
      </c>
      <c r="W60" s="21">
        <v>80</v>
      </c>
      <c r="X60" s="21">
        <v>66</v>
      </c>
      <c r="Y60" s="21">
        <v>43</v>
      </c>
      <c r="Z60" s="21">
        <v>44</v>
      </c>
      <c r="AA60" s="21">
        <v>26</v>
      </c>
      <c r="AB60" s="21">
        <v>20</v>
      </c>
      <c r="AC60" s="22">
        <v>8</v>
      </c>
    </row>
    <row r="61" spans="1:29" x14ac:dyDescent="0.25">
      <c r="A61" s="7" t="s">
        <v>99</v>
      </c>
      <c r="B61" s="21">
        <v>1601</v>
      </c>
      <c r="C61" s="21">
        <v>760</v>
      </c>
      <c r="D61" s="60">
        <v>841</v>
      </c>
      <c r="E61" s="21">
        <v>1414</v>
      </c>
      <c r="F61" s="21">
        <v>659</v>
      </c>
      <c r="G61" s="60">
        <v>755</v>
      </c>
      <c r="H61" s="21">
        <v>187</v>
      </c>
      <c r="I61" s="21">
        <v>101</v>
      </c>
      <c r="J61" s="60">
        <v>86</v>
      </c>
      <c r="K61" s="21">
        <v>69</v>
      </c>
      <c r="L61" s="21">
        <v>59</v>
      </c>
      <c r="M61" s="21">
        <v>70</v>
      </c>
      <c r="N61" s="21">
        <v>103</v>
      </c>
      <c r="O61" s="21">
        <v>108</v>
      </c>
      <c r="P61" s="21">
        <v>84</v>
      </c>
      <c r="Q61" s="21">
        <v>75</v>
      </c>
      <c r="R61" s="21">
        <v>93</v>
      </c>
      <c r="S61" s="21">
        <v>110</v>
      </c>
      <c r="T61" s="21">
        <v>130</v>
      </c>
      <c r="U61" s="21">
        <v>133</v>
      </c>
      <c r="V61" s="21">
        <v>109</v>
      </c>
      <c r="W61" s="21">
        <v>99</v>
      </c>
      <c r="X61" s="21">
        <v>90</v>
      </c>
      <c r="Y61" s="21">
        <v>91</v>
      </c>
      <c r="Z61" s="21">
        <v>63</v>
      </c>
      <c r="AA61" s="21">
        <v>64</v>
      </c>
      <c r="AB61" s="21">
        <v>27</v>
      </c>
      <c r="AC61" s="22">
        <v>24</v>
      </c>
    </row>
    <row r="62" spans="1:29" ht="13" x14ac:dyDescent="0.3">
      <c r="A62" s="6" t="str">
        <f>VLOOKUP("&lt;Zeilentitel_8&gt;",Uebersetzungen!$B$3:$E$121,Uebersetzungen!$B$2+1,FALSE)</f>
        <v>Region Moesa</v>
      </c>
      <c r="B62" s="9">
        <v>7863</v>
      </c>
      <c r="C62" s="9">
        <v>3943</v>
      </c>
      <c r="D62" s="65">
        <v>3920</v>
      </c>
      <c r="E62" s="9">
        <v>6560</v>
      </c>
      <c r="F62" s="9">
        <v>3168</v>
      </c>
      <c r="G62" s="65">
        <v>3392</v>
      </c>
      <c r="H62" s="9">
        <v>1303</v>
      </c>
      <c r="I62" s="9">
        <v>775</v>
      </c>
      <c r="J62" s="65">
        <v>528</v>
      </c>
      <c r="K62" s="66">
        <v>280</v>
      </c>
      <c r="L62" s="9">
        <v>328</v>
      </c>
      <c r="M62" s="9">
        <v>392</v>
      </c>
      <c r="N62" s="9">
        <v>404</v>
      </c>
      <c r="O62" s="9">
        <v>372</v>
      </c>
      <c r="P62" s="9">
        <v>360</v>
      </c>
      <c r="Q62" s="9">
        <v>429</v>
      </c>
      <c r="R62" s="9">
        <v>592</v>
      </c>
      <c r="S62" s="9">
        <v>695</v>
      </c>
      <c r="T62" s="9">
        <v>660</v>
      </c>
      <c r="U62" s="9">
        <v>646</v>
      </c>
      <c r="V62" s="9">
        <v>524</v>
      </c>
      <c r="W62" s="9">
        <v>502</v>
      </c>
      <c r="X62" s="9">
        <v>514</v>
      </c>
      <c r="Y62" s="9">
        <v>404</v>
      </c>
      <c r="Z62" s="9">
        <v>334</v>
      </c>
      <c r="AA62" s="9">
        <v>239</v>
      </c>
      <c r="AB62" s="9">
        <v>117</v>
      </c>
      <c r="AC62" s="13">
        <v>71</v>
      </c>
    </row>
    <row r="63" spans="1:29" x14ac:dyDescent="0.25">
      <c r="A63" s="7" t="s">
        <v>50</v>
      </c>
      <c r="B63" s="21">
        <v>100</v>
      </c>
      <c r="C63" s="21">
        <v>45</v>
      </c>
      <c r="D63" s="60">
        <v>55</v>
      </c>
      <c r="E63" s="21">
        <v>95</v>
      </c>
      <c r="F63" s="21">
        <v>43</v>
      </c>
      <c r="G63" s="60">
        <v>52</v>
      </c>
      <c r="H63" s="21">
        <v>5</v>
      </c>
      <c r="I63" s="21">
        <v>2</v>
      </c>
      <c r="J63" s="60">
        <v>3</v>
      </c>
      <c r="K63" s="21">
        <v>3</v>
      </c>
      <c r="L63" s="21">
        <v>3</v>
      </c>
      <c r="M63" s="21">
        <v>5</v>
      </c>
      <c r="N63" s="21">
        <v>2</v>
      </c>
      <c r="O63" s="21">
        <v>4</v>
      </c>
      <c r="P63" s="21">
        <v>3</v>
      </c>
      <c r="Q63" s="21">
        <v>5</v>
      </c>
      <c r="R63" s="21">
        <v>3</v>
      </c>
      <c r="S63" s="21">
        <v>5</v>
      </c>
      <c r="T63" s="21">
        <v>14</v>
      </c>
      <c r="U63" s="21">
        <v>7</v>
      </c>
      <c r="V63" s="21">
        <v>5</v>
      </c>
      <c r="W63" s="21">
        <v>6</v>
      </c>
      <c r="X63" s="21">
        <v>5</v>
      </c>
      <c r="Y63" s="21">
        <v>8</v>
      </c>
      <c r="Z63" s="21">
        <v>8</v>
      </c>
      <c r="AA63" s="21">
        <v>7</v>
      </c>
      <c r="AB63" s="21">
        <v>3</v>
      </c>
      <c r="AC63" s="22">
        <v>4</v>
      </c>
    </row>
    <row r="64" spans="1:29" x14ac:dyDescent="0.25">
      <c r="A64" s="7" t="s">
        <v>51</v>
      </c>
      <c r="B64" s="21">
        <v>233</v>
      </c>
      <c r="C64" s="21">
        <v>101</v>
      </c>
      <c r="D64" s="60">
        <v>132</v>
      </c>
      <c r="E64" s="21">
        <v>217</v>
      </c>
      <c r="F64" s="21">
        <v>89</v>
      </c>
      <c r="G64" s="60">
        <v>128</v>
      </c>
      <c r="H64" s="21">
        <v>16</v>
      </c>
      <c r="I64" s="21">
        <v>12</v>
      </c>
      <c r="J64" s="60">
        <v>4</v>
      </c>
      <c r="K64" s="21">
        <v>7</v>
      </c>
      <c r="L64" s="21">
        <v>10</v>
      </c>
      <c r="M64" s="21">
        <v>9</v>
      </c>
      <c r="N64" s="21">
        <v>7</v>
      </c>
      <c r="O64" s="21">
        <v>7</v>
      </c>
      <c r="P64" s="21">
        <v>10</v>
      </c>
      <c r="Q64" s="21">
        <v>14</v>
      </c>
      <c r="R64" s="21">
        <v>15</v>
      </c>
      <c r="S64" s="21">
        <v>15</v>
      </c>
      <c r="T64" s="21">
        <v>17</v>
      </c>
      <c r="U64" s="21">
        <v>16</v>
      </c>
      <c r="V64" s="21">
        <v>16</v>
      </c>
      <c r="W64" s="21">
        <v>19</v>
      </c>
      <c r="X64" s="21">
        <v>22</v>
      </c>
      <c r="Y64" s="21">
        <v>18</v>
      </c>
      <c r="Z64" s="21">
        <v>10</v>
      </c>
      <c r="AA64" s="21">
        <v>9</v>
      </c>
      <c r="AB64" s="21">
        <v>6</v>
      </c>
      <c r="AC64" s="22">
        <v>6</v>
      </c>
    </row>
    <row r="65" spans="1:29" x14ac:dyDescent="0.25">
      <c r="A65" s="7" t="s">
        <v>52</v>
      </c>
      <c r="B65" s="21">
        <v>108</v>
      </c>
      <c r="C65" s="21">
        <v>55</v>
      </c>
      <c r="D65" s="60">
        <v>53</v>
      </c>
      <c r="E65" s="21">
        <v>101</v>
      </c>
      <c r="F65" s="21">
        <v>49</v>
      </c>
      <c r="G65" s="60">
        <v>52</v>
      </c>
      <c r="H65" s="21">
        <v>7</v>
      </c>
      <c r="I65" s="21">
        <v>6</v>
      </c>
      <c r="J65" s="60">
        <v>1</v>
      </c>
      <c r="K65" s="21">
        <v>2</v>
      </c>
      <c r="L65" s="21">
        <v>0</v>
      </c>
      <c r="M65" s="21">
        <v>2</v>
      </c>
      <c r="N65" s="21">
        <v>0</v>
      </c>
      <c r="O65" s="21">
        <v>4</v>
      </c>
      <c r="P65" s="21">
        <v>6</v>
      </c>
      <c r="Q65" s="21">
        <v>6</v>
      </c>
      <c r="R65" s="21">
        <v>7</v>
      </c>
      <c r="S65" s="21">
        <v>5</v>
      </c>
      <c r="T65" s="21">
        <v>1</v>
      </c>
      <c r="U65" s="21">
        <v>14</v>
      </c>
      <c r="V65" s="21">
        <v>12</v>
      </c>
      <c r="W65" s="21">
        <v>10</v>
      </c>
      <c r="X65" s="21">
        <v>10</v>
      </c>
      <c r="Y65" s="21">
        <v>10</v>
      </c>
      <c r="Z65" s="21">
        <v>6</v>
      </c>
      <c r="AA65" s="21">
        <v>5</v>
      </c>
      <c r="AB65" s="21">
        <v>5</v>
      </c>
      <c r="AC65" s="22">
        <v>3</v>
      </c>
    </row>
    <row r="66" spans="1:29" x14ac:dyDescent="0.25">
      <c r="A66" s="7" t="s">
        <v>53</v>
      </c>
      <c r="B66" s="21">
        <v>107</v>
      </c>
      <c r="C66" s="21">
        <v>50</v>
      </c>
      <c r="D66" s="60">
        <v>57</v>
      </c>
      <c r="E66" s="21">
        <v>98</v>
      </c>
      <c r="F66" s="21">
        <v>44</v>
      </c>
      <c r="G66" s="60">
        <v>54</v>
      </c>
      <c r="H66" s="21">
        <v>9</v>
      </c>
      <c r="I66" s="21">
        <v>6</v>
      </c>
      <c r="J66" s="60">
        <v>3</v>
      </c>
      <c r="K66" s="21">
        <v>2</v>
      </c>
      <c r="L66" s="21">
        <v>4</v>
      </c>
      <c r="M66" s="21">
        <v>3</v>
      </c>
      <c r="N66" s="21">
        <v>3</v>
      </c>
      <c r="O66" s="21">
        <v>2</v>
      </c>
      <c r="P66" s="21">
        <v>4</v>
      </c>
      <c r="Q66" s="21">
        <v>1</v>
      </c>
      <c r="R66" s="21">
        <v>5</v>
      </c>
      <c r="S66" s="21">
        <v>9</v>
      </c>
      <c r="T66" s="21">
        <v>12</v>
      </c>
      <c r="U66" s="21">
        <v>10</v>
      </c>
      <c r="V66" s="21">
        <v>11</v>
      </c>
      <c r="W66" s="21">
        <v>7</v>
      </c>
      <c r="X66" s="21">
        <v>11</v>
      </c>
      <c r="Y66" s="21">
        <v>9</v>
      </c>
      <c r="Z66" s="21">
        <v>4</v>
      </c>
      <c r="AA66" s="21">
        <v>6</v>
      </c>
      <c r="AB66" s="21">
        <v>1</v>
      </c>
      <c r="AC66" s="22">
        <v>3</v>
      </c>
    </row>
    <row r="67" spans="1:29" x14ac:dyDescent="0.25">
      <c r="A67" s="7" t="s">
        <v>54</v>
      </c>
      <c r="B67" s="21">
        <v>707</v>
      </c>
      <c r="C67" s="21">
        <v>362</v>
      </c>
      <c r="D67" s="60">
        <v>345</v>
      </c>
      <c r="E67" s="21">
        <v>608</v>
      </c>
      <c r="F67" s="21">
        <v>299</v>
      </c>
      <c r="G67" s="60">
        <v>309</v>
      </c>
      <c r="H67" s="21">
        <v>99</v>
      </c>
      <c r="I67" s="21">
        <v>63</v>
      </c>
      <c r="J67" s="60">
        <v>36</v>
      </c>
      <c r="K67" s="21">
        <v>33</v>
      </c>
      <c r="L67" s="21">
        <v>40</v>
      </c>
      <c r="M67" s="21">
        <v>36</v>
      </c>
      <c r="N67" s="21">
        <v>37</v>
      </c>
      <c r="O67" s="21">
        <v>32</v>
      </c>
      <c r="P67" s="21">
        <v>30</v>
      </c>
      <c r="Q67" s="21">
        <v>38</v>
      </c>
      <c r="R67" s="21">
        <v>66</v>
      </c>
      <c r="S67" s="21">
        <v>71</v>
      </c>
      <c r="T67" s="21">
        <v>57</v>
      </c>
      <c r="U67" s="21">
        <v>42</v>
      </c>
      <c r="V67" s="21">
        <v>43</v>
      </c>
      <c r="W67" s="21">
        <v>50</v>
      </c>
      <c r="X67" s="21">
        <v>44</v>
      </c>
      <c r="Y67" s="21">
        <v>28</v>
      </c>
      <c r="Z67" s="21">
        <v>34</v>
      </c>
      <c r="AA67" s="21">
        <v>18</v>
      </c>
      <c r="AB67" s="21">
        <v>6</v>
      </c>
      <c r="AC67" s="22">
        <v>2</v>
      </c>
    </row>
    <row r="68" spans="1:29" x14ac:dyDescent="0.25">
      <c r="A68" s="7" t="s">
        <v>55</v>
      </c>
      <c r="B68" s="21">
        <v>1225</v>
      </c>
      <c r="C68" s="21">
        <v>617</v>
      </c>
      <c r="D68" s="60">
        <v>608</v>
      </c>
      <c r="E68" s="21">
        <v>1061</v>
      </c>
      <c r="F68" s="21">
        <v>530</v>
      </c>
      <c r="G68" s="60">
        <v>531</v>
      </c>
      <c r="H68" s="21">
        <v>164</v>
      </c>
      <c r="I68" s="21">
        <v>87</v>
      </c>
      <c r="J68" s="60">
        <v>77</v>
      </c>
      <c r="K68" s="21">
        <v>37</v>
      </c>
      <c r="L68" s="21">
        <v>49</v>
      </c>
      <c r="M68" s="21">
        <v>59</v>
      </c>
      <c r="N68" s="21">
        <v>50</v>
      </c>
      <c r="O68" s="21">
        <v>63</v>
      </c>
      <c r="P68" s="21">
        <v>56</v>
      </c>
      <c r="Q68" s="21">
        <v>46</v>
      </c>
      <c r="R68" s="21">
        <v>99</v>
      </c>
      <c r="S68" s="21">
        <v>107</v>
      </c>
      <c r="T68" s="21">
        <v>105</v>
      </c>
      <c r="U68" s="21">
        <v>91</v>
      </c>
      <c r="V68" s="21">
        <v>83</v>
      </c>
      <c r="W68" s="21">
        <v>79</v>
      </c>
      <c r="X68" s="21">
        <v>88</v>
      </c>
      <c r="Y68" s="21">
        <v>60</v>
      </c>
      <c r="Z68" s="21">
        <v>65</v>
      </c>
      <c r="AA68" s="21">
        <v>55</v>
      </c>
      <c r="AB68" s="21">
        <v>22</v>
      </c>
      <c r="AC68" s="22">
        <v>11</v>
      </c>
    </row>
    <row r="69" spans="1:29" x14ac:dyDescent="0.25">
      <c r="A69" s="7" t="s">
        <v>56</v>
      </c>
      <c r="B69" s="21">
        <v>351</v>
      </c>
      <c r="C69" s="21">
        <v>184</v>
      </c>
      <c r="D69" s="60">
        <v>167</v>
      </c>
      <c r="E69" s="21">
        <v>309</v>
      </c>
      <c r="F69" s="21">
        <v>153</v>
      </c>
      <c r="G69" s="60">
        <v>156</v>
      </c>
      <c r="H69" s="21">
        <v>42</v>
      </c>
      <c r="I69" s="21">
        <v>31</v>
      </c>
      <c r="J69" s="60">
        <v>11</v>
      </c>
      <c r="K69" s="21">
        <v>7</v>
      </c>
      <c r="L69" s="21">
        <v>9</v>
      </c>
      <c r="M69" s="21">
        <v>23</v>
      </c>
      <c r="N69" s="21">
        <v>15</v>
      </c>
      <c r="O69" s="21">
        <v>19</v>
      </c>
      <c r="P69" s="21">
        <v>9</v>
      </c>
      <c r="Q69" s="21">
        <v>9</v>
      </c>
      <c r="R69" s="21">
        <v>20</v>
      </c>
      <c r="S69" s="21">
        <v>24</v>
      </c>
      <c r="T69" s="21">
        <v>33</v>
      </c>
      <c r="U69" s="21">
        <v>30</v>
      </c>
      <c r="V69" s="21">
        <v>27</v>
      </c>
      <c r="W69" s="21">
        <v>25</v>
      </c>
      <c r="X69" s="21">
        <v>24</v>
      </c>
      <c r="Y69" s="21">
        <v>24</v>
      </c>
      <c r="Z69" s="21">
        <v>27</v>
      </c>
      <c r="AA69" s="21">
        <v>16</v>
      </c>
      <c r="AB69" s="21">
        <v>6</v>
      </c>
      <c r="AC69" s="22">
        <v>4</v>
      </c>
    </row>
    <row r="70" spans="1:29" x14ac:dyDescent="0.25">
      <c r="A70" s="7" t="s">
        <v>57</v>
      </c>
      <c r="B70" s="21">
        <v>462</v>
      </c>
      <c r="C70" s="21">
        <v>232</v>
      </c>
      <c r="D70" s="60">
        <v>230</v>
      </c>
      <c r="E70" s="21">
        <v>389</v>
      </c>
      <c r="F70" s="21">
        <v>187</v>
      </c>
      <c r="G70" s="60">
        <v>202</v>
      </c>
      <c r="H70" s="21">
        <v>73</v>
      </c>
      <c r="I70" s="21">
        <v>45</v>
      </c>
      <c r="J70" s="60">
        <v>28</v>
      </c>
      <c r="K70" s="21">
        <v>12</v>
      </c>
      <c r="L70" s="21">
        <v>12</v>
      </c>
      <c r="M70" s="21">
        <v>19</v>
      </c>
      <c r="N70" s="21">
        <v>25</v>
      </c>
      <c r="O70" s="21">
        <v>17</v>
      </c>
      <c r="P70" s="21">
        <v>25</v>
      </c>
      <c r="Q70" s="21">
        <v>37</v>
      </c>
      <c r="R70" s="21">
        <v>42</v>
      </c>
      <c r="S70" s="21">
        <v>42</v>
      </c>
      <c r="T70" s="21">
        <v>36</v>
      </c>
      <c r="U70" s="21">
        <v>32</v>
      </c>
      <c r="V70" s="21">
        <v>37</v>
      </c>
      <c r="W70" s="21">
        <v>34</v>
      </c>
      <c r="X70" s="21">
        <v>28</v>
      </c>
      <c r="Y70" s="21">
        <v>24</v>
      </c>
      <c r="Z70" s="21">
        <v>19</v>
      </c>
      <c r="AA70" s="21">
        <v>13</v>
      </c>
      <c r="AB70" s="21">
        <v>4</v>
      </c>
      <c r="AC70" s="22">
        <v>4</v>
      </c>
    </row>
    <row r="71" spans="1:29" x14ac:dyDescent="0.25">
      <c r="A71" s="7" t="s">
        <v>58</v>
      </c>
      <c r="B71" s="21">
        <v>1242</v>
      </c>
      <c r="C71" s="21">
        <v>625</v>
      </c>
      <c r="D71" s="60">
        <v>617</v>
      </c>
      <c r="E71" s="21">
        <v>948</v>
      </c>
      <c r="F71" s="21">
        <v>450</v>
      </c>
      <c r="G71" s="60">
        <v>498</v>
      </c>
      <c r="H71" s="21">
        <v>294</v>
      </c>
      <c r="I71" s="21">
        <v>175</v>
      </c>
      <c r="J71" s="60">
        <v>119</v>
      </c>
      <c r="K71" s="21">
        <v>50</v>
      </c>
      <c r="L71" s="21">
        <v>62</v>
      </c>
      <c r="M71" s="21">
        <v>59</v>
      </c>
      <c r="N71" s="21">
        <v>74</v>
      </c>
      <c r="O71" s="21">
        <v>63</v>
      </c>
      <c r="P71" s="21">
        <v>62</v>
      </c>
      <c r="Q71" s="21">
        <v>66</v>
      </c>
      <c r="R71" s="21">
        <v>84</v>
      </c>
      <c r="S71" s="21">
        <v>115</v>
      </c>
      <c r="T71" s="21">
        <v>100</v>
      </c>
      <c r="U71" s="21">
        <v>104</v>
      </c>
      <c r="V71" s="21">
        <v>76</v>
      </c>
      <c r="W71" s="21">
        <v>85</v>
      </c>
      <c r="X71" s="21">
        <v>79</v>
      </c>
      <c r="Y71" s="21">
        <v>48</v>
      </c>
      <c r="Z71" s="21">
        <v>46</v>
      </c>
      <c r="AA71" s="21">
        <v>35</v>
      </c>
      <c r="AB71" s="21">
        <v>21</v>
      </c>
      <c r="AC71" s="22">
        <v>13</v>
      </c>
    </row>
    <row r="72" spans="1:29" x14ac:dyDescent="0.25">
      <c r="A72" s="7" t="s">
        <v>100</v>
      </c>
      <c r="B72" s="21">
        <v>2396</v>
      </c>
      <c r="C72" s="21">
        <v>1199</v>
      </c>
      <c r="D72" s="60">
        <v>1197</v>
      </c>
      <c r="E72" s="21">
        <v>1949</v>
      </c>
      <c r="F72" s="21">
        <v>943</v>
      </c>
      <c r="G72" s="60">
        <v>1006</v>
      </c>
      <c r="H72" s="21">
        <v>447</v>
      </c>
      <c r="I72" s="21">
        <v>256</v>
      </c>
      <c r="J72" s="60">
        <v>191</v>
      </c>
      <c r="K72" s="21">
        <v>97</v>
      </c>
      <c r="L72" s="21">
        <v>111</v>
      </c>
      <c r="M72" s="21">
        <v>136</v>
      </c>
      <c r="N72" s="21">
        <v>127</v>
      </c>
      <c r="O72" s="21">
        <v>108</v>
      </c>
      <c r="P72" s="21">
        <v>121</v>
      </c>
      <c r="Q72" s="21">
        <v>156</v>
      </c>
      <c r="R72" s="21">
        <v>192</v>
      </c>
      <c r="S72" s="21">
        <v>219</v>
      </c>
      <c r="T72" s="21">
        <v>204</v>
      </c>
      <c r="U72" s="21">
        <v>199</v>
      </c>
      <c r="V72" s="21">
        <v>143</v>
      </c>
      <c r="W72" s="21">
        <v>138</v>
      </c>
      <c r="X72" s="21">
        <v>150</v>
      </c>
      <c r="Y72" s="21">
        <v>118</v>
      </c>
      <c r="Z72" s="21">
        <v>83</v>
      </c>
      <c r="AA72" s="21">
        <v>55</v>
      </c>
      <c r="AB72" s="21">
        <v>27</v>
      </c>
      <c r="AC72" s="22">
        <v>12</v>
      </c>
    </row>
    <row r="73" spans="1:29" x14ac:dyDescent="0.25">
      <c r="A73" s="7" t="s">
        <v>59</v>
      </c>
      <c r="B73" s="21">
        <v>714</v>
      </c>
      <c r="C73" s="21">
        <v>353</v>
      </c>
      <c r="D73" s="60">
        <v>361</v>
      </c>
      <c r="E73" s="21">
        <v>610</v>
      </c>
      <c r="F73" s="21">
        <v>293</v>
      </c>
      <c r="G73" s="60">
        <v>317</v>
      </c>
      <c r="H73" s="21">
        <v>104</v>
      </c>
      <c r="I73" s="21">
        <v>60</v>
      </c>
      <c r="J73" s="60">
        <v>44</v>
      </c>
      <c r="K73" s="21">
        <v>26</v>
      </c>
      <c r="L73" s="21">
        <v>25</v>
      </c>
      <c r="M73" s="21">
        <v>37</v>
      </c>
      <c r="N73" s="21">
        <v>48</v>
      </c>
      <c r="O73" s="21">
        <v>39</v>
      </c>
      <c r="P73" s="21">
        <v>26</v>
      </c>
      <c r="Q73" s="21">
        <v>41</v>
      </c>
      <c r="R73" s="21">
        <v>45</v>
      </c>
      <c r="S73" s="21">
        <v>68</v>
      </c>
      <c r="T73" s="21">
        <v>64</v>
      </c>
      <c r="U73" s="21">
        <v>79</v>
      </c>
      <c r="V73" s="21">
        <v>50</v>
      </c>
      <c r="W73" s="21">
        <v>38</v>
      </c>
      <c r="X73" s="21">
        <v>32</v>
      </c>
      <c r="Y73" s="21">
        <v>45</v>
      </c>
      <c r="Z73" s="21">
        <v>24</v>
      </c>
      <c r="AA73" s="21">
        <v>14</v>
      </c>
      <c r="AB73" s="21">
        <v>8</v>
      </c>
      <c r="AC73" s="22">
        <v>5</v>
      </c>
    </row>
    <row r="74" spans="1:29" x14ac:dyDescent="0.25">
      <c r="A74" s="7" t="s">
        <v>101</v>
      </c>
      <c r="B74" s="21">
        <v>218</v>
      </c>
      <c r="C74" s="21">
        <v>120</v>
      </c>
      <c r="D74" s="60">
        <v>98</v>
      </c>
      <c r="E74" s="21">
        <v>175</v>
      </c>
      <c r="F74" s="21">
        <v>88</v>
      </c>
      <c r="G74" s="60">
        <v>87</v>
      </c>
      <c r="H74" s="21">
        <v>43</v>
      </c>
      <c r="I74" s="21">
        <v>32</v>
      </c>
      <c r="J74" s="60">
        <v>11</v>
      </c>
      <c r="K74" s="21">
        <v>4</v>
      </c>
      <c r="L74" s="21">
        <v>3</v>
      </c>
      <c r="M74" s="21">
        <v>4</v>
      </c>
      <c r="N74" s="21">
        <v>16</v>
      </c>
      <c r="O74" s="21">
        <v>14</v>
      </c>
      <c r="P74" s="21">
        <v>8</v>
      </c>
      <c r="Q74" s="21">
        <v>10</v>
      </c>
      <c r="R74" s="21">
        <v>14</v>
      </c>
      <c r="S74" s="21">
        <v>15</v>
      </c>
      <c r="T74" s="21">
        <v>17</v>
      </c>
      <c r="U74" s="21">
        <v>22</v>
      </c>
      <c r="V74" s="21">
        <v>21</v>
      </c>
      <c r="W74" s="21">
        <v>11</v>
      </c>
      <c r="X74" s="21">
        <v>21</v>
      </c>
      <c r="Y74" s="21">
        <v>12</v>
      </c>
      <c r="Z74" s="21">
        <v>8</v>
      </c>
      <c r="AA74" s="21">
        <v>6</v>
      </c>
      <c r="AB74" s="21">
        <v>8</v>
      </c>
      <c r="AC74" s="22">
        <v>4</v>
      </c>
    </row>
    <row r="75" spans="1:29" ht="13" x14ac:dyDescent="0.3">
      <c r="A75" s="6" t="str">
        <f>VLOOKUP("&lt;Zeilentitel_9&gt;",Uebersetzungen!$B$3:$E$121,Uebersetzungen!$B$2+1,FALSE)</f>
        <v>Region Plessur</v>
      </c>
      <c r="B75" s="9">
        <v>41070</v>
      </c>
      <c r="C75" s="9">
        <v>19982</v>
      </c>
      <c r="D75" s="65">
        <v>21088</v>
      </c>
      <c r="E75" s="9">
        <v>33506</v>
      </c>
      <c r="F75" s="9">
        <v>15868</v>
      </c>
      <c r="G75" s="65">
        <v>17638</v>
      </c>
      <c r="H75" s="9">
        <v>7564</v>
      </c>
      <c r="I75" s="9">
        <v>4114</v>
      </c>
      <c r="J75" s="65">
        <v>3450</v>
      </c>
      <c r="K75" s="66">
        <v>1603</v>
      </c>
      <c r="L75" s="9">
        <v>1593</v>
      </c>
      <c r="M75" s="9">
        <v>1875</v>
      </c>
      <c r="N75" s="9">
        <v>2096</v>
      </c>
      <c r="O75" s="9">
        <v>2832</v>
      </c>
      <c r="P75" s="9">
        <v>3001</v>
      </c>
      <c r="Q75" s="9">
        <v>2855</v>
      </c>
      <c r="R75" s="9">
        <v>2887</v>
      </c>
      <c r="S75" s="9">
        <v>3186</v>
      </c>
      <c r="T75" s="9">
        <v>3388</v>
      </c>
      <c r="U75" s="9">
        <v>3028</v>
      </c>
      <c r="V75" s="9">
        <v>2674</v>
      </c>
      <c r="W75" s="9">
        <v>2567</v>
      </c>
      <c r="X75" s="9">
        <v>2131</v>
      </c>
      <c r="Y75" s="9">
        <v>1779</v>
      </c>
      <c r="Z75" s="9">
        <v>1451</v>
      </c>
      <c r="AA75" s="9">
        <v>1083</v>
      </c>
      <c r="AB75" s="9">
        <v>684</v>
      </c>
      <c r="AC75" s="13">
        <v>357</v>
      </c>
    </row>
    <row r="76" spans="1:29" x14ac:dyDescent="0.25">
      <c r="A76" s="7" t="s">
        <v>67</v>
      </c>
      <c r="B76" s="21">
        <v>34253</v>
      </c>
      <c r="C76" s="21">
        <v>16469</v>
      </c>
      <c r="D76" s="60">
        <v>17784</v>
      </c>
      <c r="E76" s="21">
        <v>27966</v>
      </c>
      <c r="F76" s="21">
        <v>13103</v>
      </c>
      <c r="G76" s="60">
        <v>14863</v>
      </c>
      <c r="H76" s="21">
        <v>6287</v>
      </c>
      <c r="I76" s="21">
        <v>3366</v>
      </c>
      <c r="J76" s="60">
        <v>2921</v>
      </c>
      <c r="K76" s="21">
        <v>1338</v>
      </c>
      <c r="L76" s="21">
        <v>1332</v>
      </c>
      <c r="M76" s="21">
        <v>1539</v>
      </c>
      <c r="N76" s="21">
        <v>1707</v>
      </c>
      <c r="O76" s="21">
        <v>2274</v>
      </c>
      <c r="P76" s="21">
        <v>2552</v>
      </c>
      <c r="Q76" s="21">
        <v>2419</v>
      </c>
      <c r="R76" s="21">
        <v>2422</v>
      </c>
      <c r="S76" s="21">
        <v>2649</v>
      </c>
      <c r="T76" s="21">
        <v>2818</v>
      </c>
      <c r="U76" s="21">
        <v>2491</v>
      </c>
      <c r="V76" s="21">
        <v>2229</v>
      </c>
      <c r="W76" s="21">
        <v>2138</v>
      </c>
      <c r="X76" s="21">
        <v>1775</v>
      </c>
      <c r="Y76" s="21">
        <v>1509</v>
      </c>
      <c r="Z76" s="21">
        <v>1210</v>
      </c>
      <c r="AA76" s="21">
        <v>931</v>
      </c>
      <c r="AB76" s="21">
        <v>601</v>
      </c>
      <c r="AC76" s="22">
        <v>319</v>
      </c>
    </row>
    <row r="77" spans="1:29" x14ac:dyDescent="0.25">
      <c r="A77" s="7" t="s">
        <v>68</v>
      </c>
      <c r="B77" s="21">
        <v>2142</v>
      </c>
      <c r="C77" s="21">
        <v>1109</v>
      </c>
      <c r="D77" s="60">
        <v>1033</v>
      </c>
      <c r="E77" s="21">
        <v>1665</v>
      </c>
      <c r="F77" s="21">
        <v>827</v>
      </c>
      <c r="G77" s="60">
        <v>838</v>
      </c>
      <c r="H77" s="21">
        <v>477</v>
      </c>
      <c r="I77" s="21">
        <v>282</v>
      </c>
      <c r="J77" s="60">
        <v>195</v>
      </c>
      <c r="K77" s="21">
        <v>91</v>
      </c>
      <c r="L77" s="21">
        <v>89</v>
      </c>
      <c r="M77" s="21">
        <v>84</v>
      </c>
      <c r="N77" s="21">
        <v>142</v>
      </c>
      <c r="O77" s="21">
        <v>235</v>
      </c>
      <c r="P77" s="21">
        <v>158</v>
      </c>
      <c r="Q77" s="21">
        <v>115</v>
      </c>
      <c r="R77" s="21">
        <v>127</v>
      </c>
      <c r="S77" s="21">
        <v>152</v>
      </c>
      <c r="T77" s="21">
        <v>186</v>
      </c>
      <c r="U77" s="21">
        <v>190</v>
      </c>
      <c r="V77" s="21">
        <v>124</v>
      </c>
      <c r="W77" s="21">
        <v>109</v>
      </c>
      <c r="X77" s="21">
        <v>105</v>
      </c>
      <c r="Y77" s="21">
        <v>87</v>
      </c>
      <c r="Z77" s="21">
        <v>75</v>
      </c>
      <c r="AA77" s="21">
        <v>47</v>
      </c>
      <c r="AB77" s="21">
        <v>17</v>
      </c>
      <c r="AC77" s="22">
        <v>9</v>
      </c>
    </row>
    <row r="78" spans="1:29" x14ac:dyDescent="0.25">
      <c r="A78" s="7" t="s">
        <v>69</v>
      </c>
      <c r="B78" s="21">
        <v>3364</v>
      </c>
      <c r="C78" s="21">
        <v>1740</v>
      </c>
      <c r="D78" s="60">
        <v>1624</v>
      </c>
      <c r="E78" s="21">
        <v>2700</v>
      </c>
      <c r="F78" s="21">
        <v>1350</v>
      </c>
      <c r="G78" s="60">
        <v>1350</v>
      </c>
      <c r="H78" s="21">
        <v>664</v>
      </c>
      <c r="I78" s="21">
        <v>390</v>
      </c>
      <c r="J78" s="60">
        <v>274</v>
      </c>
      <c r="K78" s="21">
        <v>97</v>
      </c>
      <c r="L78" s="21">
        <v>120</v>
      </c>
      <c r="M78" s="21">
        <v>162</v>
      </c>
      <c r="N78" s="21">
        <v>165</v>
      </c>
      <c r="O78" s="21">
        <v>246</v>
      </c>
      <c r="P78" s="21">
        <v>228</v>
      </c>
      <c r="Q78" s="21">
        <v>226</v>
      </c>
      <c r="R78" s="21">
        <v>228</v>
      </c>
      <c r="S78" s="21">
        <v>274</v>
      </c>
      <c r="T78" s="21">
        <v>280</v>
      </c>
      <c r="U78" s="21">
        <v>256</v>
      </c>
      <c r="V78" s="21">
        <v>243</v>
      </c>
      <c r="W78" s="21">
        <v>233</v>
      </c>
      <c r="X78" s="21">
        <v>182</v>
      </c>
      <c r="Y78" s="21">
        <v>141</v>
      </c>
      <c r="Z78" s="21">
        <v>125</v>
      </c>
      <c r="AA78" s="21">
        <v>76</v>
      </c>
      <c r="AB78" s="21">
        <v>59</v>
      </c>
      <c r="AC78" s="22">
        <v>23</v>
      </c>
    </row>
    <row r="79" spans="1:29" x14ac:dyDescent="0.25">
      <c r="A79" s="7" t="s">
        <v>70</v>
      </c>
      <c r="B79" s="21">
        <v>308</v>
      </c>
      <c r="C79" s="21">
        <v>159</v>
      </c>
      <c r="D79" s="60">
        <v>149</v>
      </c>
      <c r="E79" s="21">
        <v>278</v>
      </c>
      <c r="F79" s="21">
        <v>140</v>
      </c>
      <c r="G79" s="60">
        <v>138</v>
      </c>
      <c r="H79" s="21">
        <v>30</v>
      </c>
      <c r="I79" s="21">
        <v>19</v>
      </c>
      <c r="J79" s="60">
        <v>11</v>
      </c>
      <c r="K79" s="21">
        <v>8</v>
      </c>
      <c r="L79" s="21">
        <v>9</v>
      </c>
      <c r="M79" s="21">
        <v>10</v>
      </c>
      <c r="N79" s="21">
        <v>16</v>
      </c>
      <c r="O79" s="21">
        <v>27</v>
      </c>
      <c r="P79" s="21">
        <v>16</v>
      </c>
      <c r="Q79" s="21">
        <v>20</v>
      </c>
      <c r="R79" s="21">
        <v>18</v>
      </c>
      <c r="S79" s="21">
        <v>15</v>
      </c>
      <c r="T79" s="21">
        <v>20</v>
      </c>
      <c r="U79" s="21">
        <v>27</v>
      </c>
      <c r="V79" s="21">
        <v>33</v>
      </c>
      <c r="W79" s="21">
        <v>25</v>
      </c>
      <c r="X79" s="21">
        <v>25</v>
      </c>
      <c r="Y79" s="21">
        <v>9</v>
      </c>
      <c r="Z79" s="21">
        <v>14</v>
      </c>
      <c r="AA79" s="21">
        <v>12</v>
      </c>
      <c r="AB79" s="21">
        <v>2</v>
      </c>
      <c r="AC79" s="22">
        <v>2</v>
      </c>
    </row>
    <row r="80" spans="1:29" x14ac:dyDescent="0.25">
      <c r="A80" s="7" t="s">
        <v>242</v>
      </c>
      <c r="B80" s="21">
        <v>1003</v>
      </c>
      <c r="C80" s="21">
        <v>505</v>
      </c>
      <c r="D80" s="60">
        <v>498</v>
      </c>
      <c r="E80" s="21">
        <v>897</v>
      </c>
      <c r="F80" s="21">
        <v>448</v>
      </c>
      <c r="G80" s="60">
        <v>449</v>
      </c>
      <c r="H80" s="21">
        <v>106</v>
      </c>
      <c r="I80" s="21">
        <v>57</v>
      </c>
      <c r="J80" s="60">
        <v>49</v>
      </c>
      <c r="K80" s="21">
        <v>69</v>
      </c>
      <c r="L80" s="21">
        <v>43</v>
      </c>
      <c r="M80" s="21">
        <v>80</v>
      </c>
      <c r="N80" s="21">
        <v>66</v>
      </c>
      <c r="O80" s="21">
        <v>50</v>
      </c>
      <c r="P80" s="21">
        <v>47</v>
      </c>
      <c r="Q80" s="21">
        <v>75</v>
      </c>
      <c r="R80" s="21">
        <v>92</v>
      </c>
      <c r="S80" s="21">
        <v>96</v>
      </c>
      <c r="T80" s="21">
        <v>84</v>
      </c>
      <c r="U80" s="21">
        <v>64</v>
      </c>
      <c r="V80" s="21">
        <v>45</v>
      </c>
      <c r="W80" s="21">
        <v>62</v>
      </c>
      <c r="X80" s="21">
        <v>44</v>
      </c>
      <c r="Y80" s="21">
        <v>33</v>
      </c>
      <c r="Z80" s="21">
        <v>27</v>
      </c>
      <c r="AA80" s="21">
        <v>17</v>
      </c>
      <c r="AB80" s="21">
        <v>5</v>
      </c>
      <c r="AC80" s="22">
        <v>4</v>
      </c>
    </row>
    <row r="81" spans="1:29" ht="13" x14ac:dyDescent="0.3">
      <c r="A81" s="6" t="str">
        <f>VLOOKUP("&lt;Zeilentitel_10&gt;",Uebersetzungen!$B$3:$E$121,Uebersetzungen!$B$2+1,FALSE)</f>
        <v>Region Prättigau/Davos</v>
      </c>
      <c r="B81" s="9">
        <v>26198</v>
      </c>
      <c r="C81" s="9">
        <v>13018</v>
      </c>
      <c r="D81" s="65">
        <v>13180</v>
      </c>
      <c r="E81" s="9">
        <v>21592</v>
      </c>
      <c r="F81" s="9">
        <v>10531</v>
      </c>
      <c r="G81" s="65">
        <v>11061</v>
      </c>
      <c r="H81" s="9">
        <v>4606</v>
      </c>
      <c r="I81" s="9">
        <v>2487</v>
      </c>
      <c r="J81" s="65">
        <v>2119</v>
      </c>
      <c r="K81" s="66">
        <v>1086</v>
      </c>
      <c r="L81" s="9">
        <v>1178</v>
      </c>
      <c r="M81" s="9">
        <v>1470</v>
      </c>
      <c r="N81" s="9">
        <v>1601</v>
      </c>
      <c r="O81" s="9">
        <v>1662</v>
      </c>
      <c r="P81" s="9">
        <v>1687</v>
      </c>
      <c r="Q81" s="9">
        <v>1613</v>
      </c>
      <c r="R81" s="9">
        <v>1706</v>
      </c>
      <c r="S81" s="9">
        <v>2101</v>
      </c>
      <c r="T81" s="9">
        <v>2034</v>
      </c>
      <c r="U81" s="9">
        <v>1943</v>
      </c>
      <c r="V81" s="9">
        <v>1807</v>
      </c>
      <c r="W81" s="9">
        <v>1652</v>
      </c>
      <c r="X81" s="9">
        <v>1424</v>
      </c>
      <c r="Y81" s="9">
        <v>1022</v>
      </c>
      <c r="Z81" s="9">
        <v>882</v>
      </c>
      <c r="AA81" s="9">
        <v>703</v>
      </c>
      <c r="AB81" s="9">
        <v>405</v>
      </c>
      <c r="AC81" s="13">
        <v>222</v>
      </c>
    </row>
    <row r="82" spans="1:29" x14ac:dyDescent="0.25">
      <c r="A82" s="7" t="s">
        <v>61</v>
      </c>
      <c r="B82" s="21">
        <v>11166</v>
      </c>
      <c r="C82" s="21">
        <v>5537</v>
      </c>
      <c r="D82" s="60">
        <v>5629</v>
      </c>
      <c r="E82" s="21">
        <v>8374</v>
      </c>
      <c r="F82" s="21">
        <v>4034</v>
      </c>
      <c r="G82" s="60">
        <v>4340</v>
      </c>
      <c r="H82" s="21">
        <v>2792</v>
      </c>
      <c r="I82" s="21">
        <v>1503</v>
      </c>
      <c r="J82" s="60">
        <v>1289</v>
      </c>
      <c r="K82" s="21">
        <v>464</v>
      </c>
      <c r="L82" s="21">
        <v>426</v>
      </c>
      <c r="M82" s="21">
        <v>513</v>
      </c>
      <c r="N82" s="21">
        <v>582</v>
      </c>
      <c r="O82" s="21">
        <v>733</v>
      </c>
      <c r="P82" s="21">
        <v>861</v>
      </c>
      <c r="Q82" s="21">
        <v>846</v>
      </c>
      <c r="R82" s="21">
        <v>801</v>
      </c>
      <c r="S82" s="21">
        <v>920</v>
      </c>
      <c r="T82" s="21">
        <v>839</v>
      </c>
      <c r="U82" s="21">
        <v>828</v>
      </c>
      <c r="V82" s="21">
        <v>811</v>
      </c>
      <c r="W82" s="21">
        <v>709</v>
      </c>
      <c r="X82" s="21">
        <v>596</v>
      </c>
      <c r="Y82" s="21">
        <v>388</v>
      </c>
      <c r="Z82" s="21">
        <v>322</v>
      </c>
      <c r="AA82" s="21">
        <v>291</v>
      </c>
      <c r="AB82" s="21">
        <v>153</v>
      </c>
      <c r="AC82" s="22">
        <v>83</v>
      </c>
    </row>
    <row r="83" spans="1:29" x14ac:dyDescent="0.25">
      <c r="A83" s="7" t="s">
        <v>62</v>
      </c>
      <c r="B83" s="21">
        <v>613</v>
      </c>
      <c r="C83" s="21">
        <v>305</v>
      </c>
      <c r="D83" s="60">
        <v>308</v>
      </c>
      <c r="E83" s="21">
        <v>579</v>
      </c>
      <c r="F83" s="21">
        <v>286</v>
      </c>
      <c r="G83" s="60">
        <v>293</v>
      </c>
      <c r="H83" s="21">
        <v>34</v>
      </c>
      <c r="I83" s="21">
        <v>19</v>
      </c>
      <c r="J83" s="60">
        <v>15</v>
      </c>
      <c r="K83" s="21">
        <v>22</v>
      </c>
      <c r="L83" s="21">
        <v>31</v>
      </c>
      <c r="M83" s="21">
        <v>41</v>
      </c>
      <c r="N83" s="21">
        <v>69</v>
      </c>
      <c r="O83" s="21">
        <v>45</v>
      </c>
      <c r="P83" s="21">
        <v>19</v>
      </c>
      <c r="Q83" s="21">
        <v>21</v>
      </c>
      <c r="R83" s="21">
        <v>34</v>
      </c>
      <c r="S83" s="21">
        <v>46</v>
      </c>
      <c r="T83" s="21">
        <v>54</v>
      </c>
      <c r="U83" s="21">
        <v>45</v>
      </c>
      <c r="V83" s="21">
        <v>34</v>
      </c>
      <c r="W83" s="21">
        <v>32</v>
      </c>
      <c r="X83" s="21">
        <v>33</v>
      </c>
      <c r="Y83" s="21">
        <v>26</v>
      </c>
      <c r="Z83" s="21">
        <v>28</v>
      </c>
      <c r="AA83" s="21">
        <v>14</v>
      </c>
      <c r="AB83" s="21">
        <v>11</v>
      </c>
      <c r="AC83" s="22">
        <v>8</v>
      </c>
    </row>
    <row r="84" spans="1:29" x14ac:dyDescent="0.25">
      <c r="A84" s="7" t="s">
        <v>63</v>
      </c>
      <c r="B84" s="21">
        <v>201</v>
      </c>
      <c r="C84" s="21">
        <v>96</v>
      </c>
      <c r="D84" s="60">
        <v>105</v>
      </c>
      <c r="E84" s="21">
        <v>196</v>
      </c>
      <c r="F84" s="21">
        <v>94</v>
      </c>
      <c r="G84" s="60">
        <v>102</v>
      </c>
      <c r="H84" s="21">
        <v>5</v>
      </c>
      <c r="I84" s="21">
        <v>2</v>
      </c>
      <c r="J84" s="60">
        <v>3</v>
      </c>
      <c r="K84" s="21">
        <v>9</v>
      </c>
      <c r="L84" s="21">
        <v>15</v>
      </c>
      <c r="M84" s="21">
        <v>21</v>
      </c>
      <c r="N84" s="21">
        <v>11</v>
      </c>
      <c r="O84" s="21">
        <v>10</v>
      </c>
      <c r="P84" s="21">
        <v>4</v>
      </c>
      <c r="Q84" s="21">
        <v>12</v>
      </c>
      <c r="R84" s="21">
        <v>11</v>
      </c>
      <c r="S84" s="21">
        <v>18</v>
      </c>
      <c r="T84" s="21">
        <v>12</v>
      </c>
      <c r="U84" s="21">
        <v>10</v>
      </c>
      <c r="V84" s="21">
        <v>16</v>
      </c>
      <c r="W84" s="21">
        <v>11</v>
      </c>
      <c r="X84" s="21">
        <v>9</v>
      </c>
      <c r="Y84" s="21">
        <v>9</v>
      </c>
      <c r="Z84" s="21">
        <v>10</v>
      </c>
      <c r="AA84" s="21">
        <v>6</v>
      </c>
      <c r="AB84" s="21">
        <v>7</v>
      </c>
      <c r="AC84" s="22">
        <v>0</v>
      </c>
    </row>
    <row r="85" spans="1:29" x14ac:dyDescent="0.25">
      <c r="A85" s="7" t="s">
        <v>64</v>
      </c>
      <c r="B85" s="21">
        <v>1148</v>
      </c>
      <c r="C85" s="21">
        <v>572</v>
      </c>
      <c r="D85" s="60">
        <v>576</v>
      </c>
      <c r="E85" s="21">
        <v>1069</v>
      </c>
      <c r="F85" s="21">
        <v>532</v>
      </c>
      <c r="G85" s="60">
        <v>537</v>
      </c>
      <c r="H85" s="21">
        <v>79</v>
      </c>
      <c r="I85" s="21">
        <v>40</v>
      </c>
      <c r="J85" s="60">
        <v>39</v>
      </c>
      <c r="K85" s="21">
        <v>54</v>
      </c>
      <c r="L85" s="21">
        <v>60</v>
      </c>
      <c r="M85" s="21">
        <v>72</v>
      </c>
      <c r="N85" s="21">
        <v>67</v>
      </c>
      <c r="O85" s="21">
        <v>67</v>
      </c>
      <c r="P85" s="21">
        <v>58</v>
      </c>
      <c r="Q85" s="21">
        <v>59</v>
      </c>
      <c r="R85" s="21">
        <v>72</v>
      </c>
      <c r="S85" s="21">
        <v>83</v>
      </c>
      <c r="T85" s="21">
        <v>95</v>
      </c>
      <c r="U85" s="21">
        <v>77</v>
      </c>
      <c r="V85" s="21">
        <v>77</v>
      </c>
      <c r="W85" s="21">
        <v>83</v>
      </c>
      <c r="X85" s="21">
        <v>65</v>
      </c>
      <c r="Y85" s="21">
        <v>59</v>
      </c>
      <c r="Z85" s="21">
        <v>35</v>
      </c>
      <c r="AA85" s="21">
        <v>33</v>
      </c>
      <c r="AB85" s="21">
        <v>21</v>
      </c>
      <c r="AC85" s="22">
        <v>11</v>
      </c>
    </row>
    <row r="86" spans="1:29" x14ac:dyDescent="0.25">
      <c r="A86" s="7" t="s">
        <v>102</v>
      </c>
      <c r="B86" s="21">
        <v>4650</v>
      </c>
      <c r="C86" s="21">
        <v>2299</v>
      </c>
      <c r="D86" s="60">
        <v>2351</v>
      </c>
      <c r="E86" s="21">
        <v>3824</v>
      </c>
      <c r="F86" s="21">
        <v>1855</v>
      </c>
      <c r="G86" s="60">
        <v>1969</v>
      </c>
      <c r="H86" s="21">
        <v>826</v>
      </c>
      <c r="I86" s="21">
        <v>444</v>
      </c>
      <c r="J86" s="60">
        <v>382</v>
      </c>
      <c r="K86" s="21">
        <v>161</v>
      </c>
      <c r="L86" s="21">
        <v>192</v>
      </c>
      <c r="M86" s="21">
        <v>263</v>
      </c>
      <c r="N86" s="21">
        <v>275</v>
      </c>
      <c r="O86" s="21">
        <v>259</v>
      </c>
      <c r="P86" s="21">
        <v>284</v>
      </c>
      <c r="Q86" s="21">
        <v>257</v>
      </c>
      <c r="R86" s="21">
        <v>297</v>
      </c>
      <c r="S86" s="21">
        <v>349</v>
      </c>
      <c r="T86" s="21">
        <v>335</v>
      </c>
      <c r="U86" s="21">
        <v>321</v>
      </c>
      <c r="V86" s="21">
        <v>304</v>
      </c>
      <c r="W86" s="21">
        <v>336</v>
      </c>
      <c r="X86" s="21">
        <v>311</v>
      </c>
      <c r="Y86" s="21">
        <v>237</v>
      </c>
      <c r="Z86" s="21">
        <v>211</v>
      </c>
      <c r="AA86" s="21">
        <v>137</v>
      </c>
      <c r="AB86" s="21">
        <v>82</v>
      </c>
      <c r="AC86" s="22">
        <v>39</v>
      </c>
    </row>
    <row r="87" spans="1:29" x14ac:dyDescent="0.25">
      <c r="A87" s="7" t="s">
        <v>91</v>
      </c>
      <c r="B87" s="21">
        <v>236</v>
      </c>
      <c r="C87" s="21">
        <v>116</v>
      </c>
      <c r="D87" s="60">
        <v>120</v>
      </c>
      <c r="E87" s="21">
        <v>219</v>
      </c>
      <c r="F87" s="21">
        <v>105</v>
      </c>
      <c r="G87" s="60">
        <v>114</v>
      </c>
      <c r="H87" s="21">
        <v>17</v>
      </c>
      <c r="I87" s="21">
        <v>11</v>
      </c>
      <c r="J87" s="60">
        <v>6</v>
      </c>
      <c r="K87" s="21">
        <v>12</v>
      </c>
      <c r="L87" s="21">
        <v>13</v>
      </c>
      <c r="M87" s="21">
        <v>12</v>
      </c>
      <c r="N87" s="21">
        <v>11</v>
      </c>
      <c r="O87" s="21">
        <v>12</v>
      </c>
      <c r="P87" s="21">
        <v>18</v>
      </c>
      <c r="Q87" s="21">
        <v>17</v>
      </c>
      <c r="R87" s="21">
        <v>13</v>
      </c>
      <c r="S87" s="21">
        <v>19</v>
      </c>
      <c r="T87" s="21">
        <v>20</v>
      </c>
      <c r="U87" s="21">
        <v>21</v>
      </c>
      <c r="V87" s="21">
        <v>8</v>
      </c>
      <c r="W87" s="21">
        <v>14</v>
      </c>
      <c r="X87" s="21">
        <v>15</v>
      </c>
      <c r="Y87" s="21">
        <v>8</v>
      </c>
      <c r="Z87" s="21">
        <v>4</v>
      </c>
      <c r="AA87" s="21">
        <v>9</v>
      </c>
      <c r="AB87" s="21">
        <v>4</v>
      </c>
      <c r="AC87" s="22">
        <v>6</v>
      </c>
    </row>
    <row r="88" spans="1:29" x14ac:dyDescent="0.25">
      <c r="A88" s="7" t="s">
        <v>65</v>
      </c>
      <c r="B88" s="21">
        <v>819</v>
      </c>
      <c r="C88" s="21">
        <v>403</v>
      </c>
      <c r="D88" s="60">
        <v>416</v>
      </c>
      <c r="E88" s="21">
        <v>684</v>
      </c>
      <c r="F88" s="21">
        <v>327</v>
      </c>
      <c r="G88" s="60">
        <v>357</v>
      </c>
      <c r="H88" s="21">
        <v>135</v>
      </c>
      <c r="I88" s="21">
        <v>76</v>
      </c>
      <c r="J88" s="60">
        <v>59</v>
      </c>
      <c r="K88" s="21">
        <v>41</v>
      </c>
      <c r="L88" s="21">
        <v>35</v>
      </c>
      <c r="M88" s="21">
        <v>53</v>
      </c>
      <c r="N88" s="21">
        <v>58</v>
      </c>
      <c r="O88" s="21">
        <v>47</v>
      </c>
      <c r="P88" s="21">
        <v>62</v>
      </c>
      <c r="Q88" s="21">
        <v>51</v>
      </c>
      <c r="R88" s="21">
        <v>62</v>
      </c>
      <c r="S88" s="21">
        <v>61</v>
      </c>
      <c r="T88" s="21">
        <v>56</v>
      </c>
      <c r="U88" s="21">
        <v>68</v>
      </c>
      <c r="V88" s="21">
        <v>49</v>
      </c>
      <c r="W88" s="21">
        <v>43</v>
      </c>
      <c r="X88" s="21">
        <v>40</v>
      </c>
      <c r="Y88" s="21">
        <v>26</v>
      </c>
      <c r="Z88" s="21">
        <v>36</v>
      </c>
      <c r="AA88" s="21">
        <v>17</v>
      </c>
      <c r="AB88" s="21">
        <v>8</v>
      </c>
      <c r="AC88" s="22">
        <v>6</v>
      </c>
    </row>
    <row r="89" spans="1:29" x14ac:dyDescent="0.25">
      <c r="A89" s="7" t="s">
        <v>66</v>
      </c>
      <c r="B89" s="21">
        <v>1565</v>
      </c>
      <c r="C89" s="21">
        <v>798</v>
      </c>
      <c r="D89" s="60">
        <v>767</v>
      </c>
      <c r="E89" s="21">
        <v>1463</v>
      </c>
      <c r="F89" s="21">
        <v>746</v>
      </c>
      <c r="G89" s="60">
        <v>717</v>
      </c>
      <c r="H89" s="21">
        <v>102</v>
      </c>
      <c r="I89" s="21">
        <v>52</v>
      </c>
      <c r="J89" s="60">
        <v>50</v>
      </c>
      <c r="K89" s="21">
        <v>71</v>
      </c>
      <c r="L89" s="21">
        <v>105</v>
      </c>
      <c r="M89" s="21">
        <v>91</v>
      </c>
      <c r="N89" s="21">
        <v>88</v>
      </c>
      <c r="O89" s="21">
        <v>95</v>
      </c>
      <c r="P89" s="21">
        <v>86</v>
      </c>
      <c r="Q89" s="21">
        <v>70</v>
      </c>
      <c r="R89" s="21">
        <v>95</v>
      </c>
      <c r="S89" s="21">
        <v>123</v>
      </c>
      <c r="T89" s="21">
        <v>107</v>
      </c>
      <c r="U89" s="21">
        <v>123</v>
      </c>
      <c r="V89" s="21">
        <v>109</v>
      </c>
      <c r="W89" s="21">
        <v>101</v>
      </c>
      <c r="X89" s="21">
        <v>88</v>
      </c>
      <c r="Y89" s="21">
        <v>65</v>
      </c>
      <c r="Z89" s="21">
        <v>63</v>
      </c>
      <c r="AA89" s="21">
        <v>44</v>
      </c>
      <c r="AB89" s="21">
        <v>28</v>
      </c>
      <c r="AC89" s="22">
        <v>13</v>
      </c>
    </row>
    <row r="90" spans="1:29" x14ac:dyDescent="0.25">
      <c r="A90" s="7" t="s">
        <v>79</v>
      </c>
      <c r="B90" s="21">
        <v>1863</v>
      </c>
      <c r="C90" s="21">
        <v>930</v>
      </c>
      <c r="D90" s="60">
        <v>933</v>
      </c>
      <c r="E90" s="21">
        <v>1738</v>
      </c>
      <c r="F90" s="21">
        <v>859</v>
      </c>
      <c r="G90" s="60">
        <v>879</v>
      </c>
      <c r="H90" s="21">
        <v>125</v>
      </c>
      <c r="I90" s="21">
        <v>71</v>
      </c>
      <c r="J90" s="60">
        <v>54</v>
      </c>
      <c r="K90" s="21">
        <v>79</v>
      </c>
      <c r="L90" s="21">
        <v>93</v>
      </c>
      <c r="M90" s="21">
        <v>133</v>
      </c>
      <c r="N90" s="21">
        <v>113</v>
      </c>
      <c r="O90" s="21">
        <v>123</v>
      </c>
      <c r="P90" s="21">
        <v>97</v>
      </c>
      <c r="Q90" s="21">
        <v>88</v>
      </c>
      <c r="R90" s="21">
        <v>113</v>
      </c>
      <c r="S90" s="21">
        <v>148</v>
      </c>
      <c r="T90" s="21">
        <v>173</v>
      </c>
      <c r="U90" s="21">
        <v>163</v>
      </c>
      <c r="V90" s="21">
        <v>144</v>
      </c>
      <c r="W90" s="21">
        <v>105</v>
      </c>
      <c r="X90" s="21">
        <v>91</v>
      </c>
      <c r="Y90" s="21">
        <v>69</v>
      </c>
      <c r="Z90" s="21">
        <v>53</v>
      </c>
      <c r="AA90" s="21">
        <v>45</v>
      </c>
      <c r="AB90" s="21">
        <v>23</v>
      </c>
      <c r="AC90" s="22">
        <v>10</v>
      </c>
    </row>
    <row r="91" spans="1:29" x14ac:dyDescent="0.25">
      <c r="A91" s="7" t="s">
        <v>80</v>
      </c>
      <c r="B91" s="21">
        <v>2549</v>
      </c>
      <c r="C91" s="21">
        <v>1287</v>
      </c>
      <c r="D91" s="60">
        <v>1262</v>
      </c>
      <c r="E91" s="21">
        <v>2184</v>
      </c>
      <c r="F91" s="21">
        <v>1082</v>
      </c>
      <c r="G91" s="60">
        <v>1102</v>
      </c>
      <c r="H91" s="21">
        <v>365</v>
      </c>
      <c r="I91" s="21">
        <v>205</v>
      </c>
      <c r="J91" s="60">
        <v>160</v>
      </c>
      <c r="K91" s="21">
        <v>112</v>
      </c>
      <c r="L91" s="21">
        <v>131</v>
      </c>
      <c r="M91" s="21">
        <v>164</v>
      </c>
      <c r="N91" s="21">
        <v>213</v>
      </c>
      <c r="O91" s="21">
        <v>181</v>
      </c>
      <c r="P91" s="21">
        <v>126</v>
      </c>
      <c r="Q91" s="21">
        <v>128</v>
      </c>
      <c r="R91" s="21">
        <v>139</v>
      </c>
      <c r="S91" s="21">
        <v>206</v>
      </c>
      <c r="T91" s="21">
        <v>235</v>
      </c>
      <c r="U91" s="21">
        <v>181</v>
      </c>
      <c r="V91" s="21">
        <v>175</v>
      </c>
      <c r="W91" s="21">
        <v>135</v>
      </c>
      <c r="X91" s="21">
        <v>110</v>
      </c>
      <c r="Y91" s="21">
        <v>84</v>
      </c>
      <c r="Z91" s="21">
        <v>85</v>
      </c>
      <c r="AA91" s="21">
        <v>68</v>
      </c>
      <c r="AB91" s="21">
        <v>46</v>
      </c>
      <c r="AC91" s="22">
        <v>30</v>
      </c>
    </row>
    <row r="92" spans="1:29" x14ac:dyDescent="0.25">
      <c r="A92" s="7" t="s">
        <v>81</v>
      </c>
      <c r="B92" s="21">
        <v>1388</v>
      </c>
      <c r="C92" s="21">
        <v>675</v>
      </c>
      <c r="D92" s="60">
        <v>713</v>
      </c>
      <c r="E92" s="21">
        <v>1262</v>
      </c>
      <c r="F92" s="21">
        <v>611</v>
      </c>
      <c r="G92" s="60">
        <v>651</v>
      </c>
      <c r="H92" s="21">
        <v>126</v>
      </c>
      <c r="I92" s="21">
        <v>64</v>
      </c>
      <c r="J92" s="60">
        <v>62</v>
      </c>
      <c r="K92" s="21">
        <v>61</v>
      </c>
      <c r="L92" s="21">
        <v>77</v>
      </c>
      <c r="M92" s="21">
        <v>107</v>
      </c>
      <c r="N92" s="21">
        <v>114</v>
      </c>
      <c r="O92" s="21">
        <v>90</v>
      </c>
      <c r="P92" s="21">
        <v>72</v>
      </c>
      <c r="Q92" s="21">
        <v>64</v>
      </c>
      <c r="R92" s="21">
        <v>69</v>
      </c>
      <c r="S92" s="21">
        <v>128</v>
      </c>
      <c r="T92" s="21">
        <v>108</v>
      </c>
      <c r="U92" s="21">
        <v>106</v>
      </c>
      <c r="V92" s="21">
        <v>80</v>
      </c>
      <c r="W92" s="21">
        <v>83</v>
      </c>
      <c r="X92" s="21">
        <v>66</v>
      </c>
      <c r="Y92" s="21">
        <v>51</v>
      </c>
      <c r="Z92" s="21">
        <v>35</v>
      </c>
      <c r="AA92" s="21">
        <v>39</v>
      </c>
      <c r="AB92" s="21">
        <v>22</v>
      </c>
      <c r="AC92" s="22">
        <v>16</v>
      </c>
    </row>
    <row r="93" spans="1:29" ht="13" x14ac:dyDescent="0.3">
      <c r="A93" s="6" t="str">
        <f>VLOOKUP("&lt;Zeilentitel_11&gt;",Uebersetzungen!$B$3:$E$121,Uebersetzungen!$B$2+1,FALSE)</f>
        <v>Region Surselva</v>
      </c>
      <c r="B93" s="9">
        <v>21777</v>
      </c>
      <c r="C93" s="9">
        <v>11074</v>
      </c>
      <c r="D93" s="65">
        <v>10703</v>
      </c>
      <c r="E93" s="9">
        <v>19554</v>
      </c>
      <c r="F93" s="9">
        <v>9724</v>
      </c>
      <c r="G93" s="65">
        <v>9830</v>
      </c>
      <c r="H93" s="9">
        <v>2223</v>
      </c>
      <c r="I93" s="9">
        <v>1350</v>
      </c>
      <c r="J93" s="65">
        <v>873</v>
      </c>
      <c r="K93" s="66">
        <v>794</v>
      </c>
      <c r="L93" s="9">
        <v>926</v>
      </c>
      <c r="M93" s="9">
        <v>1081</v>
      </c>
      <c r="N93" s="9">
        <v>1365</v>
      </c>
      <c r="O93" s="9">
        <v>1526</v>
      </c>
      <c r="P93" s="9">
        <v>1312</v>
      </c>
      <c r="Q93" s="9">
        <v>1150</v>
      </c>
      <c r="R93" s="9">
        <v>1247</v>
      </c>
      <c r="S93" s="9">
        <v>1625</v>
      </c>
      <c r="T93" s="9">
        <v>1754</v>
      </c>
      <c r="U93" s="9">
        <v>1588</v>
      </c>
      <c r="V93" s="9">
        <v>1466</v>
      </c>
      <c r="W93" s="9">
        <v>1400</v>
      </c>
      <c r="X93" s="9">
        <v>1254</v>
      </c>
      <c r="Y93" s="9">
        <v>1060</v>
      </c>
      <c r="Z93" s="9">
        <v>911</v>
      </c>
      <c r="AA93" s="9">
        <v>673</v>
      </c>
      <c r="AB93" s="9">
        <v>417</v>
      </c>
      <c r="AC93" s="13">
        <v>228</v>
      </c>
    </row>
    <row r="94" spans="1:29" x14ac:dyDescent="0.25">
      <c r="A94" s="7" t="s">
        <v>6</v>
      </c>
      <c r="B94" s="21">
        <v>579</v>
      </c>
      <c r="C94" s="21">
        <v>301</v>
      </c>
      <c r="D94" s="60">
        <v>278</v>
      </c>
      <c r="E94" s="21">
        <v>516</v>
      </c>
      <c r="F94" s="21">
        <v>263</v>
      </c>
      <c r="G94" s="60">
        <v>253</v>
      </c>
      <c r="H94" s="21">
        <v>63</v>
      </c>
      <c r="I94" s="21">
        <v>38</v>
      </c>
      <c r="J94" s="60">
        <v>25</v>
      </c>
      <c r="K94" s="21">
        <v>27</v>
      </c>
      <c r="L94" s="21">
        <v>26</v>
      </c>
      <c r="M94" s="21">
        <v>20</v>
      </c>
      <c r="N94" s="21">
        <v>36</v>
      </c>
      <c r="O94" s="21">
        <v>32</v>
      </c>
      <c r="P94" s="21">
        <v>36</v>
      </c>
      <c r="Q94" s="21">
        <v>36</v>
      </c>
      <c r="R94" s="21">
        <v>47</v>
      </c>
      <c r="S94" s="21">
        <v>31</v>
      </c>
      <c r="T94" s="21">
        <v>37</v>
      </c>
      <c r="U94" s="21">
        <v>37</v>
      </c>
      <c r="V94" s="21">
        <v>45</v>
      </c>
      <c r="W94" s="21">
        <v>45</v>
      </c>
      <c r="X94" s="21">
        <v>39</v>
      </c>
      <c r="Y94" s="21">
        <v>43</v>
      </c>
      <c r="Z94" s="21">
        <v>21</v>
      </c>
      <c r="AA94" s="21">
        <v>15</v>
      </c>
      <c r="AB94" s="21">
        <v>4</v>
      </c>
      <c r="AC94" s="22">
        <v>2</v>
      </c>
    </row>
    <row r="95" spans="1:29" x14ac:dyDescent="0.25">
      <c r="A95" s="7" t="s">
        <v>7</v>
      </c>
      <c r="B95" s="21">
        <v>1346</v>
      </c>
      <c r="C95" s="21">
        <v>700</v>
      </c>
      <c r="D95" s="60">
        <v>646</v>
      </c>
      <c r="E95" s="21">
        <v>1115</v>
      </c>
      <c r="F95" s="21">
        <v>571</v>
      </c>
      <c r="G95" s="60">
        <v>544</v>
      </c>
      <c r="H95" s="21">
        <v>231</v>
      </c>
      <c r="I95" s="21">
        <v>129</v>
      </c>
      <c r="J95" s="60">
        <v>102</v>
      </c>
      <c r="K95" s="21">
        <v>41</v>
      </c>
      <c r="L95" s="21">
        <v>47</v>
      </c>
      <c r="M95" s="21">
        <v>33</v>
      </c>
      <c r="N95" s="21">
        <v>60</v>
      </c>
      <c r="O95" s="21">
        <v>91</v>
      </c>
      <c r="P95" s="21">
        <v>120</v>
      </c>
      <c r="Q95" s="21">
        <v>109</v>
      </c>
      <c r="R95" s="21">
        <v>83</v>
      </c>
      <c r="S95" s="21">
        <v>119</v>
      </c>
      <c r="T95" s="21">
        <v>96</v>
      </c>
      <c r="U95" s="21">
        <v>91</v>
      </c>
      <c r="V95" s="21">
        <v>106</v>
      </c>
      <c r="W95" s="21">
        <v>115</v>
      </c>
      <c r="X95" s="21">
        <v>104</v>
      </c>
      <c r="Y95" s="21">
        <v>64</v>
      </c>
      <c r="Z95" s="21">
        <v>29</v>
      </c>
      <c r="AA95" s="21">
        <v>15</v>
      </c>
      <c r="AB95" s="21">
        <v>15</v>
      </c>
      <c r="AC95" s="22">
        <v>8</v>
      </c>
    </row>
    <row r="96" spans="1:29" x14ac:dyDescent="0.25">
      <c r="A96" s="7" t="s">
        <v>8</v>
      </c>
      <c r="B96" s="21">
        <v>671</v>
      </c>
      <c r="C96" s="21">
        <v>348</v>
      </c>
      <c r="D96" s="60">
        <v>323</v>
      </c>
      <c r="E96" s="21">
        <v>623</v>
      </c>
      <c r="F96" s="21">
        <v>323</v>
      </c>
      <c r="G96" s="60">
        <v>300</v>
      </c>
      <c r="H96" s="21">
        <v>48</v>
      </c>
      <c r="I96" s="21">
        <v>25</v>
      </c>
      <c r="J96" s="60">
        <v>23</v>
      </c>
      <c r="K96" s="21">
        <v>46</v>
      </c>
      <c r="L96" s="21">
        <v>30</v>
      </c>
      <c r="M96" s="21">
        <v>25</v>
      </c>
      <c r="N96" s="21">
        <v>32</v>
      </c>
      <c r="O96" s="21">
        <v>44</v>
      </c>
      <c r="P96" s="21">
        <v>40</v>
      </c>
      <c r="Q96" s="21">
        <v>44</v>
      </c>
      <c r="R96" s="21">
        <v>40</v>
      </c>
      <c r="S96" s="21">
        <v>62</v>
      </c>
      <c r="T96" s="21">
        <v>48</v>
      </c>
      <c r="U96" s="21">
        <v>38</v>
      </c>
      <c r="V96" s="21">
        <v>51</v>
      </c>
      <c r="W96" s="21">
        <v>46</v>
      </c>
      <c r="X96" s="21">
        <v>46</v>
      </c>
      <c r="Y96" s="21">
        <v>35</v>
      </c>
      <c r="Z96" s="21">
        <v>20</v>
      </c>
      <c r="AA96" s="21">
        <v>11</v>
      </c>
      <c r="AB96" s="21">
        <v>8</v>
      </c>
      <c r="AC96" s="22">
        <v>5</v>
      </c>
    </row>
    <row r="97" spans="1:29" x14ac:dyDescent="0.25">
      <c r="A97" s="7" t="s">
        <v>9</v>
      </c>
      <c r="B97" s="21">
        <v>523</v>
      </c>
      <c r="C97" s="21">
        <v>277</v>
      </c>
      <c r="D97" s="60">
        <v>246</v>
      </c>
      <c r="E97" s="21">
        <v>440</v>
      </c>
      <c r="F97" s="21">
        <v>232</v>
      </c>
      <c r="G97" s="60">
        <v>208</v>
      </c>
      <c r="H97" s="21">
        <v>83</v>
      </c>
      <c r="I97" s="21">
        <v>45</v>
      </c>
      <c r="J97" s="60">
        <v>38</v>
      </c>
      <c r="K97" s="21">
        <v>24</v>
      </c>
      <c r="L97" s="21">
        <v>23</v>
      </c>
      <c r="M97" s="21">
        <v>20</v>
      </c>
      <c r="N97" s="21">
        <v>23</v>
      </c>
      <c r="O97" s="21">
        <v>39</v>
      </c>
      <c r="P97" s="21">
        <v>42</v>
      </c>
      <c r="Q97" s="21">
        <v>44</v>
      </c>
      <c r="R97" s="21">
        <v>29</v>
      </c>
      <c r="S97" s="21">
        <v>31</v>
      </c>
      <c r="T97" s="21">
        <v>56</v>
      </c>
      <c r="U97" s="21">
        <v>42</v>
      </c>
      <c r="V97" s="21">
        <v>37</v>
      </c>
      <c r="W97" s="21">
        <v>31</v>
      </c>
      <c r="X97" s="21">
        <v>20</v>
      </c>
      <c r="Y97" s="21">
        <v>19</v>
      </c>
      <c r="Z97" s="21">
        <v>17</v>
      </c>
      <c r="AA97" s="21">
        <v>9</v>
      </c>
      <c r="AB97" s="21">
        <v>9</v>
      </c>
      <c r="AC97" s="22">
        <v>8</v>
      </c>
    </row>
    <row r="98" spans="1:29" x14ac:dyDescent="0.25">
      <c r="A98" s="7" t="s">
        <v>10</v>
      </c>
      <c r="B98" s="21">
        <v>1067</v>
      </c>
      <c r="C98" s="21">
        <v>533</v>
      </c>
      <c r="D98" s="60">
        <v>534</v>
      </c>
      <c r="E98" s="21">
        <v>931</v>
      </c>
      <c r="F98" s="21">
        <v>453</v>
      </c>
      <c r="G98" s="60">
        <v>478</v>
      </c>
      <c r="H98" s="21">
        <v>136</v>
      </c>
      <c r="I98" s="21">
        <v>80</v>
      </c>
      <c r="J98" s="60">
        <v>56</v>
      </c>
      <c r="K98" s="21">
        <v>45</v>
      </c>
      <c r="L98" s="21">
        <v>49</v>
      </c>
      <c r="M98" s="21">
        <v>54</v>
      </c>
      <c r="N98" s="21">
        <v>60</v>
      </c>
      <c r="O98" s="21">
        <v>83</v>
      </c>
      <c r="P98" s="21">
        <v>62</v>
      </c>
      <c r="Q98" s="21">
        <v>75</v>
      </c>
      <c r="R98" s="21">
        <v>54</v>
      </c>
      <c r="S98" s="21">
        <v>76</v>
      </c>
      <c r="T98" s="21">
        <v>76</v>
      </c>
      <c r="U98" s="21">
        <v>77</v>
      </c>
      <c r="V98" s="21">
        <v>62</v>
      </c>
      <c r="W98" s="21">
        <v>55</v>
      </c>
      <c r="X98" s="21">
        <v>59</v>
      </c>
      <c r="Y98" s="21">
        <v>55</v>
      </c>
      <c r="Z98" s="21">
        <v>51</v>
      </c>
      <c r="AA98" s="21">
        <v>42</v>
      </c>
      <c r="AB98" s="21">
        <v>23</v>
      </c>
      <c r="AC98" s="22">
        <v>9</v>
      </c>
    </row>
    <row r="99" spans="1:29" x14ac:dyDescent="0.25">
      <c r="A99" s="7" t="s">
        <v>11</v>
      </c>
      <c r="B99" s="21">
        <v>2216</v>
      </c>
      <c r="C99" s="21">
        <v>1149</v>
      </c>
      <c r="D99" s="60">
        <v>1067</v>
      </c>
      <c r="E99" s="21">
        <v>2154</v>
      </c>
      <c r="F99" s="21">
        <v>1108</v>
      </c>
      <c r="G99" s="60">
        <v>1046</v>
      </c>
      <c r="H99" s="21">
        <v>62</v>
      </c>
      <c r="I99" s="21">
        <v>41</v>
      </c>
      <c r="J99" s="60">
        <v>21</v>
      </c>
      <c r="K99" s="21">
        <v>69</v>
      </c>
      <c r="L99" s="21">
        <v>80</v>
      </c>
      <c r="M99" s="21">
        <v>114</v>
      </c>
      <c r="N99" s="21">
        <v>167</v>
      </c>
      <c r="O99" s="21">
        <v>152</v>
      </c>
      <c r="P99" s="21">
        <v>116</v>
      </c>
      <c r="Q99" s="21">
        <v>103</v>
      </c>
      <c r="R99" s="21">
        <v>110</v>
      </c>
      <c r="S99" s="21">
        <v>136</v>
      </c>
      <c r="T99" s="21">
        <v>165</v>
      </c>
      <c r="U99" s="21">
        <v>181</v>
      </c>
      <c r="V99" s="21">
        <v>158</v>
      </c>
      <c r="W99" s="21">
        <v>172</v>
      </c>
      <c r="X99" s="21">
        <v>139</v>
      </c>
      <c r="Y99" s="21">
        <v>108</v>
      </c>
      <c r="Z99" s="21">
        <v>93</v>
      </c>
      <c r="AA99" s="21">
        <v>83</v>
      </c>
      <c r="AB99" s="21">
        <v>46</v>
      </c>
      <c r="AC99" s="22">
        <v>24</v>
      </c>
    </row>
    <row r="100" spans="1:29" x14ac:dyDescent="0.25">
      <c r="A100" s="7" t="s">
        <v>12</v>
      </c>
      <c r="B100" s="21">
        <v>4609</v>
      </c>
      <c r="C100" s="21">
        <v>2197</v>
      </c>
      <c r="D100" s="60">
        <v>2412</v>
      </c>
      <c r="E100" s="21">
        <v>4077</v>
      </c>
      <c r="F100" s="21">
        <v>1925</v>
      </c>
      <c r="G100" s="60">
        <v>2152</v>
      </c>
      <c r="H100" s="21">
        <v>532</v>
      </c>
      <c r="I100" s="21">
        <v>272</v>
      </c>
      <c r="J100" s="60">
        <v>260</v>
      </c>
      <c r="K100" s="21">
        <v>165</v>
      </c>
      <c r="L100" s="21">
        <v>220</v>
      </c>
      <c r="M100" s="21">
        <v>237</v>
      </c>
      <c r="N100" s="21">
        <v>283</v>
      </c>
      <c r="O100" s="21">
        <v>337</v>
      </c>
      <c r="P100" s="21">
        <v>312</v>
      </c>
      <c r="Q100" s="21">
        <v>219</v>
      </c>
      <c r="R100" s="21">
        <v>252</v>
      </c>
      <c r="S100" s="21">
        <v>345</v>
      </c>
      <c r="T100" s="21">
        <v>416</v>
      </c>
      <c r="U100" s="21">
        <v>360</v>
      </c>
      <c r="V100" s="21">
        <v>300</v>
      </c>
      <c r="W100" s="21">
        <v>284</v>
      </c>
      <c r="X100" s="21">
        <v>225</v>
      </c>
      <c r="Y100" s="21">
        <v>191</v>
      </c>
      <c r="Z100" s="21">
        <v>182</v>
      </c>
      <c r="AA100" s="21">
        <v>150</v>
      </c>
      <c r="AB100" s="21">
        <v>81</v>
      </c>
      <c r="AC100" s="22">
        <v>50</v>
      </c>
    </row>
    <row r="101" spans="1:29" x14ac:dyDescent="0.25">
      <c r="A101" s="7" t="s">
        <v>23</v>
      </c>
      <c r="B101" s="21">
        <v>948</v>
      </c>
      <c r="C101" s="21">
        <v>487</v>
      </c>
      <c r="D101" s="60">
        <v>461</v>
      </c>
      <c r="E101" s="21">
        <v>913</v>
      </c>
      <c r="F101" s="21">
        <v>468</v>
      </c>
      <c r="G101" s="60">
        <v>445</v>
      </c>
      <c r="H101" s="21">
        <v>35</v>
      </c>
      <c r="I101" s="21">
        <v>19</v>
      </c>
      <c r="J101" s="60">
        <v>16</v>
      </c>
      <c r="K101" s="21">
        <v>51</v>
      </c>
      <c r="L101" s="21">
        <v>39</v>
      </c>
      <c r="M101" s="21">
        <v>61</v>
      </c>
      <c r="N101" s="21">
        <v>69</v>
      </c>
      <c r="O101" s="21">
        <v>56</v>
      </c>
      <c r="P101" s="21">
        <v>45</v>
      </c>
      <c r="Q101" s="21">
        <v>52</v>
      </c>
      <c r="R101" s="21">
        <v>54</v>
      </c>
      <c r="S101" s="21">
        <v>69</v>
      </c>
      <c r="T101" s="21">
        <v>62</v>
      </c>
      <c r="U101" s="21">
        <v>52</v>
      </c>
      <c r="V101" s="21">
        <v>65</v>
      </c>
      <c r="W101" s="21">
        <v>59</v>
      </c>
      <c r="X101" s="21">
        <v>55</v>
      </c>
      <c r="Y101" s="21">
        <v>50</v>
      </c>
      <c r="Z101" s="21">
        <v>38</v>
      </c>
      <c r="AA101" s="21">
        <v>37</v>
      </c>
      <c r="AB101" s="21">
        <v>18</v>
      </c>
      <c r="AC101" s="22">
        <v>16</v>
      </c>
    </row>
    <row r="102" spans="1:29" x14ac:dyDescent="0.25">
      <c r="A102" s="7" t="s">
        <v>82</v>
      </c>
      <c r="B102" s="21">
        <v>1884</v>
      </c>
      <c r="C102" s="21">
        <v>971</v>
      </c>
      <c r="D102" s="60">
        <v>913</v>
      </c>
      <c r="E102" s="21">
        <v>1797</v>
      </c>
      <c r="F102" s="21">
        <v>923</v>
      </c>
      <c r="G102" s="60">
        <v>874</v>
      </c>
      <c r="H102" s="21">
        <v>87</v>
      </c>
      <c r="I102" s="21">
        <v>48</v>
      </c>
      <c r="J102" s="60">
        <v>39</v>
      </c>
      <c r="K102" s="21">
        <v>72</v>
      </c>
      <c r="L102" s="21">
        <v>92</v>
      </c>
      <c r="M102" s="21">
        <v>115</v>
      </c>
      <c r="N102" s="21">
        <v>141</v>
      </c>
      <c r="O102" s="21">
        <v>146</v>
      </c>
      <c r="P102" s="21">
        <v>111</v>
      </c>
      <c r="Q102" s="21">
        <v>73</v>
      </c>
      <c r="R102" s="21">
        <v>111</v>
      </c>
      <c r="S102" s="21">
        <v>131</v>
      </c>
      <c r="T102" s="21">
        <v>149</v>
      </c>
      <c r="U102" s="21">
        <v>109</v>
      </c>
      <c r="V102" s="21">
        <v>103</v>
      </c>
      <c r="W102" s="21">
        <v>100</v>
      </c>
      <c r="X102" s="21">
        <v>118</v>
      </c>
      <c r="Y102" s="21">
        <v>88</v>
      </c>
      <c r="Z102" s="21">
        <v>97</v>
      </c>
      <c r="AA102" s="21">
        <v>60</v>
      </c>
      <c r="AB102" s="21">
        <v>45</v>
      </c>
      <c r="AC102" s="22">
        <v>23</v>
      </c>
    </row>
    <row r="103" spans="1:29" x14ac:dyDescent="0.25">
      <c r="A103" s="7" t="s">
        <v>83</v>
      </c>
      <c r="B103" s="21">
        <v>2111</v>
      </c>
      <c r="C103" s="21">
        <v>1081</v>
      </c>
      <c r="D103" s="60">
        <v>1030</v>
      </c>
      <c r="E103" s="21">
        <v>1875</v>
      </c>
      <c r="F103" s="21">
        <v>942</v>
      </c>
      <c r="G103" s="60">
        <v>933</v>
      </c>
      <c r="H103" s="21">
        <v>236</v>
      </c>
      <c r="I103" s="21">
        <v>139</v>
      </c>
      <c r="J103" s="60">
        <v>97</v>
      </c>
      <c r="K103" s="21">
        <v>92</v>
      </c>
      <c r="L103" s="21">
        <v>77</v>
      </c>
      <c r="M103" s="21">
        <v>81</v>
      </c>
      <c r="N103" s="21">
        <v>131</v>
      </c>
      <c r="O103" s="21">
        <v>168</v>
      </c>
      <c r="P103" s="21">
        <v>128</v>
      </c>
      <c r="Q103" s="21">
        <v>138</v>
      </c>
      <c r="R103" s="21">
        <v>121</v>
      </c>
      <c r="S103" s="21">
        <v>132</v>
      </c>
      <c r="T103" s="21">
        <v>144</v>
      </c>
      <c r="U103" s="21">
        <v>157</v>
      </c>
      <c r="V103" s="21">
        <v>147</v>
      </c>
      <c r="W103" s="21">
        <v>132</v>
      </c>
      <c r="X103" s="21">
        <v>145</v>
      </c>
      <c r="Y103" s="21">
        <v>106</v>
      </c>
      <c r="Z103" s="21">
        <v>84</v>
      </c>
      <c r="AA103" s="21">
        <v>60</v>
      </c>
      <c r="AB103" s="21">
        <v>43</v>
      </c>
      <c r="AC103" s="22">
        <v>25</v>
      </c>
    </row>
    <row r="104" spans="1:29" x14ac:dyDescent="0.25">
      <c r="A104" s="7" t="s">
        <v>84</v>
      </c>
      <c r="B104" s="21">
        <v>435</v>
      </c>
      <c r="C104" s="21">
        <v>210</v>
      </c>
      <c r="D104" s="60">
        <v>225</v>
      </c>
      <c r="E104" s="21">
        <v>421</v>
      </c>
      <c r="F104" s="21">
        <v>204</v>
      </c>
      <c r="G104" s="60">
        <v>217</v>
      </c>
      <c r="H104" s="21">
        <v>14</v>
      </c>
      <c r="I104" s="21">
        <v>6</v>
      </c>
      <c r="J104" s="60">
        <v>8</v>
      </c>
      <c r="K104" s="21">
        <v>9</v>
      </c>
      <c r="L104" s="21">
        <v>18</v>
      </c>
      <c r="M104" s="21">
        <v>29</v>
      </c>
      <c r="N104" s="21">
        <v>41</v>
      </c>
      <c r="O104" s="21">
        <v>19</v>
      </c>
      <c r="P104" s="21">
        <v>19</v>
      </c>
      <c r="Q104" s="21">
        <v>8</v>
      </c>
      <c r="R104" s="21">
        <v>21</v>
      </c>
      <c r="S104" s="21">
        <v>40</v>
      </c>
      <c r="T104" s="21">
        <v>43</v>
      </c>
      <c r="U104" s="21">
        <v>25</v>
      </c>
      <c r="V104" s="21">
        <v>25</v>
      </c>
      <c r="W104" s="21">
        <v>21</v>
      </c>
      <c r="X104" s="21">
        <v>12</v>
      </c>
      <c r="Y104" s="21">
        <v>31</v>
      </c>
      <c r="Z104" s="21">
        <v>23</v>
      </c>
      <c r="AA104" s="21">
        <v>24</v>
      </c>
      <c r="AB104" s="21">
        <v>19</v>
      </c>
      <c r="AC104" s="22">
        <v>8</v>
      </c>
    </row>
    <row r="105" spans="1:29" x14ac:dyDescent="0.25">
      <c r="A105" s="7" t="s">
        <v>85</v>
      </c>
      <c r="B105" s="21">
        <v>1281</v>
      </c>
      <c r="C105" s="21">
        <v>635</v>
      </c>
      <c r="D105" s="60">
        <v>646</v>
      </c>
      <c r="E105" s="21">
        <v>1209</v>
      </c>
      <c r="F105" s="21">
        <v>592</v>
      </c>
      <c r="G105" s="60">
        <v>617</v>
      </c>
      <c r="H105" s="21">
        <v>72</v>
      </c>
      <c r="I105" s="21">
        <v>43</v>
      </c>
      <c r="J105" s="60">
        <v>29</v>
      </c>
      <c r="K105" s="21">
        <v>29</v>
      </c>
      <c r="L105" s="21">
        <v>60</v>
      </c>
      <c r="M105" s="21">
        <v>94</v>
      </c>
      <c r="N105" s="21">
        <v>100</v>
      </c>
      <c r="O105" s="21">
        <v>74</v>
      </c>
      <c r="P105" s="21">
        <v>52</v>
      </c>
      <c r="Q105" s="21">
        <v>46</v>
      </c>
      <c r="R105" s="21">
        <v>51</v>
      </c>
      <c r="S105" s="21">
        <v>112</v>
      </c>
      <c r="T105" s="21">
        <v>107</v>
      </c>
      <c r="U105" s="21">
        <v>71</v>
      </c>
      <c r="V105" s="21">
        <v>80</v>
      </c>
      <c r="W105" s="21">
        <v>94</v>
      </c>
      <c r="X105" s="21">
        <v>78</v>
      </c>
      <c r="Y105" s="21">
        <v>59</v>
      </c>
      <c r="Z105" s="21">
        <v>82</v>
      </c>
      <c r="AA105" s="21">
        <v>50</v>
      </c>
      <c r="AB105" s="21">
        <v>30</v>
      </c>
      <c r="AC105" s="22">
        <v>12</v>
      </c>
    </row>
    <row r="106" spans="1:29" x14ac:dyDescent="0.25">
      <c r="A106" s="7" t="s">
        <v>86</v>
      </c>
      <c r="B106" s="21">
        <v>1732</v>
      </c>
      <c r="C106" s="21">
        <v>1012</v>
      </c>
      <c r="D106" s="60">
        <v>720</v>
      </c>
      <c r="E106" s="21">
        <v>1261</v>
      </c>
      <c r="F106" s="21">
        <v>625</v>
      </c>
      <c r="G106" s="60">
        <v>636</v>
      </c>
      <c r="H106" s="21">
        <v>471</v>
      </c>
      <c r="I106" s="21">
        <v>387</v>
      </c>
      <c r="J106" s="60">
        <v>84</v>
      </c>
      <c r="K106" s="21">
        <v>60</v>
      </c>
      <c r="L106" s="21">
        <v>63</v>
      </c>
      <c r="M106" s="21">
        <v>63</v>
      </c>
      <c r="N106" s="21">
        <v>72</v>
      </c>
      <c r="O106" s="21">
        <v>105</v>
      </c>
      <c r="P106" s="21">
        <v>106</v>
      </c>
      <c r="Q106" s="21">
        <v>114</v>
      </c>
      <c r="R106" s="21">
        <v>164</v>
      </c>
      <c r="S106" s="21">
        <v>161</v>
      </c>
      <c r="T106" s="21">
        <v>161</v>
      </c>
      <c r="U106" s="21">
        <v>160</v>
      </c>
      <c r="V106" s="21">
        <v>120</v>
      </c>
      <c r="W106" s="21">
        <v>113</v>
      </c>
      <c r="X106" s="21">
        <v>75</v>
      </c>
      <c r="Y106" s="21">
        <v>77</v>
      </c>
      <c r="Z106" s="21">
        <v>53</v>
      </c>
      <c r="AA106" s="21">
        <v>35</v>
      </c>
      <c r="AB106" s="21">
        <v>18</v>
      </c>
      <c r="AC106" s="22">
        <v>12</v>
      </c>
    </row>
    <row r="107" spans="1:29" x14ac:dyDescent="0.25">
      <c r="A107" s="7" t="s">
        <v>87</v>
      </c>
      <c r="B107" s="21">
        <v>1234</v>
      </c>
      <c r="C107" s="21">
        <v>599</v>
      </c>
      <c r="D107" s="60">
        <v>635</v>
      </c>
      <c r="E107" s="21">
        <v>1170</v>
      </c>
      <c r="F107" s="21">
        <v>567</v>
      </c>
      <c r="G107" s="60">
        <v>603</v>
      </c>
      <c r="H107" s="21">
        <v>64</v>
      </c>
      <c r="I107" s="21">
        <v>32</v>
      </c>
      <c r="J107" s="60">
        <v>32</v>
      </c>
      <c r="K107" s="21">
        <v>27</v>
      </c>
      <c r="L107" s="21">
        <v>59</v>
      </c>
      <c r="M107" s="21">
        <v>69</v>
      </c>
      <c r="N107" s="21">
        <v>95</v>
      </c>
      <c r="O107" s="21">
        <v>86</v>
      </c>
      <c r="P107" s="21">
        <v>54</v>
      </c>
      <c r="Q107" s="21">
        <v>38</v>
      </c>
      <c r="R107" s="21">
        <v>46</v>
      </c>
      <c r="S107" s="21">
        <v>105</v>
      </c>
      <c r="T107" s="21">
        <v>102</v>
      </c>
      <c r="U107" s="21">
        <v>101</v>
      </c>
      <c r="V107" s="21">
        <v>71</v>
      </c>
      <c r="W107" s="21">
        <v>62</v>
      </c>
      <c r="X107" s="21">
        <v>63</v>
      </c>
      <c r="Y107" s="21">
        <v>82</v>
      </c>
      <c r="Z107" s="21">
        <v>75</v>
      </c>
      <c r="AA107" s="21">
        <v>55</v>
      </c>
      <c r="AB107" s="21">
        <v>30</v>
      </c>
      <c r="AC107" s="22">
        <v>14</v>
      </c>
    </row>
    <row r="108" spans="1:29" x14ac:dyDescent="0.25">
      <c r="A108" s="7" t="s">
        <v>92</v>
      </c>
      <c r="B108" s="21">
        <v>1141</v>
      </c>
      <c r="C108" s="21">
        <v>574</v>
      </c>
      <c r="D108" s="60">
        <v>567</v>
      </c>
      <c r="E108" s="21">
        <v>1052</v>
      </c>
      <c r="F108" s="21">
        <v>528</v>
      </c>
      <c r="G108" s="60">
        <v>524</v>
      </c>
      <c r="H108" s="21">
        <v>89</v>
      </c>
      <c r="I108" s="21">
        <v>46</v>
      </c>
      <c r="J108" s="60">
        <v>43</v>
      </c>
      <c r="K108" s="21">
        <v>37</v>
      </c>
      <c r="L108" s="21">
        <v>43</v>
      </c>
      <c r="M108" s="21">
        <v>66</v>
      </c>
      <c r="N108" s="21">
        <v>55</v>
      </c>
      <c r="O108" s="21">
        <v>94</v>
      </c>
      <c r="P108" s="21">
        <v>69</v>
      </c>
      <c r="Q108" s="21">
        <v>51</v>
      </c>
      <c r="R108" s="21">
        <v>64</v>
      </c>
      <c r="S108" s="21">
        <v>75</v>
      </c>
      <c r="T108" s="21">
        <v>92</v>
      </c>
      <c r="U108" s="21">
        <v>87</v>
      </c>
      <c r="V108" s="21">
        <v>96</v>
      </c>
      <c r="W108" s="21">
        <v>71</v>
      </c>
      <c r="X108" s="21">
        <v>76</v>
      </c>
      <c r="Y108" s="21">
        <v>52</v>
      </c>
      <c r="Z108" s="21">
        <v>46</v>
      </c>
      <c r="AA108" s="21">
        <v>27</v>
      </c>
      <c r="AB108" s="21">
        <v>28</v>
      </c>
      <c r="AC108" s="22">
        <v>12</v>
      </c>
    </row>
    <row r="109" spans="1:29" ht="13" x14ac:dyDescent="0.3">
      <c r="A109" s="6" t="str">
        <f>VLOOKUP("&lt;Zeilentitel_12&gt;",Uebersetzungen!$B$3:$E$121,Uebersetzungen!$B$2+1,FALSE)</f>
        <v>Region Viamala</v>
      </c>
      <c r="B109" s="9">
        <v>12752</v>
      </c>
      <c r="C109" s="9">
        <v>6337</v>
      </c>
      <c r="D109" s="65">
        <v>6415</v>
      </c>
      <c r="E109" s="9">
        <v>11197</v>
      </c>
      <c r="F109" s="9">
        <v>5471</v>
      </c>
      <c r="G109" s="65">
        <v>5726</v>
      </c>
      <c r="H109" s="9">
        <v>1555</v>
      </c>
      <c r="I109" s="9">
        <v>866</v>
      </c>
      <c r="J109" s="65">
        <v>689</v>
      </c>
      <c r="K109" s="67">
        <v>576</v>
      </c>
      <c r="L109" s="67">
        <v>635</v>
      </c>
      <c r="M109" s="67">
        <v>751</v>
      </c>
      <c r="N109" s="67">
        <v>847</v>
      </c>
      <c r="O109" s="67">
        <v>777</v>
      </c>
      <c r="P109" s="67">
        <v>734</v>
      </c>
      <c r="Q109" s="67">
        <v>625</v>
      </c>
      <c r="R109" s="67">
        <v>737</v>
      </c>
      <c r="S109" s="67">
        <v>1021</v>
      </c>
      <c r="T109" s="67">
        <v>1049</v>
      </c>
      <c r="U109" s="67">
        <v>995</v>
      </c>
      <c r="V109" s="67">
        <v>888</v>
      </c>
      <c r="W109" s="67">
        <v>837</v>
      </c>
      <c r="X109" s="67">
        <v>673</v>
      </c>
      <c r="Y109" s="67">
        <v>516</v>
      </c>
      <c r="Z109" s="67">
        <v>426</v>
      </c>
      <c r="AA109" s="67">
        <v>350</v>
      </c>
      <c r="AB109" s="67">
        <v>219</v>
      </c>
      <c r="AC109" s="68">
        <v>96</v>
      </c>
    </row>
    <row r="110" spans="1:29" x14ac:dyDescent="0.25">
      <c r="A110" s="7" t="s">
        <v>13</v>
      </c>
      <c r="B110" s="21">
        <v>350</v>
      </c>
      <c r="C110" s="21">
        <v>178</v>
      </c>
      <c r="D110" s="60">
        <v>172</v>
      </c>
      <c r="E110" s="21">
        <v>317</v>
      </c>
      <c r="F110" s="21">
        <v>160</v>
      </c>
      <c r="G110" s="60">
        <v>157</v>
      </c>
      <c r="H110" s="21">
        <v>33</v>
      </c>
      <c r="I110" s="21">
        <v>18</v>
      </c>
      <c r="J110" s="60">
        <v>15</v>
      </c>
      <c r="K110" s="21">
        <v>26</v>
      </c>
      <c r="L110" s="21">
        <v>16</v>
      </c>
      <c r="M110" s="21">
        <v>14</v>
      </c>
      <c r="N110" s="21">
        <v>23</v>
      </c>
      <c r="O110" s="21">
        <v>14</v>
      </c>
      <c r="P110" s="21">
        <v>20</v>
      </c>
      <c r="Q110" s="21">
        <v>23</v>
      </c>
      <c r="R110" s="21">
        <v>21</v>
      </c>
      <c r="S110" s="21">
        <v>28</v>
      </c>
      <c r="T110" s="21">
        <v>28</v>
      </c>
      <c r="U110" s="21">
        <v>24</v>
      </c>
      <c r="V110" s="21">
        <v>21</v>
      </c>
      <c r="W110" s="21">
        <v>40</v>
      </c>
      <c r="X110" s="21">
        <v>23</v>
      </c>
      <c r="Y110" s="21">
        <v>11</v>
      </c>
      <c r="Z110" s="21">
        <v>7</v>
      </c>
      <c r="AA110" s="21">
        <v>8</v>
      </c>
      <c r="AB110" s="21">
        <v>2</v>
      </c>
      <c r="AC110" s="22">
        <v>1</v>
      </c>
    </row>
    <row r="111" spans="1:29" x14ac:dyDescent="0.25">
      <c r="A111" s="7" t="s">
        <v>14</v>
      </c>
      <c r="B111" s="21">
        <v>314</v>
      </c>
      <c r="C111" s="21">
        <v>148</v>
      </c>
      <c r="D111" s="60">
        <v>166</v>
      </c>
      <c r="E111" s="21">
        <v>278</v>
      </c>
      <c r="F111" s="21">
        <v>130</v>
      </c>
      <c r="G111" s="60">
        <v>148</v>
      </c>
      <c r="H111" s="21">
        <v>36</v>
      </c>
      <c r="I111" s="21">
        <v>18</v>
      </c>
      <c r="J111" s="60">
        <v>18</v>
      </c>
      <c r="K111" s="69">
        <v>13</v>
      </c>
      <c r="L111" s="10">
        <v>18</v>
      </c>
      <c r="M111" s="10">
        <v>19</v>
      </c>
      <c r="N111" s="10">
        <v>30</v>
      </c>
      <c r="O111" s="10">
        <v>18</v>
      </c>
      <c r="P111" s="10">
        <v>20</v>
      </c>
      <c r="Q111" s="10">
        <v>11</v>
      </c>
      <c r="R111" s="10">
        <v>13</v>
      </c>
      <c r="S111" s="10">
        <v>37</v>
      </c>
      <c r="T111" s="10">
        <v>27</v>
      </c>
      <c r="U111" s="10">
        <v>24</v>
      </c>
      <c r="V111" s="10">
        <v>25</v>
      </c>
      <c r="W111" s="10">
        <v>18</v>
      </c>
      <c r="X111" s="10">
        <v>17</v>
      </c>
      <c r="Y111" s="10">
        <v>10</v>
      </c>
      <c r="Z111" s="10">
        <v>5</v>
      </c>
      <c r="AA111" s="10">
        <v>3</v>
      </c>
      <c r="AB111" s="10">
        <v>3</v>
      </c>
      <c r="AC111" s="14">
        <v>3</v>
      </c>
    </row>
    <row r="112" spans="1:29" x14ac:dyDescent="0.25">
      <c r="A112" s="7" t="s">
        <v>15</v>
      </c>
      <c r="B112" s="21">
        <v>813</v>
      </c>
      <c r="C112" s="21">
        <v>387</v>
      </c>
      <c r="D112" s="60">
        <v>426</v>
      </c>
      <c r="E112" s="21">
        <v>773</v>
      </c>
      <c r="F112" s="21">
        <v>369</v>
      </c>
      <c r="G112" s="60">
        <v>404</v>
      </c>
      <c r="H112" s="21">
        <v>40</v>
      </c>
      <c r="I112" s="21">
        <v>18</v>
      </c>
      <c r="J112" s="60">
        <v>22</v>
      </c>
      <c r="K112" s="21">
        <v>33</v>
      </c>
      <c r="L112" s="21">
        <v>38</v>
      </c>
      <c r="M112" s="21">
        <v>61</v>
      </c>
      <c r="N112" s="21">
        <v>62</v>
      </c>
      <c r="O112" s="21">
        <v>58</v>
      </c>
      <c r="P112" s="21">
        <v>40</v>
      </c>
      <c r="Q112" s="21">
        <v>34</v>
      </c>
      <c r="R112" s="21">
        <v>34</v>
      </c>
      <c r="S112" s="21">
        <v>85</v>
      </c>
      <c r="T112" s="21">
        <v>56</v>
      </c>
      <c r="U112" s="21">
        <v>57</v>
      </c>
      <c r="V112" s="21">
        <v>55</v>
      </c>
      <c r="W112" s="21">
        <v>44</v>
      </c>
      <c r="X112" s="21">
        <v>47</v>
      </c>
      <c r="Y112" s="21">
        <v>28</v>
      </c>
      <c r="Z112" s="21">
        <v>28</v>
      </c>
      <c r="AA112" s="21">
        <v>30</v>
      </c>
      <c r="AB112" s="21">
        <v>14</v>
      </c>
      <c r="AC112" s="22">
        <v>9</v>
      </c>
    </row>
    <row r="113" spans="1:29" x14ac:dyDescent="0.25">
      <c r="A113" s="7" t="s">
        <v>16</v>
      </c>
      <c r="B113" s="21">
        <v>875</v>
      </c>
      <c r="C113" s="21">
        <v>421</v>
      </c>
      <c r="D113" s="60">
        <v>454</v>
      </c>
      <c r="E113" s="21">
        <v>766</v>
      </c>
      <c r="F113" s="21">
        <v>358</v>
      </c>
      <c r="G113" s="60">
        <v>408</v>
      </c>
      <c r="H113" s="21">
        <v>109</v>
      </c>
      <c r="I113" s="21">
        <v>63</v>
      </c>
      <c r="J113" s="60">
        <v>46</v>
      </c>
      <c r="K113" s="21">
        <v>45</v>
      </c>
      <c r="L113" s="21">
        <v>49</v>
      </c>
      <c r="M113" s="21">
        <v>51</v>
      </c>
      <c r="N113" s="21">
        <v>64</v>
      </c>
      <c r="O113" s="21">
        <v>38</v>
      </c>
      <c r="P113" s="21">
        <v>39</v>
      </c>
      <c r="Q113" s="21">
        <v>53</v>
      </c>
      <c r="R113" s="21">
        <v>49</v>
      </c>
      <c r="S113" s="21">
        <v>75</v>
      </c>
      <c r="T113" s="21">
        <v>70</v>
      </c>
      <c r="U113" s="21">
        <v>68</v>
      </c>
      <c r="V113" s="21">
        <v>55</v>
      </c>
      <c r="W113" s="21">
        <v>58</v>
      </c>
      <c r="X113" s="21">
        <v>48</v>
      </c>
      <c r="Y113" s="21">
        <v>32</v>
      </c>
      <c r="Z113" s="21">
        <v>35</v>
      </c>
      <c r="AA113" s="21">
        <v>21</v>
      </c>
      <c r="AB113" s="21">
        <v>13</v>
      </c>
      <c r="AC113" s="22">
        <v>12</v>
      </c>
    </row>
    <row r="114" spans="1:29" x14ac:dyDescent="0.25">
      <c r="A114" s="7" t="s">
        <v>17</v>
      </c>
      <c r="B114" s="21">
        <v>2008</v>
      </c>
      <c r="C114" s="21">
        <v>1002</v>
      </c>
      <c r="D114" s="60">
        <v>1006</v>
      </c>
      <c r="E114" s="21">
        <v>1740</v>
      </c>
      <c r="F114" s="21">
        <v>855</v>
      </c>
      <c r="G114" s="60">
        <v>885</v>
      </c>
      <c r="H114" s="21">
        <v>268</v>
      </c>
      <c r="I114" s="21">
        <v>147</v>
      </c>
      <c r="J114" s="60">
        <v>121</v>
      </c>
      <c r="K114" s="21">
        <v>93</v>
      </c>
      <c r="L114" s="21">
        <v>94</v>
      </c>
      <c r="M114" s="21">
        <v>120</v>
      </c>
      <c r="N114" s="21">
        <v>134</v>
      </c>
      <c r="O114" s="21">
        <v>113</v>
      </c>
      <c r="P114" s="21">
        <v>105</v>
      </c>
      <c r="Q114" s="21">
        <v>101</v>
      </c>
      <c r="R114" s="21">
        <v>122</v>
      </c>
      <c r="S114" s="21">
        <v>168</v>
      </c>
      <c r="T114" s="21">
        <v>184</v>
      </c>
      <c r="U114" s="21">
        <v>167</v>
      </c>
      <c r="V114" s="21">
        <v>143</v>
      </c>
      <c r="W114" s="21">
        <v>139</v>
      </c>
      <c r="X114" s="21">
        <v>117</v>
      </c>
      <c r="Y114" s="21">
        <v>67</v>
      </c>
      <c r="Z114" s="21">
        <v>60</v>
      </c>
      <c r="AA114" s="21">
        <v>44</v>
      </c>
      <c r="AB114" s="21">
        <v>27</v>
      </c>
      <c r="AC114" s="22">
        <v>10</v>
      </c>
    </row>
    <row r="115" spans="1:29" x14ac:dyDescent="0.25">
      <c r="A115" s="7" t="s">
        <v>18</v>
      </c>
      <c r="B115" s="21">
        <v>229</v>
      </c>
      <c r="C115" s="21">
        <v>111</v>
      </c>
      <c r="D115" s="60">
        <v>118</v>
      </c>
      <c r="E115" s="21">
        <v>222</v>
      </c>
      <c r="F115" s="21">
        <v>108</v>
      </c>
      <c r="G115" s="60">
        <v>114</v>
      </c>
      <c r="H115" s="21">
        <v>7</v>
      </c>
      <c r="I115" s="21">
        <v>3</v>
      </c>
      <c r="J115" s="60">
        <v>4</v>
      </c>
      <c r="K115" s="21">
        <v>13</v>
      </c>
      <c r="L115" s="21">
        <v>23</v>
      </c>
      <c r="M115" s="21">
        <v>15</v>
      </c>
      <c r="N115" s="21">
        <v>8</v>
      </c>
      <c r="O115" s="21">
        <v>22</v>
      </c>
      <c r="P115" s="21">
        <v>11</v>
      </c>
      <c r="Q115" s="21">
        <v>12</v>
      </c>
      <c r="R115" s="21">
        <v>17</v>
      </c>
      <c r="S115" s="21">
        <v>18</v>
      </c>
      <c r="T115" s="21">
        <v>10</v>
      </c>
      <c r="U115" s="21">
        <v>15</v>
      </c>
      <c r="V115" s="21">
        <v>18</v>
      </c>
      <c r="W115" s="21">
        <v>12</v>
      </c>
      <c r="X115" s="21">
        <v>11</v>
      </c>
      <c r="Y115" s="21">
        <v>9</v>
      </c>
      <c r="Z115" s="21">
        <v>1</v>
      </c>
      <c r="AA115" s="21">
        <v>10</v>
      </c>
      <c r="AB115" s="21">
        <v>3</v>
      </c>
      <c r="AC115" s="22">
        <v>1</v>
      </c>
    </row>
    <row r="116" spans="1:29" x14ac:dyDescent="0.25">
      <c r="A116" s="7" t="s">
        <v>19</v>
      </c>
      <c r="B116" s="21">
        <v>409</v>
      </c>
      <c r="C116" s="21">
        <v>212</v>
      </c>
      <c r="D116" s="60">
        <v>197</v>
      </c>
      <c r="E116" s="21">
        <v>397</v>
      </c>
      <c r="F116" s="21">
        <v>206</v>
      </c>
      <c r="G116" s="60">
        <v>191</v>
      </c>
      <c r="H116" s="21">
        <v>12</v>
      </c>
      <c r="I116" s="21">
        <v>6</v>
      </c>
      <c r="J116" s="60">
        <v>6</v>
      </c>
      <c r="K116" s="21">
        <v>17</v>
      </c>
      <c r="L116" s="21">
        <v>21</v>
      </c>
      <c r="M116" s="21">
        <v>26</v>
      </c>
      <c r="N116" s="21">
        <v>32</v>
      </c>
      <c r="O116" s="21">
        <v>32</v>
      </c>
      <c r="P116" s="21">
        <v>34</v>
      </c>
      <c r="Q116" s="21">
        <v>23</v>
      </c>
      <c r="R116" s="21">
        <v>17</v>
      </c>
      <c r="S116" s="21">
        <v>28</v>
      </c>
      <c r="T116" s="21">
        <v>44</v>
      </c>
      <c r="U116" s="21">
        <v>37</v>
      </c>
      <c r="V116" s="21">
        <v>31</v>
      </c>
      <c r="W116" s="21">
        <v>32</v>
      </c>
      <c r="X116" s="21">
        <v>12</v>
      </c>
      <c r="Y116" s="21">
        <v>9</v>
      </c>
      <c r="Z116" s="21">
        <v>6</v>
      </c>
      <c r="AA116" s="21">
        <v>2</v>
      </c>
      <c r="AB116" s="21">
        <v>5</v>
      </c>
      <c r="AC116" s="22">
        <v>1</v>
      </c>
    </row>
    <row r="117" spans="1:29" x14ac:dyDescent="0.25">
      <c r="A117" s="7" t="s">
        <v>20</v>
      </c>
      <c r="B117" s="21">
        <v>2871</v>
      </c>
      <c r="C117" s="21">
        <v>1467</v>
      </c>
      <c r="D117" s="60">
        <v>1404</v>
      </c>
      <c r="E117" s="21">
        <v>2151</v>
      </c>
      <c r="F117" s="21">
        <v>1059</v>
      </c>
      <c r="G117" s="60">
        <v>1092</v>
      </c>
      <c r="H117" s="21">
        <v>720</v>
      </c>
      <c r="I117" s="21">
        <v>408</v>
      </c>
      <c r="J117" s="60">
        <v>312</v>
      </c>
      <c r="K117" s="21">
        <v>137</v>
      </c>
      <c r="L117" s="21">
        <v>129</v>
      </c>
      <c r="M117" s="21">
        <v>162</v>
      </c>
      <c r="N117" s="21">
        <v>181</v>
      </c>
      <c r="O117" s="21">
        <v>176</v>
      </c>
      <c r="P117" s="21">
        <v>201</v>
      </c>
      <c r="Q117" s="21">
        <v>154</v>
      </c>
      <c r="R117" s="21">
        <v>178</v>
      </c>
      <c r="S117" s="21">
        <v>215</v>
      </c>
      <c r="T117" s="21">
        <v>240</v>
      </c>
      <c r="U117" s="21">
        <v>218</v>
      </c>
      <c r="V117" s="21">
        <v>195</v>
      </c>
      <c r="W117" s="21">
        <v>173</v>
      </c>
      <c r="X117" s="21">
        <v>158</v>
      </c>
      <c r="Y117" s="21">
        <v>118</v>
      </c>
      <c r="Z117" s="21">
        <v>100</v>
      </c>
      <c r="AA117" s="21">
        <v>77</v>
      </c>
      <c r="AB117" s="21">
        <v>48</v>
      </c>
      <c r="AC117" s="22">
        <v>11</v>
      </c>
    </row>
    <row r="118" spans="1:29" x14ac:dyDescent="0.25">
      <c r="A118" s="7" t="s">
        <v>21</v>
      </c>
      <c r="B118" s="21">
        <v>141</v>
      </c>
      <c r="C118" s="21">
        <v>72</v>
      </c>
      <c r="D118" s="60">
        <v>69</v>
      </c>
      <c r="E118" s="21">
        <v>134</v>
      </c>
      <c r="F118" s="21">
        <v>68</v>
      </c>
      <c r="G118" s="60">
        <v>66</v>
      </c>
      <c r="H118" s="21">
        <v>7</v>
      </c>
      <c r="I118" s="21">
        <v>4</v>
      </c>
      <c r="J118" s="60">
        <v>3</v>
      </c>
      <c r="K118" s="21">
        <v>6</v>
      </c>
      <c r="L118" s="21">
        <v>6</v>
      </c>
      <c r="M118" s="21">
        <v>6</v>
      </c>
      <c r="N118" s="21">
        <v>10</v>
      </c>
      <c r="O118" s="21">
        <v>11</v>
      </c>
      <c r="P118" s="21">
        <v>8</v>
      </c>
      <c r="Q118" s="21">
        <v>8</v>
      </c>
      <c r="R118" s="21">
        <v>3</v>
      </c>
      <c r="S118" s="21">
        <v>13</v>
      </c>
      <c r="T118" s="21">
        <v>7</v>
      </c>
      <c r="U118" s="21">
        <v>11</v>
      </c>
      <c r="V118" s="21">
        <v>12</v>
      </c>
      <c r="W118" s="21">
        <v>16</v>
      </c>
      <c r="X118" s="21">
        <v>4</v>
      </c>
      <c r="Y118" s="21">
        <v>9</v>
      </c>
      <c r="Z118" s="21">
        <v>2</v>
      </c>
      <c r="AA118" s="21">
        <v>3</v>
      </c>
      <c r="AB118" s="21">
        <v>4</v>
      </c>
      <c r="AC118" s="22">
        <v>2</v>
      </c>
    </row>
    <row r="119" spans="1:29" x14ac:dyDescent="0.25">
      <c r="A119" s="7" t="s">
        <v>22</v>
      </c>
      <c r="B119" s="21">
        <v>110</v>
      </c>
      <c r="C119" s="21">
        <v>57</v>
      </c>
      <c r="D119" s="60">
        <v>53</v>
      </c>
      <c r="E119" s="21">
        <v>108</v>
      </c>
      <c r="F119" s="21">
        <v>56</v>
      </c>
      <c r="G119" s="60">
        <v>52</v>
      </c>
      <c r="H119" s="21">
        <v>2</v>
      </c>
      <c r="I119" s="21">
        <v>1</v>
      </c>
      <c r="J119" s="60">
        <v>1</v>
      </c>
      <c r="K119" s="21">
        <v>9</v>
      </c>
      <c r="L119" s="21">
        <v>2</v>
      </c>
      <c r="M119" s="21">
        <v>1</v>
      </c>
      <c r="N119" s="21">
        <v>0</v>
      </c>
      <c r="O119" s="21">
        <v>0</v>
      </c>
      <c r="P119" s="21">
        <v>6</v>
      </c>
      <c r="Q119" s="21">
        <v>9</v>
      </c>
      <c r="R119" s="21">
        <v>10</v>
      </c>
      <c r="S119" s="21">
        <v>3</v>
      </c>
      <c r="T119" s="21">
        <v>4</v>
      </c>
      <c r="U119" s="21">
        <v>2</v>
      </c>
      <c r="V119" s="21">
        <v>11</v>
      </c>
      <c r="W119" s="21">
        <v>19</v>
      </c>
      <c r="X119" s="21">
        <v>9</v>
      </c>
      <c r="Y119" s="21">
        <v>10</v>
      </c>
      <c r="Z119" s="21">
        <v>5</v>
      </c>
      <c r="AA119" s="21">
        <v>4</v>
      </c>
      <c r="AB119" s="21">
        <v>5</v>
      </c>
      <c r="AC119" s="22">
        <v>1</v>
      </c>
    </row>
    <row r="120" spans="1:29" x14ac:dyDescent="0.25">
      <c r="A120" s="7" t="s">
        <v>24</v>
      </c>
      <c r="B120" s="21">
        <v>1901</v>
      </c>
      <c r="C120" s="21">
        <v>910</v>
      </c>
      <c r="D120" s="60">
        <v>991</v>
      </c>
      <c r="E120" s="21">
        <v>1827</v>
      </c>
      <c r="F120" s="21">
        <v>870</v>
      </c>
      <c r="G120" s="60">
        <v>957</v>
      </c>
      <c r="H120" s="21">
        <v>74</v>
      </c>
      <c r="I120" s="21">
        <v>40</v>
      </c>
      <c r="J120" s="60">
        <v>34</v>
      </c>
      <c r="K120" s="21">
        <v>85</v>
      </c>
      <c r="L120" s="21">
        <v>99</v>
      </c>
      <c r="M120" s="21">
        <v>112</v>
      </c>
      <c r="N120" s="21">
        <v>156</v>
      </c>
      <c r="O120" s="21">
        <v>125</v>
      </c>
      <c r="P120" s="21">
        <v>89</v>
      </c>
      <c r="Q120" s="21">
        <v>77</v>
      </c>
      <c r="R120" s="21">
        <v>96</v>
      </c>
      <c r="S120" s="21">
        <v>146</v>
      </c>
      <c r="T120" s="21">
        <v>180</v>
      </c>
      <c r="U120" s="21">
        <v>173</v>
      </c>
      <c r="V120" s="21">
        <v>154</v>
      </c>
      <c r="W120" s="21">
        <v>109</v>
      </c>
      <c r="X120" s="21">
        <v>76</v>
      </c>
      <c r="Y120" s="21">
        <v>68</v>
      </c>
      <c r="Z120" s="21">
        <v>56</v>
      </c>
      <c r="AA120" s="21">
        <v>45</v>
      </c>
      <c r="AB120" s="21">
        <v>38</v>
      </c>
      <c r="AC120" s="22">
        <v>17</v>
      </c>
    </row>
    <row r="121" spans="1:29" x14ac:dyDescent="0.25">
      <c r="A121" s="7" t="s">
        <v>25</v>
      </c>
      <c r="B121" s="21">
        <v>170</v>
      </c>
      <c r="C121" s="21">
        <v>78</v>
      </c>
      <c r="D121" s="60">
        <v>92</v>
      </c>
      <c r="E121" s="21">
        <v>160</v>
      </c>
      <c r="F121" s="21">
        <v>72</v>
      </c>
      <c r="G121" s="60">
        <v>88</v>
      </c>
      <c r="H121" s="21">
        <v>10</v>
      </c>
      <c r="I121" s="21">
        <v>6</v>
      </c>
      <c r="J121" s="60">
        <v>4</v>
      </c>
      <c r="K121" s="21">
        <v>5</v>
      </c>
      <c r="L121" s="21">
        <v>8</v>
      </c>
      <c r="M121" s="21">
        <v>15</v>
      </c>
      <c r="N121" s="21">
        <v>7</v>
      </c>
      <c r="O121" s="21">
        <v>4</v>
      </c>
      <c r="P121" s="21">
        <v>15</v>
      </c>
      <c r="Q121" s="21">
        <v>4</v>
      </c>
      <c r="R121" s="21">
        <v>6</v>
      </c>
      <c r="S121" s="21">
        <v>10</v>
      </c>
      <c r="T121" s="21">
        <v>13</v>
      </c>
      <c r="U121" s="21">
        <v>16</v>
      </c>
      <c r="V121" s="21">
        <v>18</v>
      </c>
      <c r="W121" s="21">
        <v>12</v>
      </c>
      <c r="X121" s="21">
        <v>8</v>
      </c>
      <c r="Y121" s="21">
        <v>7</v>
      </c>
      <c r="Z121" s="21">
        <v>4</v>
      </c>
      <c r="AA121" s="21">
        <v>11</v>
      </c>
      <c r="AB121" s="21">
        <v>4</v>
      </c>
      <c r="AC121" s="22">
        <v>3</v>
      </c>
    </row>
    <row r="122" spans="1:29" x14ac:dyDescent="0.25">
      <c r="A122" s="7" t="s">
        <v>26</v>
      </c>
      <c r="B122" s="21">
        <v>129</v>
      </c>
      <c r="C122" s="21">
        <v>67</v>
      </c>
      <c r="D122" s="60">
        <v>62</v>
      </c>
      <c r="E122" s="21">
        <v>126</v>
      </c>
      <c r="F122" s="21">
        <v>65</v>
      </c>
      <c r="G122" s="60">
        <v>61</v>
      </c>
      <c r="H122" s="21">
        <v>3</v>
      </c>
      <c r="I122" s="21">
        <v>2</v>
      </c>
      <c r="J122" s="60">
        <v>1</v>
      </c>
      <c r="K122" s="21">
        <v>4</v>
      </c>
      <c r="L122" s="21">
        <v>8</v>
      </c>
      <c r="M122" s="21">
        <v>4</v>
      </c>
      <c r="N122" s="21">
        <v>8</v>
      </c>
      <c r="O122" s="21">
        <v>14</v>
      </c>
      <c r="P122" s="21">
        <v>2</v>
      </c>
      <c r="Q122" s="21">
        <v>6</v>
      </c>
      <c r="R122" s="21">
        <v>13</v>
      </c>
      <c r="S122" s="21">
        <v>5</v>
      </c>
      <c r="T122" s="21">
        <v>10</v>
      </c>
      <c r="U122" s="21">
        <v>7</v>
      </c>
      <c r="V122" s="21">
        <v>7</v>
      </c>
      <c r="W122" s="21">
        <v>11</v>
      </c>
      <c r="X122" s="21">
        <v>5</v>
      </c>
      <c r="Y122" s="21">
        <v>6</v>
      </c>
      <c r="Z122" s="21">
        <v>9</v>
      </c>
      <c r="AA122" s="21">
        <v>8</v>
      </c>
      <c r="AB122" s="21">
        <v>1</v>
      </c>
      <c r="AC122" s="22">
        <v>1</v>
      </c>
    </row>
    <row r="123" spans="1:29" x14ac:dyDescent="0.25">
      <c r="A123" s="7" t="s">
        <v>27</v>
      </c>
      <c r="B123" s="21">
        <v>867</v>
      </c>
      <c r="C123" s="21">
        <v>421</v>
      </c>
      <c r="D123" s="60">
        <v>446</v>
      </c>
      <c r="E123" s="21">
        <v>759</v>
      </c>
      <c r="F123" s="21">
        <v>358</v>
      </c>
      <c r="G123" s="60">
        <v>401</v>
      </c>
      <c r="H123" s="21">
        <v>108</v>
      </c>
      <c r="I123" s="21">
        <v>63</v>
      </c>
      <c r="J123" s="60">
        <v>45</v>
      </c>
      <c r="K123" s="21">
        <v>38</v>
      </c>
      <c r="L123" s="21">
        <v>43</v>
      </c>
      <c r="M123" s="21">
        <v>48</v>
      </c>
      <c r="N123" s="21">
        <v>40</v>
      </c>
      <c r="O123" s="21">
        <v>49</v>
      </c>
      <c r="P123" s="21">
        <v>44</v>
      </c>
      <c r="Q123" s="21">
        <v>51</v>
      </c>
      <c r="R123" s="21">
        <v>58</v>
      </c>
      <c r="S123" s="21">
        <v>70</v>
      </c>
      <c r="T123" s="21">
        <v>54</v>
      </c>
      <c r="U123" s="21">
        <v>63</v>
      </c>
      <c r="V123" s="21">
        <v>50</v>
      </c>
      <c r="W123" s="21">
        <v>47</v>
      </c>
      <c r="X123" s="21">
        <v>48</v>
      </c>
      <c r="Y123" s="21">
        <v>51</v>
      </c>
      <c r="Z123" s="21">
        <v>43</v>
      </c>
      <c r="AA123" s="21">
        <v>33</v>
      </c>
      <c r="AB123" s="21">
        <v>27</v>
      </c>
      <c r="AC123" s="22">
        <v>10</v>
      </c>
    </row>
    <row r="124" spans="1:29" x14ac:dyDescent="0.25">
      <c r="A124" s="7" t="s">
        <v>243</v>
      </c>
      <c r="B124" s="21">
        <v>58</v>
      </c>
      <c r="C124" s="21">
        <v>33</v>
      </c>
      <c r="D124" s="60">
        <v>25</v>
      </c>
      <c r="E124" s="21">
        <v>54</v>
      </c>
      <c r="F124" s="21">
        <v>31</v>
      </c>
      <c r="G124" s="60">
        <v>23</v>
      </c>
      <c r="H124" s="21">
        <v>4</v>
      </c>
      <c r="I124" s="21">
        <v>2</v>
      </c>
      <c r="J124" s="60">
        <v>2</v>
      </c>
      <c r="K124" s="21">
        <v>3</v>
      </c>
      <c r="L124" s="21">
        <v>2</v>
      </c>
      <c r="M124" s="21">
        <v>5</v>
      </c>
      <c r="N124" s="21">
        <v>3</v>
      </c>
      <c r="O124" s="21">
        <v>6</v>
      </c>
      <c r="P124" s="21">
        <v>2</v>
      </c>
      <c r="Q124" s="21">
        <v>3</v>
      </c>
      <c r="R124" s="21">
        <v>4</v>
      </c>
      <c r="S124" s="21">
        <v>6</v>
      </c>
      <c r="T124" s="21">
        <v>4</v>
      </c>
      <c r="U124" s="21">
        <v>5</v>
      </c>
      <c r="V124" s="21">
        <v>5</v>
      </c>
      <c r="W124" s="21">
        <v>3</v>
      </c>
      <c r="X124" s="21">
        <v>1</v>
      </c>
      <c r="Y124" s="21">
        <v>2</v>
      </c>
      <c r="Z124" s="21">
        <v>2</v>
      </c>
      <c r="AA124" s="21">
        <v>2</v>
      </c>
      <c r="AB124" s="21">
        <v>0</v>
      </c>
      <c r="AC124" s="22">
        <v>0</v>
      </c>
    </row>
    <row r="125" spans="1:29" x14ac:dyDescent="0.25">
      <c r="A125" s="7" t="s">
        <v>244</v>
      </c>
      <c r="B125" s="21">
        <v>209</v>
      </c>
      <c r="C125" s="21">
        <v>96</v>
      </c>
      <c r="D125" s="60">
        <v>113</v>
      </c>
      <c r="E125" s="21">
        <v>205</v>
      </c>
      <c r="F125" s="21">
        <v>95</v>
      </c>
      <c r="G125" s="60">
        <v>110</v>
      </c>
      <c r="H125" s="21">
        <v>4</v>
      </c>
      <c r="I125" s="21">
        <v>1</v>
      </c>
      <c r="J125" s="60">
        <v>3</v>
      </c>
      <c r="K125" s="21">
        <v>5</v>
      </c>
      <c r="L125" s="21">
        <v>13</v>
      </c>
      <c r="M125" s="21">
        <v>14</v>
      </c>
      <c r="N125" s="21">
        <v>23</v>
      </c>
      <c r="O125" s="21">
        <v>14</v>
      </c>
      <c r="P125" s="21">
        <v>13</v>
      </c>
      <c r="Q125" s="21">
        <v>6</v>
      </c>
      <c r="R125" s="21">
        <v>12</v>
      </c>
      <c r="S125" s="21">
        <v>14</v>
      </c>
      <c r="T125" s="21">
        <v>20</v>
      </c>
      <c r="U125" s="21">
        <v>15</v>
      </c>
      <c r="V125" s="21">
        <v>13</v>
      </c>
      <c r="W125" s="21">
        <v>11</v>
      </c>
      <c r="X125" s="21">
        <v>9</v>
      </c>
      <c r="Y125" s="21">
        <v>10</v>
      </c>
      <c r="Z125" s="21">
        <v>6</v>
      </c>
      <c r="AA125" s="21">
        <v>9</v>
      </c>
      <c r="AB125" s="21">
        <v>0</v>
      </c>
      <c r="AC125" s="22">
        <v>2</v>
      </c>
    </row>
    <row r="126" spans="1:29" x14ac:dyDescent="0.25">
      <c r="A126" s="7" t="s">
        <v>245</v>
      </c>
      <c r="B126" s="21">
        <v>46</v>
      </c>
      <c r="C126" s="21">
        <v>19</v>
      </c>
      <c r="D126" s="60">
        <v>27</v>
      </c>
      <c r="E126" s="21">
        <v>46</v>
      </c>
      <c r="F126" s="21">
        <v>19</v>
      </c>
      <c r="G126" s="60">
        <v>27</v>
      </c>
      <c r="H126" s="21">
        <v>0</v>
      </c>
      <c r="I126" s="21">
        <v>0</v>
      </c>
      <c r="J126" s="60">
        <v>0</v>
      </c>
      <c r="K126" s="21">
        <v>1</v>
      </c>
      <c r="L126" s="21">
        <v>2</v>
      </c>
      <c r="M126" s="21">
        <v>2</v>
      </c>
      <c r="N126" s="21">
        <v>4</v>
      </c>
      <c r="O126" s="21">
        <v>8</v>
      </c>
      <c r="P126" s="21">
        <v>0</v>
      </c>
      <c r="Q126" s="21">
        <v>0</v>
      </c>
      <c r="R126" s="21">
        <v>1</v>
      </c>
      <c r="S126" s="21">
        <v>1</v>
      </c>
      <c r="T126" s="21">
        <v>7</v>
      </c>
      <c r="U126" s="21">
        <v>3</v>
      </c>
      <c r="V126" s="21">
        <v>2</v>
      </c>
      <c r="W126" s="21">
        <v>0</v>
      </c>
      <c r="X126" s="21">
        <v>0</v>
      </c>
      <c r="Y126" s="21">
        <v>1</v>
      </c>
      <c r="Z126" s="21">
        <v>8</v>
      </c>
      <c r="AA126" s="21">
        <v>5</v>
      </c>
      <c r="AB126" s="21">
        <v>1</v>
      </c>
      <c r="AC126" s="22">
        <v>0</v>
      </c>
    </row>
    <row r="127" spans="1:29" x14ac:dyDescent="0.25">
      <c r="A127" s="7" t="s">
        <v>246</v>
      </c>
      <c r="B127" s="21">
        <v>48</v>
      </c>
      <c r="C127" s="21">
        <v>26</v>
      </c>
      <c r="D127" s="60">
        <v>22</v>
      </c>
      <c r="E127" s="21">
        <v>47</v>
      </c>
      <c r="F127" s="21">
        <v>26</v>
      </c>
      <c r="G127" s="60">
        <v>21</v>
      </c>
      <c r="H127" s="21">
        <v>1</v>
      </c>
      <c r="I127" s="21">
        <v>0</v>
      </c>
      <c r="J127" s="60">
        <v>1</v>
      </c>
      <c r="K127" s="21">
        <v>0</v>
      </c>
      <c r="L127" s="21">
        <v>1</v>
      </c>
      <c r="M127" s="21">
        <v>5</v>
      </c>
      <c r="N127" s="21">
        <v>6</v>
      </c>
      <c r="O127" s="21">
        <v>5</v>
      </c>
      <c r="P127" s="21">
        <v>3</v>
      </c>
      <c r="Q127" s="21">
        <v>0</v>
      </c>
      <c r="R127" s="21">
        <v>3</v>
      </c>
      <c r="S127" s="21">
        <v>1</v>
      </c>
      <c r="T127" s="21">
        <v>5</v>
      </c>
      <c r="U127" s="21">
        <v>4</v>
      </c>
      <c r="V127" s="21">
        <v>3</v>
      </c>
      <c r="W127" s="21">
        <v>2</v>
      </c>
      <c r="X127" s="21">
        <v>2</v>
      </c>
      <c r="Y127" s="21">
        <v>5</v>
      </c>
      <c r="Z127" s="21">
        <v>1</v>
      </c>
      <c r="AA127" s="21">
        <v>0</v>
      </c>
      <c r="AB127" s="21">
        <v>2</v>
      </c>
      <c r="AC127" s="22">
        <v>0</v>
      </c>
    </row>
    <row r="128" spans="1:29" x14ac:dyDescent="0.25">
      <c r="A128" s="7" t="s">
        <v>28</v>
      </c>
      <c r="B128" s="21">
        <v>39</v>
      </c>
      <c r="C128" s="21">
        <v>24</v>
      </c>
      <c r="D128" s="60">
        <v>15</v>
      </c>
      <c r="E128" s="21">
        <v>37</v>
      </c>
      <c r="F128" s="21">
        <v>22</v>
      </c>
      <c r="G128" s="60">
        <v>15</v>
      </c>
      <c r="H128" s="21">
        <v>2</v>
      </c>
      <c r="I128" s="21">
        <v>2</v>
      </c>
      <c r="J128" s="60">
        <v>0</v>
      </c>
      <c r="K128" s="21">
        <v>0</v>
      </c>
      <c r="L128" s="21">
        <v>1</v>
      </c>
      <c r="M128" s="21">
        <v>2</v>
      </c>
      <c r="N128" s="21">
        <v>0</v>
      </c>
      <c r="O128" s="21">
        <v>3</v>
      </c>
      <c r="P128" s="21">
        <v>8</v>
      </c>
      <c r="Q128" s="21">
        <v>2</v>
      </c>
      <c r="R128" s="21">
        <v>1</v>
      </c>
      <c r="S128" s="21">
        <v>1</v>
      </c>
      <c r="T128" s="21">
        <v>5</v>
      </c>
      <c r="U128" s="21">
        <v>3</v>
      </c>
      <c r="V128" s="21">
        <v>3</v>
      </c>
      <c r="W128" s="21">
        <v>2</v>
      </c>
      <c r="X128" s="21">
        <v>3</v>
      </c>
      <c r="Y128" s="21">
        <v>2</v>
      </c>
      <c r="Z128" s="21">
        <v>0</v>
      </c>
      <c r="AA128" s="21">
        <v>2</v>
      </c>
      <c r="AB128" s="21">
        <v>1</v>
      </c>
      <c r="AC128" s="22">
        <v>0</v>
      </c>
    </row>
    <row r="129" spans="1:29" x14ac:dyDescent="0.25">
      <c r="A129" s="7" t="s">
        <v>29</v>
      </c>
      <c r="B129" s="21">
        <v>448</v>
      </c>
      <c r="C129" s="21">
        <v>234</v>
      </c>
      <c r="D129" s="60">
        <v>214</v>
      </c>
      <c r="E129" s="21">
        <v>396</v>
      </c>
      <c r="F129" s="21">
        <v>202</v>
      </c>
      <c r="G129" s="60">
        <v>194</v>
      </c>
      <c r="H129" s="21">
        <v>52</v>
      </c>
      <c r="I129" s="21">
        <v>32</v>
      </c>
      <c r="J129" s="60">
        <v>20</v>
      </c>
      <c r="K129" s="21">
        <v>21</v>
      </c>
      <c r="L129" s="21">
        <v>24</v>
      </c>
      <c r="M129" s="21">
        <v>29</v>
      </c>
      <c r="N129" s="21">
        <v>24</v>
      </c>
      <c r="O129" s="21">
        <v>29</v>
      </c>
      <c r="P129" s="21">
        <v>29</v>
      </c>
      <c r="Q129" s="21">
        <v>21</v>
      </c>
      <c r="R129" s="21">
        <v>28</v>
      </c>
      <c r="S129" s="21">
        <v>42</v>
      </c>
      <c r="T129" s="21">
        <v>36</v>
      </c>
      <c r="U129" s="21">
        <v>33</v>
      </c>
      <c r="V129" s="21">
        <v>23</v>
      </c>
      <c r="W129" s="21">
        <v>25</v>
      </c>
      <c r="X129" s="21">
        <v>22</v>
      </c>
      <c r="Y129" s="21">
        <v>21</v>
      </c>
      <c r="Z129" s="21">
        <v>13</v>
      </c>
      <c r="AA129" s="21">
        <v>15</v>
      </c>
      <c r="AB129" s="21">
        <v>8</v>
      </c>
      <c r="AC129" s="22">
        <v>5</v>
      </c>
    </row>
    <row r="130" spans="1:29" x14ac:dyDescent="0.25">
      <c r="A130" s="7" t="s">
        <v>30</v>
      </c>
      <c r="B130" s="21">
        <v>83</v>
      </c>
      <c r="C130" s="21">
        <v>45</v>
      </c>
      <c r="D130" s="60">
        <v>38</v>
      </c>
      <c r="E130" s="21">
        <v>80</v>
      </c>
      <c r="F130" s="21">
        <v>43</v>
      </c>
      <c r="G130" s="60">
        <v>37</v>
      </c>
      <c r="H130" s="21">
        <v>3</v>
      </c>
      <c r="I130" s="21">
        <v>2</v>
      </c>
      <c r="J130" s="60">
        <v>1</v>
      </c>
      <c r="K130" s="21">
        <v>3</v>
      </c>
      <c r="L130" s="21">
        <v>2</v>
      </c>
      <c r="M130" s="21">
        <v>7</v>
      </c>
      <c r="N130" s="21">
        <v>5</v>
      </c>
      <c r="O130" s="21">
        <v>1</v>
      </c>
      <c r="P130" s="21">
        <v>3</v>
      </c>
      <c r="Q130" s="21">
        <v>3</v>
      </c>
      <c r="R130" s="21">
        <v>8</v>
      </c>
      <c r="S130" s="21">
        <v>3</v>
      </c>
      <c r="T130" s="21">
        <v>4</v>
      </c>
      <c r="U130" s="21">
        <v>5</v>
      </c>
      <c r="V130" s="21">
        <v>11</v>
      </c>
      <c r="W130" s="21">
        <v>10</v>
      </c>
      <c r="X130" s="21">
        <v>7</v>
      </c>
      <c r="Y130" s="21">
        <v>4</v>
      </c>
      <c r="Z130" s="21">
        <v>5</v>
      </c>
      <c r="AA130" s="21">
        <v>1</v>
      </c>
      <c r="AB130" s="21">
        <v>1</v>
      </c>
      <c r="AC130" s="70">
        <v>0</v>
      </c>
    </row>
    <row r="131" spans="1:29" x14ac:dyDescent="0.25">
      <c r="A131" s="7" t="s">
        <v>94</v>
      </c>
      <c r="B131" s="21">
        <v>634</v>
      </c>
      <c r="C131" s="21">
        <v>329</v>
      </c>
      <c r="D131" s="60">
        <v>305</v>
      </c>
      <c r="E131" s="21">
        <v>574</v>
      </c>
      <c r="F131" s="21">
        <v>299</v>
      </c>
      <c r="G131" s="60">
        <v>275</v>
      </c>
      <c r="H131" s="21">
        <v>60</v>
      </c>
      <c r="I131" s="21">
        <v>30</v>
      </c>
      <c r="J131" s="60">
        <v>30</v>
      </c>
      <c r="K131" s="21">
        <v>19</v>
      </c>
      <c r="L131" s="21">
        <v>36</v>
      </c>
      <c r="M131" s="21">
        <v>33</v>
      </c>
      <c r="N131" s="21">
        <v>27</v>
      </c>
      <c r="O131" s="21">
        <v>37</v>
      </c>
      <c r="P131" s="21">
        <v>42</v>
      </c>
      <c r="Q131" s="21">
        <v>24</v>
      </c>
      <c r="R131" s="21">
        <v>43</v>
      </c>
      <c r="S131" s="21">
        <v>52</v>
      </c>
      <c r="T131" s="21">
        <v>41</v>
      </c>
      <c r="U131" s="21">
        <v>45</v>
      </c>
      <c r="V131" s="21">
        <v>33</v>
      </c>
      <c r="W131" s="21">
        <v>54</v>
      </c>
      <c r="X131" s="21">
        <v>46</v>
      </c>
      <c r="Y131" s="21">
        <v>36</v>
      </c>
      <c r="Z131" s="21">
        <v>30</v>
      </c>
      <c r="AA131" s="21">
        <v>17</v>
      </c>
      <c r="AB131" s="21">
        <v>12</v>
      </c>
      <c r="AC131" s="70">
        <v>7</v>
      </c>
    </row>
    <row r="132" spans="1:29" x14ac:dyDescent="0.25">
      <c r="A132" s="7"/>
      <c r="B132" s="71"/>
      <c r="C132" s="71"/>
      <c r="D132" s="72"/>
      <c r="E132" s="71"/>
      <c r="F132" s="71"/>
      <c r="G132" s="72"/>
      <c r="H132" s="71"/>
      <c r="I132" s="71"/>
      <c r="J132" s="72"/>
      <c r="K132" s="21"/>
      <c r="L132" s="21"/>
      <c r="M132" s="21"/>
      <c r="N132" s="21"/>
      <c r="O132" s="21"/>
      <c r="P132" s="21"/>
      <c r="Q132" s="21"/>
      <c r="R132" s="21"/>
      <c r="S132" s="21"/>
      <c r="T132" s="21"/>
      <c r="U132" s="21"/>
      <c r="V132" s="21"/>
      <c r="W132" s="21"/>
      <c r="X132" s="21"/>
      <c r="Y132" s="21"/>
      <c r="Z132" s="21"/>
      <c r="AA132" s="21"/>
      <c r="AB132" s="21"/>
      <c r="AC132" s="73"/>
    </row>
    <row r="133" spans="1:29" ht="13" x14ac:dyDescent="0.3">
      <c r="A133" s="20" t="str">
        <f>VLOOKUP("&lt;Zeilentitel_1&gt;",Uebersetzungen!$B$3:$E$121,Uebersetzungen!$B$2+1,FALSE)</f>
        <v>GRAUBÜNDEN</v>
      </c>
      <c r="B133" s="74">
        <v>192621</v>
      </c>
      <c r="C133" s="75">
        <v>95748</v>
      </c>
      <c r="D133" s="76">
        <v>96873</v>
      </c>
      <c r="E133" s="74">
        <v>160517</v>
      </c>
      <c r="F133" s="75">
        <v>78146</v>
      </c>
      <c r="G133" s="76">
        <v>82371</v>
      </c>
      <c r="H133" s="74">
        <v>32104</v>
      </c>
      <c r="I133" s="75">
        <v>17602</v>
      </c>
      <c r="J133" s="76">
        <v>14502</v>
      </c>
      <c r="K133" s="75">
        <v>8058</v>
      </c>
      <c r="L133" s="75">
        <v>8451</v>
      </c>
      <c r="M133" s="75">
        <v>9885</v>
      </c>
      <c r="N133" s="75">
        <v>11197</v>
      </c>
      <c r="O133" s="75">
        <v>12438</v>
      </c>
      <c r="P133" s="75">
        <v>12601</v>
      </c>
      <c r="Q133" s="75">
        <v>11983</v>
      </c>
      <c r="R133" s="75">
        <v>12755</v>
      </c>
      <c r="S133" s="75">
        <v>15229</v>
      </c>
      <c r="T133" s="75">
        <v>15848</v>
      </c>
      <c r="U133" s="75">
        <v>14520</v>
      </c>
      <c r="V133" s="75">
        <v>12903</v>
      </c>
      <c r="W133" s="75">
        <v>12220</v>
      </c>
      <c r="X133" s="75">
        <v>10373</v>
      </c>
      <c r="Y133" s="75">
        <v>8103</v>
      </c>
      <c r="Z133" s="75">
        <v>6537</v>
      </c>
      <c r="AA133" s="75">
        <v>4985</v>
      </c>
      <c r="AB133" s="75">
        <v>3031</v>
      </c>
      <c r="AC133" s="77">
        <v>1504</v>
      </c>
    </row>
    <row r="134" spans="1:29" x14ac:dyDescent="0.25">
      <c r="A134" s="18" t="str">
        <f>VLOOKUP("&lt;Zeilentitel_2&gt;",Uebersetzungen!$B$3:$E$121,Uebersetzungen!$B$2+1,FALSE)</f>
        <v>Region Albula</v>
      </c>
      <c r="B134" s="21">
        <v>8147</v>
      </c>
      <c r="C134" s="21">
        <v>4142</v>
      </c>
      <c r="D134" s="60">
        <v>4005</v>
      </c>
      <c r="E134" s="21">
        <v>6931</v>
      </c>
      <c r="F134" s="21">
        <v>3453</v>
      </c>
      <c r="G134" s="60">
        <v>3478</v>
      </c>
      <c r="H134" s="21">
        <v>1216</v>
      </c>
      <c r="I134" s="21">
        <v>689</v>
      </c>
      <c r="J134" s="60">
        <v>527</v>
      </c>
      <c r="K134" s="78">
        <v>293</v>
      </c>
      <c r="L134" s="78">
        <v>290</v>
      </c>
      <c r="M134" s="78">
        <v>407</v>
      </c>
      <c r="N134" s="78">
        <v>463</v>
      </c>
      <c r="O134" s="78">
        <v>474</v>
      </c>
      <c r="P134" s="78">
        <v>591</v>
      </c>
      <c r="Q134" s="78">
        <v>499</v>
      </c>
      <c r="R134" s="78">
        <v>478</v>
      </c>
      <c r="S134" s="78">
        <v>568</v>
      </c>
      <c r="T134" s="78">
        <v>662</v>
      </c>
      <c r="U134" s="78">
        <v>595</v>
      </c>
      <c r="V134" s="78">
        <v>580</v>
      </c>
      <c r="W134" s="78">
        <v>580</v>
      </c>
      <c r="X134" s="78">
        <v>502</v>
      </c>
      <c r="Y134" s="78">
        <v>396</v>
      </c>
      <c r="Z134" s="78">
        <v>342</v>
      </c>
      <c r="AA134" s="78">
        <v>230</v>
      </c>
      <c r="AB134" s="78">
        <v>141</v>
      </c>
      <c r="AC134" s="73">
        <v>56</v>
      </c>
    </row>
    <row r="135" spans="1:29" x14ac:dyDescent="0.25">
      <c r="A135" s="18" t="str">
        <f>VLOOKUP("&lt;Zeilentitel_3&gt;",Uebersetzungen!$B$3:$E$121,Uebersetzungen!$B$2+1,FALSE)</f>
        <v>Region Bernina</v>
      </c>
      <c r="B135" s="21">
        <v>4629</v>
      </c>
      <c r="C135" s="21">
        <v>2296</v>
      </c>
      <c r="D135" s="60">
        <v>2333</v>
      </c>
      <c r="E135" s="21">
        <v>4195</v>
      </c>
      <c r="F135" s="21">
        <v>2051</v>
      </c>
      <c r="G135" s="60">
        <v>2144</v>
      </c>
      <c r="H135" s="21">
        <v>434</v>
      </c>
      <c r="I135" s="21">
        <v>245</v>
      </c>
      <c r="J135" s="60">
        <v>189</v>
      </c>
      <c r="K135" s="79">
        <v>212</v>
      </c>
      <c r="L135" s="21">
        <v>193</v>
      </c>
      <c r="M135" s="21">
        <v>215</v>
      </c>
      <c r="N135" s="21">
        <v>241</v>
      </c>
      <c r="O135" s="21">
        <v>281</v>
      </c>
      <c r="P135" s="21">
        <v>258</v>
      </c>
      <c r="Q135" s="21">
        <v>271</v>
      </c>
      <c r="R135" s="21">
        <v>301</v>
      </c>
      <c r="S135" s="21">
        <v>325</v>
      </c>
      <c r="T135" s="21">
        <v>338</v>
      </c>
      <c r="U135" s="21">
        <v>310</v>
      </c>
      <c r="V135" s="21">
        <v>297</v>
      </c>
      <c r="W135" s="21">
        <v>325</v>
      </c>
      <c r="X135" s="21">
        <v>269</v>
      </c>
      <c r="Y135" s="21">
        <v>232</v>
      </c>
      <c r="Z135" s="21">
        <v>215</v>
      </c>
      <c r="AA135" s="21">
        <v>186</v>
      </c>
      <c r="AB135" s="21">
        <v>102</v>
      </c>
      <c r="AC135" s="70">
        <v>58</v>
      </c>
    </row>
    <row r="136" spans="1:29" x14ac:dyDescent="0.25">
      <c r="A136" s="18" t="str">
        <f>VLOOKUP("&lt;Zeilentitel_4&gt;",Uebersetzungen!$B$3:$E$121,Uebersetzungen!$B$2+1,FALSE)</f>
        <v>Region Engiadina Bassa/Val Müstair</v>
      </c>
      <c r="B136" s="21">
        <v>9670</v>
      </c>
      <c r="C136" s="21">
        <v>4800</v>
      </c>
      <c r="D136" s="60">
        <v>4870</v>
      </c>
      <c r="E136" s="21">
        <v>8020</v>
      </c>
      <c r="F136" s="21">
        <v>3918</v>
      </c>
      <c r="G136" s="60">
        <v>4102</v>
      </c>
      <c r="H136" s="21">
        <v>1650</v>
      </c>
      <c r="I136" s="21">
        <v>882</v>
      </c>
      <c r="J136" s="60">
        <v>768</v>
      </c>
      <c r="K136" s="21">
        <v>429</v>
      </c>
      <c r="L136" s="21">
        <v>425</v>
      </c>
      <c r="M136" s="21">
        <v>506</v>
      </c>
      <c r="N136" s="21">
        <v>530</v>
      </c>
      <c r="O136" s="21">
        <v>642</v>
      </c>
      <c r="P136" s="21">
        <v>680</v>
      </c>
      <c r="Q136" s="21">
        <v>579</v>
      </c>
      <c r="R136" s="21">
        <v>602</v>
      </c>
      <c r="S136" s="21">
        <v>691</v>
      </c>
      <c r="T136" s="21">
        <v>755</v>
      </c>
      <c r="U136" s="21">
        <v>729</v>
      </c>
      <c r="V136" s="21">
        <v>652</v>
      </c>
      <c r="W136" s="21">
        <v>622</v>
      </c>
      <c r="X136" s="21">
        <v>545</v>
      </c>
      <c r="Y136" s="21">
        <v>400</v>
      </c>
      <c r="Z136" s="21">
        <v>333</v>
      </c>
      <c r="AA136" s="21">
        <v>284</v>
      </c>
      <c r="AB136" s="21">
        <v>194</v>
      </c>
      <c r="AC136" s="70">
        <v>72</v>
      </c>
    </row>
    <row r="137" spans="1:29" x14ac:dyDescent="0.25">
      <c r="A137" s="18" t="str">
        <f>VLOOKUP("&lt;Zeilentitel_5&gt;",Uebersetzungen!$B$3:$E$121,Uebersetzungen!$B$2+1,FALSE)</f>
        <v>Region Imboden</v>
      </c>
      <c r="B137" s="21">
        <v>18773</v>
      </c>
      <c r="C137" s="21">
        <v>9388</v>
      </c>
      <c r="D137" s="60">
        <v>9385</v>
      </c>
      <c r="E137" s="21">
        <v>15608</v>
      </c>
      <c r="F137" s="21">
        <v>7665</v>
      </c>
      <c r="G137" s="60">
        <v>7943</v>
      </c>
      <c r="H137" s="21">
        <v>3165</v>
      </c>
      <c r="I137" s="21">
        <v>1723</v>
      </c>
      <c r="J137" s="60">
        <v>1442</v>
      </c>
      <c r="K137" s="21">
        <v>922</v>
      </c>
      <c r="L137" s="21">
        <v>1039</v>
      </c>
      <c r="M137" s="21">
        <v>1033</v>
      </c>
      <c r="N137" s="21">
        <v>1131</v>
      </c>
      <c r="O137" s="21">
        <v>1241</v>
      </c>
      <c r="P137" s="21">
        <v>1263</v>
      </c>
      <c r="Q137" s="21">
        <v>1250</v>
      </c>
      <c r="R137" s="21">
        <v>1295</v>
      </c>
      <c r="S137" s="21">
        <v>1506</v>
      </c>
      <c r="T137" s="21">
        <v>1512</v>
      </c>
      <c r="U137" s="21">
        <v>1394</v>
      </c>
      <c r="V137" s="21">
        <v>1213</v>
      </c>
      <c r="W137" s="21">
        <v>1153</v>
      </c>
      <c r="X137" s="21">
        <v>942</v>
      </c>
      <c r="Y137" s="21">
        <v>717</v>
      </c>
      <c r="Z137" s="21">
        <v>473</v>
      </c>
      <c r="AA137" s="21">
        <v>352</v>
      </c>
      <c r="AB137" s="21">
        <v>240</v>
      </c>
      <c r="AC137" s="70">
        <v>97</v>
      </c>
    </row>
    <row r="138" spans="1:29" x14ac:dyDescent="0.25">
      <c r="A138" s="18" t="str">
        <f>VLOOKUP("&lt;Zeilentitel_6&gt;",Uebersetzungen!$B$3:$E$121,Uebersetzungen!$B$2+1,FALSE)</f>
        <v>Region Landquart</v>
      </c>
      <c r="B138" s="21">
        <v>23090</v>
      </c>
      <c r="C138" s="21">
        <v>11500</v>
      </c>
      <c r="D138" s="60">
        <v>11590</v>
      </c>
      <c r="E138" s="21">
        <v>20206</v>
      </c>
      <c r="F138" s="21">
        <v>9962</v>
      </c>
      <c r="G138" s="60">
        <v>10244</v>
      </c>
      <c r="H138" s="21">
        <v>2884</v>
      </c>
      <c r="I138" s="21">
        <v>1538</v>
      </c>
      <c r="J138" s="60">
        <v>1346</v>
      </c>
      <c r="K138" s="21">
        <v>1110</v>
      </c>
      <c r="L138" s="21">
        <v>1124</v>
      </c>
      <c r="M138" s="21">
        <v>1318</v>
      </c>
      <c r="N138" s="21">
        <v>1483</v>
      </c>
      <c r="O138" s="21">
        <v>1479</v>
      </c>
      <c r="P138" s="21">
        <v>1493</v>
      </c>
      <c r="Q138" s="21">
        <v>1436</v>
      </c>
      <c r="R138" s="21">
        <v>1541</v>
      </c>
      <c r="S138" s="21">
        <v>1952</v>
      </c>
      <c r="T138" s="21">
        <v>2065</v>
      </c>
      <c r="U138" s="21">
        <v>1798</v>
      </c>
      <c r="V138" s="21">
        <v>1512</v>
      </c>
      <c r="W138" s="21">
        <v>1347</v>
      </c>
      <c r="X138" s="21">
        <v>1099</v>
      </c>
      <c r="Y138" s="21">
        <v>812</v>
      </c>
      <c r="Z138" s="21">
        <v>643</v>
      </c>
      <c r="AA138" s="21">
        <v>453</v>
      </c>
      <c r="AB138" s="21">
        <v>290</v>
      </c>
      <c r="AC138" s="70">
        <v>135</v>
      </c>
    </row>
    <row r="139" spans="1:29" x14ac:dyDescent="0.25">
      <c r="A139" s="18" t="str">
        <f>VLOOKUP("&lt;Zeilentitel_7&gt;",Uebersetzungen!$B$3:$E$121,Uebersetzungen!$B$2+1,FALSE)</f>
        <v>Region Maloja</v>
      </c>
      <c r="B139" s="21">
        <v>18652</v>
      </c>
      <c r="C139" s="21">
        <v>9268</v>
      </c>
      <c r="D139" s="60">
        <v>9384</v>
      </c>
      <c r="E139" s="21">
        <v>13148</v>
      </c>
      <c r="F139" s="21">
        <v>6335</v>
      </c>
      <c r="G139" s="60">
        <v>6813</v>
      </c>
      <c r="H139" s="21">
        <v>5504</v>
      </c>
      <c r="I139" s="21">
        <v>2933</v>
      </c>
      <c r="J139" s="60">
        <v>2571</v>
      </c>
      <c r="K139" s="21">
        <v>753</v>
      </c>
      <c r="L139" s="21">
        <v>720</v>
      </c>
      <c r="M139" s="21">
        <v>837</v>
      </c>
      <c r="N139" s="21">
        <v>1036</v>
      </c>
      <c r="O139" s="21">
        <v>1152</v>
      </c>
      <c r="P139" s="21">
        <v>1222</v>
      </c>
      <c r="Q139" s="21">
        <v>1276</v>
      </c>
      <c r="R139" s="21">
        <v>1369</v>
      </c>
      <c r="S139" s="21">
        <v>1559</v>
      </c>
      <c r="T139" s="21">
        <v>1631</v>
      </c>
      <c r="U139" s="21">
        <v>1494</v>
      </c>
      <c r="V139" s="21">
        <v>1290</v>
      </c>
      <c r="W139" s="21">
        <v>1235</v>
      </c>
      <c r="X139" s="21">
        <v>1020</v>
      </c>
      <c r="Y139" s="21">
        <v>765</v>
      </c>
      <c r="Z139" s="21">
        <v>527</v>
      </c>
      <c r="AA139" s="21">
        <v>432</v>
      </c>
      <c r="AB139" s="21">
        <v>222</v>
      </c>
      <c r="AC139" s="70">
        <v>112</v>
      </c>
    </row>
    <row r="140" spans="1:29" x14ac:dyDescent="0.25">
      <c r="A140" s="18" t="str">
        <f>VLOOKUP("&lt;Zeilentitel_8&gt;",Uebersetzungen!$B$3:$E$121,Uebersetzungen!$B$2+1,FALSE)</f>
        <v>Region Moesa</v>
      </c>
      <c r="B140" s="21">
        <v>7863</v>
      </c>
      <c r="C140" s="21">
        <v>3943</v>
      </c>
      <c r="D140" s="60">
        <v>3920</v>
      </c>
      <c r="E140" s="21">
        <v>6560</v>
      </c>
      <c r="F140" s="21">
        <v>3168</v>
      </c>
      <c r="G140" s="60">
        <v>3392</v>
      </c>
      <c r="H140" s="21">
        <v>1303</v>
      </c>
      <c r="I140" s="21">
        <v>775</v>
      </c>
      <c r="J140" s="60">
        <v>528</v>
      </c>
      <c r="K140" s="21">
        <v>280</v>
      </c>
      <c r="L140" s="21">
        <v>328</v>
      </c>
      <c r="M140" s="21">
        <v>392</v>
      </c>
      <c r="N140" s="21">
        <v>404</v>
      </c>
      <c r="O140" s="21">
        <v>372</v>
      </c>
      <c r="P140" s="21">
        <v>360</v>
      </c>
      <c r="Q140" s="21">
        <v>429</v>
      </c>
      <c r="R140" s="21">
        <v>592</v>
      </c>
      <c r="S140" s="21">
        <v>695</v>
      </c>
      <c r="T140" s="21">
        <v>660</v>
      </c>
      <c r="U140" s="21">
        <v>646</v>
      </c>
      <c r="V140" s="21">
        <v>524</v>
      </c>
      <c r="W140" s="21">
        <v>502</v>
      </c>
      <c r="X140" s="21">
        <v>514</v>
      </c>
      <c r="Y140" s="21">
        <v>404</v>
      </c>
      <c r="Z140" s="21">
        <v>334</v>
      </c>
      <c r="AA140" s="21">
        <v>239</v>
      </c>
      <c r="AB140" s="21">
        <v>117</v>
      </c>
      <c r="AC140" s="70">
        <v>71</v>
      </c>
    </row>
    <row r="141" spans="1:29" x14ac:dyDescent="0.25">
      <c r="A141" s="18" t="str">
        <f>VLOOKUP("&lt;Zeilentitel_9&gt;",Uebersetzungen!$B$3:$E$121,Uebersetzungen!$B$2+1,FALSE)</f>
        <v>Region Plessur</v>
      </c>
      <c r="B141" s="21">
        <v>41070</v>
      </c>
      <c r="C141" s="21">
        <v>19982</v>
      </c>
      <c r="D141" s="60">
        <v>21088</v>
      </c>
      <c r="E141" s="21">
        <v>33506</v>
      </c>
      <c r="F141" s="21">
        <v>15868</v>
      </c>
      <c r="G141" s="60">
        <v>17638</v>
      </c>
      <c r="H141" s="21">
        <v>7564</v>
      </c>
      <c r="I141" s="21">
        <v>4114</v>
      </c>
      <c r="J141" s="60">
        <v>3450</v>
      </c>
      <c r="K141" s="21">
        <v>1603</v>
      </c>
      <c r="L141" s="21">
        <v>1593</v>
      </c>
      <c r="M141" s="21">
        <v>1875</v>
      </c>
      <c r="N141" s="21">
        <v>2096</v>
      </c>
      <c r="O141" s="21">
        <v>2832</v>
      </c>
      <c r="P141" s="21">
        <v>3001</v>
      </c>
      <c r="Q141" s="21">
        <v>2855</v>
      </c>
      <c r="R141" s="21">
        <v>2887</v>
      </c>
      <c r="S141" s="21">
        <v>3186</v>
      </c>
      <c r="T141" s="21">
        <v>3388</v>
      </c>
      <c r="U141" s="21">
        <v>3028</v>
      </c>
      <c r="V141" s="21">
        <v>2674</v>
      </c>
      <c r="W141" s="21">
        <v>2567</v>
      </c>
      <c r="X141" s="21">
        <v>2131</v>
      </c>
      <c r="Y141" s="21">
        <v>1779</v>
      </c>
      <c r="Z141" s="21">
        <v>1451</v>
      </c>
      <c r="AA141" s="21">
        <v>1083</v>
      </c>
      <c r="AB141" s="21">
        <v>684</v>
      </c>
      <c r="AC141" s="70">
        <v>357</v>
      </c>
    </row>
    <row r="142" spans="1:29" x14ac:dyDescent="0.25">
      <c r="A142" s="18" t="str">
        <f>VLOOKUP("&lt;Zeilentitel_10&gt;",Uebersetzungen!$B$3:$E$121,Uebersetzungen!$B$2+1,FALSE)</f>
        <v>Region Prättigau/Davos</v>
      </c>
      <c r="B142" s="21">
        <v>26198</v>
      </c>
      <c r="C142" s="21">
        <v>13018</v>
      </c>
      <c r="D142" s="60">
        <v>13180</v>
      </c>
      <c r="E142" s="21">
        <v>21592</v>
      </c>
      <c r="F142" s="21">
        <v>10531</v>
      </c>
      <c r="G142" s="60">
        <v>11061</v>
      </c>
      <c r="H142" s="21">
        <v>4606</v>
      </c>
      <c r="I142" s="21">
        <v>2487</v>
      </c>
      <c r="J142" s="60">
        <v>2119</v>
      </c>
      <c r="K142" s="21">
        <v>1086</v>
      </c>
      <c r="L142" s="21">
        <v>1178</v>
      </c>
      <c r="M142" s="21">
        <v>1470</v>
      </c>
      <c r="N142" s="21">
        <v>1601</v>
      </c>
      <c r="O142" s="21">
        <v>1662</v>
      </c>
      <c r="P142" s="21">
        <v>1687</v>
      </c>
      <c r="Q142" s="21">
        <v>1613</v>
      </c>
      <c r="R142" s="21">
        <v>1706</v>
      </c>
      <c r="S142" s="21">
        <v>2101</v>
      </c>
      <c r="T142" s="21">
        <v>2034</v>
      </c>
      <c r="U142" s="21">
        <v>1943</v>
      </c>
      <c r="V142" s="21">
        <v>1807</v>
      </c>
      <c r="W142" s="21">
        <v>1652</v>
      </c>
      <c r="X142" s="21">
        <v>1424</v>
      </c>
      <c r="Y142" s="21">
        <v>1022</v>
      </c>
      <c r="Z142" s="21">
        <v>882</v>
      </c>
      <c r="AA142" s="21">
        <v>703</v>
      </c>
      <c r="AB142" s="21">
        <v>405</v>
      </c>
      <c r="AC142" s="70">
        <v>222</v>
      </c>
    </row>
    <row r="143" spans="1:29" x14ac:dyDescent="0.25">
      <c r="A143" s="18" t="str">
        <f>VLOOKUP("&lt;Zeilentitel_11&gt;",Uebersetzungen!$B$3:$E$121,Uebersetzungen!$B$2+1,FALSE)</f>
        <v>Region Surselva</v>
      </c>
      <c r="B143" s="21">
        <v>21777</v>
      </c>
      <c r="C143" s="21">
        <v>11074</v>
      </c>
      <c r="D143" s="60">
        <v>10703</v>
      </c>
      <c r="E143" s="21">
        <v>19554</v>
      </c>
      <c r="F143" s="21">
        <v>9724</v>
      </c>
      <c r="G143" s="60">
        <v>9830</v>
      </c>
      <c r="H143" s="21">
        <v>2223</v>
      </c>
      <c r="I143" s="21">
        <v>1350</v>
      </c>
      <c r="J143" s="60">
        <v>873</v>
      </c>
      <c r="K143" s="21">
        <v>794</v>
      </c>
      <c r="L143" s="21">
        <v>926</v>
      </c>
      <c r="M143" s="21">
        <v>1081</v>
      </c>
      <c r="N143" s="21">
        <v>1365</v>
      </c>
      <c r="O143" s="21">
        <v>1526</v>
      </c>
      <c r="P143" s="21">
        <v>1312</v>
      </c>
      <c r="Q143" s="21">
        <v>1150</v>
      </c>
      <c r="R143" s="21">
        <v>1247</v>
      </c>
      <c r="S143" s="21">
        <v>1625</v>
      </c>
      <c r="T143" s="21">
        <v>1754</v>
      </c>
      <c r="U143" s="21">
        <v>1588</v>
      </c>
      <c r="V143" s="21">
        <v>1466</v>
      </c>
      <c r="W143" s="21">
        <v>1400</v>
      </c>
      <c r="X143" s="21">
        <v>1254</v>
      </c>
      <c r="Y143" s="21">
        <v>1060</v>
      </c>
      <c r="Z143" s="21">
        <v>911</v>
      </c>
      <c r="AA143" s="21">
        <v>673</v>
      </c>
      <c r="AB143" s="21">
        <v>417</v>
      </c>
      <c r="AC143" s="70">
        <v>228</v>
      </c>
    </row>
    <row r="144" spans="1:29" ht="13" thickBot="1" x14ac:dyDescent="0.3">
      <c r="A144" s="19" t="str">
        <f>VLOOKUP("&lt;Zeilentitel_12&gt;",Uebersetzungen!$B$3:$E$121,Uebersetzungen!$B$2+1,FALSE)</f>
        <v>Region Viamala</v>
      </c>
      <c r="B144" s="80">
        <v>12752</v>
      </c>
      <c r="C144" s="80">
        <v>6337</v>
      </c>
      <c r="D144" s="81">
        <v>6415</v>
      </c>
      <c r="E144" s="80">
        <v>11197</v>
      </c>
      <c r="F144" s="80">
        <v>5471</v>
      </c>
      <c r="G144" s="81">
        <v>5726</v>
      </c>
      <c r="H144" s="80">
        <v>1555</v>
      </c>
      <c r="I144" s="80">
        <v>866</v>
      </c>
      <c r="J144" s="81">
        <v>689</v>
      </c>
      <c r="K144" s="80">
        <v>576</v>
      </c>
      <c r="L144" s="80">
        <v>635</v>
      </c>
      <c r="M144" s="80">
        <v>751</v>
      </c>
      <c r="N144" s="80">
        <v>847</v>
      </c>
      <c r="O144" s="80">
        <v>777</v>
      </c>
      <c r="P144" s="80">
        <v>734</v>
      </c>
      <c r="Q144" s="80">
        <v>625</v>
      </c>
      <c r="R144" s="80">
        <v>737</v>
      </c>
      <c r="S144" s="80">
        <v>1021</v>
      </c>
      <c r="T144" s="80">
        <v>1049</v>
      </c>
      <c r="U144" s="80">
        <v>995</v>
      </c>
      <c r="V144" s="80">
        <v>888</v>
      </c>
      <c r="W144" s="80">
        <v>837</v>
      </c>
      <c r="X144" s="80">
        <v>673</v>
      </c>
      <c r="Y144" s="80">
        <v>516</v>
      </c>
      <c r="Z144" s="80">
        <v>426</v>
      </c>
      <c r="AA144" s="80">
        <v>350</v>
      </c>
      <c r="AB144" s="80">
        <v>219</v>
      </c>
      <c r="AC144" s="82">
        <v>96</v>
      </c>
    </row>
    <row r="146" spans="1:1" x14ac:dyDescent="0.25">
      <c r="A146" s="5" t="str">
        <f>VLOOKUP("&lt;Quelle_1&gt;",Uebersetzungen!$B$3:$E$74,Uebersetzungen!$B$2+1,FALSE)</f>
        <v>Quelle: BFS (STATPOP)</v>
      </c>
    </row>
    <row r="147" spans="1:1" x14ac:dyDescent="0.25">
      <c r="A147"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14338"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14339"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55"/>
  <sheetViews>
    <sheetView workbookViewId="0">
      <selection activeCell="D56" sqref="D56"/>
    </sheetView>
  </sheetViews>
  <sheetFormatPr baseColWidth="10" defaultColWidth="12.54296875" defaultRowHeight="12.5" x14ac:dyDescent="0.25"/>
  <cols>
    <col min="1" max="1" width="8.54296875" style="31" bestFit="1" customWidth="1"/>
    <col min="2" max="2" width="17.7265625" style="31" bestFit="1" customWidth="1"/>
    <col min="3" max="3" width="46.7265625" style="31" bestFit="1" customWidth="1"/>
    <col min="4" max="4" width="47.54296875" style="31" bestFit="1" customWidth="1"/>
    <col min="5" max="5" width="47" style="31" bestFit="1" customWidth="1"/>
    <col min="6" max="16384" width="12.54296875" style="31"/>
  </cols>
  <sheetData>
    <row r="1" spans="1:6" ht="13" x14ac:dyDescent="0.25">
      <c r="A1" s="27" t="s">
        <v>104</v>
      </c>
      <c r="B1" s="27" t="s">
        <v>105</v>
      </c>
      <c r="C1" s="27" t="s">
        <v>106</v>
      </c>
      <c r="D1" s="27" t="s">
        <v>107</v>
      </c>
      <c r="E1" s="27" t="s">
        <v>108</v>
      </c>
      <c r="F1" s="28"/>
    </row>
    <row r="2" spans="1:6" ht="13" x14ac:dyDescent="0.25">
      <c r="A2" s="29" t="s">
        <v>109</v>
      </c>
      <c r="B2" s="30">
        <v>1</v>
      </c>
      <c r="C2" s="28"/>
      <c r="D2" s="28"/>
      <c r="E2" s="28"/>
      <c r="F2" s="28"/>
    </row>
    <row r="3" spans="1:6" ht="13" x14ac:dyDescent="0.25">
      <c r="A3" s="29"/>
      <c r="B3" s="31" t="s">
        <v>110</v>
      </c>
      <c r="C3" s="32" t="s">
        <v>111</v>
      </c>
      <c r="D3" s="32" t="s">
        <v>112</v>
      </c>
      <c r="E3" s="32" t="s">
        <v>113</v>
      </c>
      <c r="F3" s="28"/>
    </row>
    <row r="4" spans="1:6" ht="25" x14ac:dyDescent="0.25">
      <c r="A4" s="29" t="s">
        <v>114</v>
      </c>
      <c r="B4" s="33" t="s">
        <v>115</v>
      </c>
      <c r="C4" s="34" t="s">
        <v>224</v>
      </c>
      <c r="D4" s="34" t="s">
        <v>225</v>
      </c>
      <c r="E4" s="34" t="s">
        <v>226</v>
      </c>
      <c r="F4" s="28"/>
    </row>
    <row r="5" spans="1:6" ht="13" x14ac:dyDescent="0.25">
      <c r="A5" s="29"/>
      <c r="B5" s="31" t="s">
        <v>116</v>
      </c>
      <c r="C5" s="32" t="s">
        <v>247</v>
      </c>
      <c r="D5" s="32" t="s">
        <v>248</v>
      </c>
      <c r="E5" s="32" t="s">
        <v>249</v>
      </c>
      <c r="F5" s="28"/>
    </row>
    <row r="6" spans="1:6" ht="13" x14ac:dyDescent="0.25">
      <c r="A6" s="29"/>
      <c r="B6" s="46" t="s">
        <v>201</v>
      </c>
      <c r="C6" s="32" t="s">
        <v>202</v>
      </c>
      <c r="D6" s="32" t="s">
        <v>203</v>
      </c>
      <c r="E6" s="32" t="s">
        <v>204</v>
      </c>
      <c r="F6" s="28"/>
    </row>
    <row r="7" spans="1:6" ht="13" x14ac:dyDescent="0.25">
      <c r="A7" s="29"/>
      <c r="B7" s="29"/>
      <c r="C7" s="35"/>
      <c r="D7" s="35"/>
      <c r="E7" s="35"/>
      <c r="F7" s="28"/>
    </row>
    <row r="8" spans="1:6" ht="13" x14ac:dyDescent="0.25">
      <c r="A8" s="29" t="s">
        <v>117</v>
      </c>
      <c r="B8" s="31" t="s">
        <v>118</v>
      </c>
      <c r="C8" s="32" t="s">
        <v>0</v>
      </c>
      <c r="D8" s="32" t="s">
        <v>0</v>
      </c>
      <c r="E8" s="32" t="s">
        <v>173</v>
      </c>
      <c r="F8" s="28"/>
    </row>
    <row r="9" spans="1:6" ht="13" x14ac:dyDescent="0.25">
      <c r="A9" s="29"/>
      <c r="B9" s="31" t="s">
        <v>119</v>
      </c>
      <c r="C9" s="32" t="s">
        <v>175</v>
      </c>
      <c r="D9" s="32" t="s">
        <v>228</v>
      </c>
      <c r="E9" s="32" t="s">
        <v>174</v>
      </c>
      <c r="F9" s="28"/>
    </row>
    <row r="10" spans="1:6" ht="13" x14ac:dyDescent="0.25">
      <c r="A10" s="29"/>
      <c r="B10" s="31" t="s">
        <v>120</v>
      </c>
      <c r="C10" s="32" t="s">
        <v>176</v>
      </c>
      <c r="D10" s="32" t="s">
        <v>229</v>
      </c>
      <c r="E10" s="32" t="s">
        <v>231</v>
      </c>
      <c r="F10" s="28"/>
    </row>
    <row r="11" spans="1:6" ht="13" x14ac:dyDescent="0.25">
      <c r="A11" s="29"/>
      <c r="B11" s="31" t="s">
        <v>121</v>
      </c>
      <c r="C11" s="32" t="s">
        <v>177</v>
      </c>
      <c r="D11" s="32" t="s">
        <v>230</v>
      </c>
      <c r="E11" s="32" t="s">
        <v>232</v>
      </c>
      <c r="F11" s="28"/>
    </row>
    <row r="12" spans="1:6" ht="13" x14ac:dyDescent="0.25">
      <c r="A12" s="29"/>
      <c r="B12" s="29"/>
      <c r="C12" s="35"/>
      <c r="D12" s="35"/>
      <c r="E12" s="35"/>
      <c r="F12" s="29"/>
    </row>
    <row r="13" spans="1:6" ht="13" x14ac:dyDescent="0.25">
      <c r="A13" s="29"/>
      <c r="B13" s="31" t="s">
        <v>199</v>
      </c>
      <c r="C13" s="88" t="s">
        <v>0</v>
      </c>
      <c r="D13" s="88" t="s">
        <v>0</v>
      </c>
      <c r="E13" s="88" t="s">
        <v>173</v>
      </c>
      <c r="F13" s="28"/>
    </row>
    <row r="14" spans="1:6" ht="13" x14ac:dyDescent="0.25">
      <c r="A14" s="29"/>
      <c r="B14" s="31" t="s">
        <v>200</v>
      </c>
      <c r="C14" s="88" t="s">
        <v>178</v>
      </c>
      <c r="D14" s="88" t="s">
        <v>236</v>
      </c>
      <c r="E14" s="88" t="s">
        <v>233</v>
      </c>
      <c r="F14" s="28"/>
    </row>
    <row r="15" spans="1:6" ht="13" x14ac:dyDescent="0.25">
      <c r="A15" s="29"/>
      <c r="B15" s="46" t="s">
        <v>227</v>
      </c>
      <c r="C15" s="88" t="s">
        <v>179</v>
      </c>
      <c r="D15" s="88" t="s">
        <v>237</v>
      </c>
      <c r="E15" s="88" t="s">
        <v>234</v>
      </c>
      <c r="F15" s="28"/>
    </row>
    <row r="16" spans="1:6" ht="13" x14ac:dyDescent="0.25">
      <c r="A16" s="29"/>
      <c r="B16" s="46" t="s">
        <v>205</v>
      </c>
      <c r="C16" s="88" t="s">
        <v>180</v>
      </c>
      <c r="D16" s="88" t="s">
        <v>180</v>
      </c>
      <c r="E16" s="88" t="s">
        <v>180</v>
      </c>
      <c r="F16" s="28"/>
    </row>
    <row r="17" spans="1:6" ht="13" x14ac:dyDescent="0.25">
      <c r="A17" s="29"/>
      <c r="B17" s="46" t="s">
        <v>206</v>
      </c>
      <c r="C17" s="88" t="s">
        <v>181</v>
      </c>
      <c r="D17" s="89">
        <v>45540</v>
      </c>
      <c r="E17" s="89">
        <v>45540</v>
      </c>
      <c r="F17" s="28"/>
    </row>
    <row r="18" spans="1:6" ht="13" x14ac:dyDescent="0.25">
      <c r="A18" s="29"/>
      <c r="B18" s="46" t="s">
        <v>207</v>
      </c>
      <c r="C18" s="88" t="s">
        <v>182</v>
      </c>
      <c r="D18" s="90">
        <v>41913</v>
      </c>
      <c r="E18" s="90">
        <v>41913</v>
      </c>
      <c r="F18" s="28"/>
    </row>
    <row r="19" spans="1:6" ht="13" x14ac:dyDescent="0.25">
      <c r="A19" s="29"/>
      <c r="B19" s="46" t="s">
        <v>208</v>
      </c>
      <c r="C19" s="88" t="s">
        <v>183</v>
      </c>
      <c r="D19" s="88" t="s">
        <v>183</v>
      </c>
      <c r="E19" s="88" t="s">
        <v>183</v>
      </c>
      <c r="F19" s="28"/>
    </row>
    <row r="20" spans="1:6" ht="13" x14ac:dyDescent="0.25">
      <c r="A20" s="29"/>
      <c r="B20" s="46" t="s">
        <v>209</v>
      </c>
      <c r="C20" s="88" t="s">
        <v>184</v>
      </c>
      <c r="D20" s="88" t="s">
        <v>184</v>
      </c>
      <c r="E20" s="88" t="s">
        <v>184</v>
      </c>
      <c r="F20" s="28"/>
    </row>
    <row r="21" spans="1:6" ht="13" x14ac:dyDescent="0.25">
      <c r="A21" s="29"/>
      <c r="B21" s="46" t="s">
        <v>210</v>
      </c>
      <c r="C21" s="88" t="s">
        <v>185</v>
      </c>
      <c r="D21" s="88" t="s">
        <v>185</v>
      </c>
      <c r="E21" s="88" t="s">
        <v>185</v>
      </c>
      <c r="F21" s="28"/>
    </row>
    <row r="22" spans="1:6" ht="13" x14ac:dyDescent="0.25">
      <c r="A22" s="29"/>
      <c r="B22" s="46" t="s">
        <v>211</v>
      </c>
      <c r="C22" s="88" t="s">
        <v>186</v>
      </c>
      <c r="D22" s="88" t="s">
        <v>186</v>
      </c>
      <c r="E22" s="88" t="s">
        <v>186</v>
      </c>
      <c r="F22" s="28"/>
    </row>
    <row r="23" spans="1:6" ht="13" x14ac:dyDescent="0.25">
      <c r="A23" s="29"/>
      <c r="B23" s="46" t="s">
        <v>212</v>
      </c>
      <c r="C23" s="88" t="s">
        <v>187</v>
      </c>
      <c r="D23" s="88" t="s">
        <v>238</v>
      </c>
      <c r="E23" s="88" t="s">
        <v>187</v>
      </c>
      <c r="F23" s="28"/>
    </row>
    <row r="24" spans="1:6" ht="13" x14ac:dyDescent="0.25">
      <c r="A24" s="29"/>
      <c r="B24" s="46" t="s">
        <v>213</v>
      </c>
      <c r="C24" s="88" t="s">
        <v>188</v>
      </c>
      <c r="D24" s="88" t="s">
        <v>188</v>
      </c>
      <c r="E24" s="88" t="s">
        <v>188</v>
      </c>
      <c r="F24" s="28"/>
    </row>
    <row r="25" spans="1:6" ht="13" x14ac:dyDescent="0.25">
      <c r="A25" s="29"/>
      <c r="B25" s="46" t="s">
        <v>214</v>
      </c>
      <c r="C25" s="88" t="s">
        <v>189</v>
      </c>
      <c r="D25" s="88" t="s">
        <v>189</v>
      </c>
      <c r="E25" s="88" t="s">
        <v>189</v>
      </c>
      <c r="F25" s="28"/>
    </row>
    <row r="26" spans="1:6" ht="13" x14ac:dyDescent="0.25">
      <c r="A26" s="29"/>
      <c r="B26" s="46" t="s">
        <v>215</v>
      </c>
      <c r="C26" s="88" t="s">
        <v>190</v>
      </c>
      <c r="D26" s="88" t="s">
        <v>190</v>
      </c>
      <c r="E26" s="88" t="s">
        <v>190</v>
      </c>
      <c r="F26" s="28"/>
    </row>
    <row r="27" spans="1:6" ht="13" x14ac:dyDescent="0.25">
      <c r="A27" s="29"/>
      <c r="B27" s="46" t="s">
        <v>216</v>
      </c>
      <c r="C27" s="88" t="s">
        <v>191</v>
      </c>
      <c r="D27" s="88" t="s">
        <v>239</v>
      </c>
      <c r="E27" s="88" t="s">
        <v>191</v>
      </c>
      <c r="F27" s="28"/>
    </row>
    <row r="28" spans="1:6" ht="13" x14ac:dyDescent="0.25">
      <c r="A28" s="29"/>
      <c r="B28" s="46" t="s">
        <v>217</v>
      </c>
      <c r="C28" s="88" t="s">
        <v>192</v>
      </c>
      <c r="D28" s="88" t="s">
        <v>192</v>
      </c>
      <c r="E28" s="88" t="s">
        <v>192</v>
      </c>
      <c r="F28" s="28"/>
    </row>
    <row r="29" spans="1:6" ht="13" x14ac:dyDescent="0.25">
      <c r="A29" s="29"/>
      <c r="B29" s="46" t="s">
        <v>218</v>
      </c>
      <c r="C29" s="88" t="s">
        <v>193</v>
      </c>
      <c r="D29" s="88" t="s">
        <v>193</v>
      </c>
      <c r="E29" s="88" t="s">
        <v>193</v>
      </c>
      <c r="F29" s="28"/>
    </row>
    <row r="30" spans="1:6" ht="13" x14ac:dyDescent="0.25">
      <c r="A30" s="29"/>
      <c r="B30" s="46" t="s">
        <v>219</v>
      </c>
      <c r="C30" s="88" t="s">
        <v>194</v>
      </c>
      <c r="D30" s="88" t="s">
        <v>194</v>
      </c>
      <c r="E30" s="88" t="s">
        <v>194</v>
      </c>
      <c r="F30" s="28"/>
    </row>
    <row r="31" spans="1:6" ht="13" x14ac:dyDescent="0.25">
      <c r="A31" s="29"/>
      <c r="B31" s="46" t="s">
        <v>220</v>
      </c>
      <c r="C31" s="88" t="s">
        <v>195</v>
      </c>
      <c r="D31" s="88" t="s">
        <v>195</v>
      </c>
      <c r="E31" s="88" t="s">
        <v>195</v>
      </c>
      <c r="F31" s="28"/>
    </row>
    <row r="32" spans="1:6" ht="13" x14ac:dyDescent="0.25">
      <c r="A32" s="29"/>
      <c r="B32" s="46" t="s">
        <v>221</v>
      </c>
      <c r="C32" s="88" t="s">
        <v>196</v>
      </c>
      <c r="D32" s="88" t="s">
        <v>240</v>
      </c>
      <c r="E32" s="88" t="s">
        <v>196</v>
      </c>
      <c r="F32" s="28"/>
    </row>
    <row r="33" spans="1:8" ht="13" x14ac:dyDescent="0.25">
      <c r="A33" s="29"/>
      <c r="B33" s="46" t="s">
        <v>222</v>
      </c>
      <c r="C33" s="88" t="s">
        <v>197</v>
      </c>
      <c r="D33" s="88" t="s">
        <v>197</v>
      </c>
      <c r="E33" s="88" t="s">
        <v>197</v>
      </c>
      <c r="F33" s="28"/>
    </row>
    <row r="34" spans="1:8" ht="13" x14ac:dyDescent="0.25">
      <c r="A34" s="29"/>
      <c r="B34" s="46" t="s">
        <v>223</v>
      </c>
      <c r="C34" s="88" t="s">
        <v>198</v>
      </c>
      <c r="D34" s="88" t="s">
        <v>241</v>
      </c>
      <c r="E34" s="88" t="s">
        <v>235</v>
      </c>
      <c r="F34" s="28"/>
    </row>
    <row r="35" spans="1:8" ht="13" x14ac:dyDescent="0.25">
      <c r="A35" s="29"/>
      <c r="B35" s="28"/>
      <c r="C35" s="40"/>
      <c r="D35" s="40"/>
      <c r="E35" s="40"/>
      <c r="F35" s="28"/>
    </row>
    <row r="36" spans="1:8" ht="13" x14ac:dyDescent="0.25">
      <c r="A36" s="29"/>
      <c r="B36" s="28"/>
      <c r="C36" s="36"/>
      <c r="D36" s="36"/>
      <c r="E36" s="36"/>
      <c r="F36" s="28"/>
    </row>
    <row r="37" spans="1:8" ht="13" x14ac:dyDescent="0.25">
      <c r="A37" s="29" t="s">
        <v>114</v>
      </c>
      <c r="B37" s="31" t="s">
        <v>122</v>
      </c>
      <c r="C37" s="32" t="s">
        <v>88</v>
      </c>
      <c r="D37" s="32" t="s">
        <v>123</v>
      </c>
      <c r="E37" s="32" t="s">
        <v>124</v>
      </c>
      <c r="F37" s="28"/>
    </row>
    <row r="38" spans="1:8" x14ac:dyDescent="0.25">
      <c r="A38" s="28"/>
      <c r="B38" s="31" t="s">
        <v>125</v>
      </c>
      <c r="C38" s="37" t="s">
        <v>126</v>
      </c>
      <c r="D38" s="32" t="s">
        <v>127</v>
      </c>
      <c r="E38" s="32" t="s">
        <v>128</v>
      </c>
      <c r="F38" s="28"/>
    </row>
    <row r="39" spans="1:8" x14ac:dyDescent="0.25">
      <c r="A39" s="28"/>
      <c r="B39" s="31" t="s">
        <v>129</v>
      </c>
      <c r="C39" s="37" t="s">
        <v>130</v>
      </c>
      <c r="D39" s="32" t="s">
        <v>131</v>
      </c>
      <c r="E39" s="32" t="s">
        <v>132</v>
      </c>
      <c r="F39" s="28"/>
    </row>
    <row r="40" spans="1:8" x14ac:dyDescent="0.25">
      <c r="A40" s="28"/>
      <c r="B40" s="31" t="s">
        <v>133</v>
      </c>
      <c r="C40" s="37" t="s">
        <v>134</v>
      </c>
      <c r="D40" s="32" t="s">
        <v>135</v>
      </c>
      <c r="E40" s="32" t="s">
        <v>136</v>
      </c>
      <c r="F40" s="28"/>
    </row>
    <row r="41" spans="1:8" x14ac:dyDescent="0.25">
      <c r="A41" s="28"/>
      <c r="B41" s="31" t="s">
        <v>137</v>
      </c>
      <c r="C41" s="37" t="s">
        <v>138</v>
      </c>
      <c r="D41" s="32" t="s">
        <v>139</v>
      </c>
      <c r="E41" s="32" t="s">
        <v>140</v>
      </c>
      <c r="F41" s="28"/>
    </row>
    <row r="42" spans="1:8" x14ac:dyDescent="0.25">
      <c r="A42" s="28"/>
      <c r="B42" s="31" t="s">
        <v>141</v>
      </c>
      <c r="C42" s="37" t="s">
        <v>142</v>
      </c>
      <c r="D42" s="32" t="s">
        <v>143</v>
      </c>
      <c r="E42" s="32" t="s">
        <v>144</v>
      </c>
      <c r="F42" s="28"/>
      <c r="H42" s="33"/>
    </row>
    <row r="43" spans="1:8" x14ac:dyDescent="0.25">
      <c r="A43" s="28"/>
      <c r="B43" s="31" t="s">
        <v>145</v>
      </c>
      <c r="C43" s="37" t="s">
        <v>146</v>
      </c>
      <c r="D43" s="32" t="s">
        <v>147</v>
      </c>
      <c r="E43" s="32" t="s">
        <v>148</v>
      </c>
      <c r="F43" s="28"/>
      <c r="H43" s="33"/>
    </row>
    <row r="44" spans="1:8" x14ac:dyDescent="0.25">
      <c r="A44" s="28"/>
      <c r="B44" s="31" t="s">
        <v>149</v>
      </c>
      <c r="C44" s="37" t="s">
        <v>150</v>
      </c>
      <c r="D44" s="32" t="s">
        <v>151</v>
      </c>
      <c r="E44" s="32" t="s">
        <v>152</v>
      </c>
      <c r="F44" s="28"/>
      <c r="H44" s="33"/>
    </row>
    <row r="45" spans="1:8" x14ac:dyDescent="0.25">
      <c r="A45" s="28"/>
      <c r="B45" s="31" t="s">
        <v>153</v>
      </c>
      <c r="C45" s="37" t="s">
        <v>154</v>
      </c>
      <c r="D45" s="32" t="s">
        <v>155</v>
      </c>
      <c r="E45" s="32" t="s">
        <v>156</v>
      </c>
      <c r="F45" s="28"/>
      <c r="H45" s="33"/>
    </row>
    <row r="46" spans="1:8" x14ac:dyDescent="0.25">
      <c r="A46" s="28"/>
      <c r="B46" s="31" t="s">
        <v>157</v>
      </c>
      <c r="C46" s="37" t="s">
        <v>158</v>
      </c>
      <c r="D46" s="32" t="s">
        <v>159</v>
      </c>
      <c r="E46" s="32" t="s">
        <v>160</v>
      </c>
      <c r="F46" s="28"/>
      <c r="H46" s="33"/>
    </row>
    <row r="47" spans="1:8" x14ac:dyDescent="0.25">
      <c r="A47" s="28"/>
      <c r="B47" s="31" t="s">
        <v>161</v>
      </c>
      <c r="C47" s="37" t="s">
        <v>162</v>
      </c>
      <c r="D47" s="32" t="s">
        <v>163</v>
      </c>
      <c r="E47" s="32" t="s">
        <v>164</v>
      </c>
      <c r="F47" s="28"/>
      <c r="H47" s="33"/>
    </row>
    <row r="48" spans="1:8" x14ac:dyDescent="0.25">
      <c r="A48" s="28"/>
      <c r="B48" s="31" t="s">
        <v>165</v>
      </c>
      <c r="C48" s="37" t="s">
        <v>166</v>
      </c>
      <c r="D48" s="32" t="s">
        <v>167</v>
      </c>
      <c r="E48" s="32" t="s">
        <v>168</v>
      </c>
      <c r="F48" s="28"/>
      <c r="H48" s="33"/>
    </row>
    <row r="49" spans="1:8" x14ac:dyDescent="0.25">
      <c r="A49" s="28"/>
      <c r="B49" s="28"/>
      <c r="C49" s="36"/>
      <c r="D49" s="36"/>
      <c r="E49" s="36"/>
      <c r="F49" s="28"/>
      <c r="H49" s="33"/>
    </row>
    <row r="50" spans="1:8" x14ac:dyDescent="0.25">
      <c r="A50" s="28"/>
      <c r="B50" s="28"/>
      <c r="C50" s="36"/>
      <c r="D50" s="36"/>
      <c r="E50" s="36"/>
      <c r="F50" s="28"/>
      <c r="H50" s="33"/>
    </row>
    <row r="51" spans="1:8" x14ac:dyDescent="0.25">
      <c r="A51" s="28" t="s">
        <v>117</v>
      </c>
      <c r="B51" s="31" t="s">
        <v>169</v>
      </c>
      <c r="C51" s="32" t="s">
        <v>89</v>
      </c>
      <c r="D51" s="32" t="s">
        <v>171</v>
      </c>
      <c r="E51" s="32" t="s">
        <v>172</v>
      </c>
      <c r="F51" s="28"/>
      <c r="H51" s="33"/>
    </row>
    <row r="52" spans="1:8" x14ac:dyDescent="0.25">
      <c r="A52" s="28" t="s">
        <v>114</v>
      </c>
      <c r="B52" s="38" t="s">
        <v>170</v>
      </c>
      <c r="C52" s="39" t="s">
        <v>250</v>
      </c>
      <c r="D52" s="39" t="s">
        <v>251</v>
      </c>
      <c r="E52" s="39" t="s">
        <v>252</v>
      </c>
      <c r="F52" s="28"/>
      <c r="H52" s="33"/>
    </row>
    <row r="53" spans="1:8" x14ac:dyDescent="0.25">
      <c r="A53" s="28"/>
      <c r="B53" s="28"/>
      <c r="C53" s="40"/>
      <c r="D53" s="40"/>
      <c r="E53" s="40"/>
      <c r="F53" s="28"/>
      <c r="H53" s="33"/>
    </row>
    <row r="54" spans="1:8" ht="13" x14ac:dyDescent="0.25">
      <c r="A54" s="29"/>
      <c r="B54" s="30"/>
      <c r="C54" s="40"/>
      <c r="D54" s="40"/>
      <c r="E54" s="40"/>
      <c r="F54" s="28"/>
      <c r="H54" s="33"/>
    </row>
    <row r="55" spans="1:8" x14ac:dyDescent="0.25">
      <c r="H55" s="3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3"/>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23"/>
      <c r="C8" s="23"/>
      <c r="D8" s="23"/>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VLOOKUP("&lt;UTitel&gt;",Uebersetzungen!$B$3:$E$121,Uebersetzungen!$B$2+1,FALSE)</f>
        <v>(Gemeindestand 2024: 101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86"/>
      <c r="C14" s="59"/>
      <c r="D14" s="60"/>
      <c r="E14" s="21"/>
      <c r="F14" s="59"/>
      <c r="G14" s="61"/>
      <c r="H14" s="21"/>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64">
        <v>202538</v>
      </c>
      <c r="C15" s="8">
        <v>101760</v>
      </c>
      <c r="D15" s="63">
        <v>100778</v>
      </c>
      <c r="E15" s="8">
        <v>162686</v>
      </c>
      <c r="F15" s="8">
        <v>79974</v>
      </c>
      <c r="G15" s="63">
        <v>82712</v>
      </c>
      <c r="H15" s="8">
        <v>39852</v>
      </c>
      <c r="I15" s="8">
        <v>21786</v>
      </c>
      <c r="J15" s="63">
        <v>18066</v>
      </c>
      <c r="K15" s="64">
        <v>8543</v>
      </c>
      <c r="L15" s="8">
        <v>9103</v>
      </c>
      <c r="M15" s="8">
        <v>8736</v>
      </c>
      <c r="N15" s="8">
        <v>8967</v>
      </c>
      <c r="O15" s="8">
        <v>10306</v>
      </c>
      <c r="P15" s="8">
        <v>11619</v>
      </c>
      <c r="Q15" s="8">
        <v>13158</v>
      </c>
      <c r="R15" s="8">
        <v>13351</v>
      </c>
      <c r="S15" s="8">
        <v>13120</v>
      </c>
      <c r="T15" s="8">
        <v>13158</v>
      </c>
      <c r="U15" s="8">
        <v>15232</v>
      </c>
      <c r="V15" s="8">
        <v>16228</v>
      </c>
      <c r="W15" s="8">
        <v>14892</v>
      </c>
      <c r="X15" s="8">
        <v>12711</v>
      </c>
      <c r="Y15" s="8">
        <v>11329</v>
      </c>
      <c r="Z15" s="8">
        <v>9508</v>
      </c>
      <c r="AA15" s="8">
        <v>6521</v>
      </c>
      <c r="AB15" s="8">
        <v>3916</v>
      </c>
      <c r="AC15" s="12">
        <v>2140</v>
      </c>
    </row>
    <row r="16" spans="1:29" ht="13" x14ac:dyDescent="0.3">
      <c r="A16" s="6" t="str">
        <f>VLOOKUP("&lt;Zeilentitel_2&gt;",Uebersetzungen!$B$3:$E$121,Uebersetzungen!$B$2+1,FALSE)</f>
        <v>Region Albula</v>
      </c>
      <c r="B16" s="9">
        <v>8080</v>
      </c>
      <c r="C16" s="9">
        <v>4155</v>
      </c>
      <c r="D16" s="65">
        <v>3925</v>
      </c>
      <c r="E16" s="9">
        <v>6603</v>
      </c>
      <c r="F16" s="9">
        <v>3302</v>
      </c>
      <c r="G16" s="65">
        <v>3301</v>
      </c>
      <c r="H16" s="9">
        <v>1477</v>
      </c>
      <c r="I16" s="9">
        <v>853</v>
      </c>
      <c r="J16" s="65">
        <v>624</v>
      </c>
      <c r="K16" s="66">
        <v>317</v>
      </c>
      <c r="L16" s="9">
        <v>326</v>
      </c>
      <c r="M16" s="9">
        <v>308</v>
      </c>
      <c r="N16" s="9">
        <v>291</v>
      </c>
      <c r="O16" s="9">
        <v>363</v>
      </c>
      <c r="P16" s="9">
        <v>412</v>
      </c>
      <c r="Q16" s="9">
        <v>498</v>
      </c>
      <c r="R16" s="9">
        <v>508</v>
      </c>
      <c r="S16" s="9">
        <v>542</v>
      </c>
      <c r="T16" s="9">
        <v>476</v>
      </c>
      <c r="U16" s="9">
        <v>555</v>
      </c>
      <c r="V16" s="9">
        <v>664</v>
      </c>
      <c r="W16" s="9">
        <v>643</v>
      </c>
      <c r="X16" s="9">
        <v>582</v>
      </c>
      <c r="Y16" s="9">
        <v>601</v>
      </c>
      <c r="Z16" s="9">
        <v>417</v>
      </c>
      <c r="AA16" s="9">
        <v>313</v>
      </c>
      <c r="AB16" s="9">
        <v>168</v>
      </c>
      <c r="AC16" s="13">
        <v>96</v>
      </c>
    </row>
    <row r="17" spans="1:29" x14ac:dyDescent="0.25">
      <c r="A17" s="7" t="s">
        <v>1</v>
      </c>
      <c r="B17" s="21">
        <v>2749</v>
      </c>
      <c r="C17" s="21">
        <v>1410</v>
      </c>
      <c r="D17" s="60">
        <v>1339</v>
      </c>
      <c r="E17" s="21">
        <v>2152</v>
      </c>
      <c r="F17" s="21">
        <v>1067</v>
      </c>
      <c r="G17" s="60">
        <v>1085</v>
      </c>
      <c r="H17" s="21">
        <v>597</v>
      </c>
      <c r="I17" s="21">
        <v>343</v>
      </c>
      <c r="J17" s="60">
        <v>254</v>
      </c>
      <c r="K17" s="21">
        <v>108</v>
      </c>
      <c r="L17" s="21">
        <v>115</v>
      </c>
      <c r="M17" s="21">
        <v>124</v>
      </c>
      <c r="N17" s="21">
        <v>96</v>
      </c>
      <c r="O17" s="21">
        <v>134</v>
      </c>
      <c r="P17" s="21">
        <v>170</v>
      </c>
      <c r="Q17" s="21">
        <v>189</v>
      </c>
      <c r="R17" s="21">
        <v>175</v>
      </c>
      <c r="S17" s="21">
        <v>195</v>
      </c>
      <c r="T17" s="21">
        <v>166</v>
      </c>
      <c r="U17" s="21">
        <v>197</v>
      </c>
      <c r="V17" s="21">
        <v>215</v>
      </c>
      <c r="W17" s="21">
        <v>177</v>
      </c>
      <c r="X17" s="21">
        <v>186</v>
      </c>
      <c r="Y17" s="21">
        <v>193</v>
      </c>
      <c r="Z17" s="21">
        <v>144</v>
      </c>
      <c r="AA17" s="21">
        <v>92</v>
      </c>
      <c r="AB17" s="21">
        <v>46</v>
      </c>
      <c r="AC17" s="22">
        <v>27</v>
      </c>
    </row>
    <row r="18" spans="1:29" x14ac:dyDescent="0.25">
      <c r="A18" s="7" t="s">
        <v>2</v>
      </c>
      <c r="B18" s="21">
        <v>531</v>
      </c>
      <c r="C18" s="21">
        <v>275</v>
      </c>
      <c r="D18" s="60">
        <v>256</v>
      </c>
      <c r="E18" s="21">
        <v>463</v>
      </c>
      <c r="F18" s="21">
        <v>234</v>
      </c>
      <c r="G18" s="60">
        <v>229</v>
      </c>
      <c r="H18" s="21">
        <v>68</v>
      </c>
      <c r="I18" s="21">
        <v>41</v>
      </c>
      <c r="J18" s="60">
        <v>27</v>
      </c>
      <c r="K18" s="21">
        <v>26</v>
      </c>
      <c r="L18" s="21">
        <v>28</v>
      </c>
      <c r="M18" s="21">
        <v>20</v>
      </c>
      <c r="N18" s="21">
        <v>17</v>
      </c>
      <c r="O18" s="21">
        <v>23</v>
      </c>
      <c r="P18" s="21">
        <v>24</v>
      </c>
      <c r="Q18" s="21">
        <v>22</v>
      </c>
      <c r="R18" s="21">
        <v>39</v>
      </c>
      <c r="S18" s="21">
        <v>43</v>
      </c>
      <c r="T18" s="21">
        <v>27</v>
      </c>
      <c r="U18" s="21">
        <v>36</v>
      </c>
      <c r="V18" s="21">
        <v>41</v>
      </c>
      <c r="W18" s="21">
        <v>54</v>
      </c>
      <c r="X18" s="21">
        <v>37</v>
      </c>
      <c r="Y18" s="21">
        <v>30</v>
      </c>
      <c r="Z18" s="21">
        <v>25</v>
      </c>
      <c r="AA18" s="21">
        <v>15</v>
      </c>
      <c r="AB18" s="21">
        <v>11</v>
      </c>
      <c r="AC18" s="22">
        <v>13</v>
      </c>
    </row>
    <row r="19" spans="1:29" x14ac:dyDescent="0.25">
      <c r="A19" s="7" t="s">
        <v>96</v>
      </c>
      <c r="B19" s="21">
        <v>212</v>
      </c>
      <c r="C19" s="21">
        <v>118</v>
      </c>
      <c r="D19" s="60">
        <v>94</v>
      </c>
      <c r="E19" s="21">
        <v>186</v>
      </c>
      <c r="F19" s="21">
        <v>104</v>
      </c>
      <c r="G19" s="60">
        <v>82</v>
      </c>
      <c r="H19" s="21">
        <v>26</v>
      </c>
      <c r="I19" s="21">
        <v>14</v>
      </c>
      <c r="J19" s="60">
        <v>12</v>
      </c>
      <c r="K19" s="21">
        <v>9</v>
      </c>
      <c r="L19" s="21">
        <v>7</v>
      </c>
      <c r="M19" s="21">
        <v>2</v>
      </c>
      <c r="N19" s="21">
        <v>7</v>
      </c>
      <c r="O19" s="21">
        <v>7</v>
      </c>
      <c r="P19" s="21">
        <v>8</v>
      </c>
      <c r="Q19" s="21">
        <v>8</v>
      </c>
      <c r="R19" s="21">
        <v>10</v>
      </c>
      <c r="S19" s="21">
        <v>9</v>
      </c>
      <c r="T19" s="21">
        <v>13</v>
      </c>
      <c r="U19" s="21">
        <v>18</v>
      </c>
      <c r="V19" s="21">
        <v>19</v>
      </c>
      <c r="W19" s="21">
        <v>27</v>
      </c>
      <c r="X19" s="21">
        <v>11</v>
      </c>
      <c r="Y19" s="21">
        <v>20</v>
      </c>
      <c r="Z19" s="21">
        <v>22</v>
      </c>
      <c r="AA19" s="21">
        <v>8</v>
      </c>
      <c r="AB19" s="21">
        <v>3</v>
      </c>
      <c r="AC19" s="22">
        <v>4</v>
      </c>
    </row>
    <row r="20" spans="1:29" x14ac:dyDescent="0.25">
      <c r="A20" s="7" t="s">
        <v>3</v>
      </c>
      <c r="B20" s="21">
        <v>1327</v>
      </c>
      <c r="C20" s="21">
        <v>680</v>
      </c>
      <c r="D20" s="60">
        <v>647</v>
      </c>
      <c r="E20" s="21">
        <v>1078</v>
      </c>
      <c r="F20" s="21">
        <v>539</v>
      </c>
      <c r="G20" s="60">
        <v>539</v>
      </c>
      <c r="H20" s="21">
        <v>249</v>
      </c>
      <c r="I20" s="21">
        <v>141</v>
      </c>
      <c r="J20" s="60">
        <v>108</v>
      </c>
      <c r="K20" s="21">
        <v>47</v>
      </c>
      <c r="L20" s="21">
        <v>53</v>
      </c>
      <c r="M20" s="21">
        <v>54</v>
      </c>
      <c r="N20" s="21">
        <v>56</v>
      </c>
      <c r="O20" s="21">
        <v>57</v>
      </c>
      <c r="P20" s="21">
        <v>71</v>
      </c>
      <c r="Q20" s="21">
        <v>88</v>
      </c>
      <c r="R20" s="21">
        <v>64</v>
      </c>
      <c r="S20" s="21">
        <v>101</v>
      </c>
      <c r="T20" s="21">
        <v>79</v>
      </c>
      <c r="U20" s="21">
        <v>93</v>
      </c>
      <c r="V20" s="21">
        <v>124</v>
      </c>
      <c r="W20" s="21">
        <v>110</v>
      </c>
      <c r="X20" s="21">
        <v>98</v>
      </c>
      <c r="Y20" s="21">
        <v>75</v>
      </c>
      <c r="Z20" s="21">
        <v>53</v>
      </c>
      <c r="AA20" s="21">
        <v>61</v>
      </c>
      <c r="AB20" s="21">
        <v>26</v>
      </c>
      <c r="AC20" s="22">
        <v>17</v>
      </c>
    </row>
    <row r="21" spans="1:29" x14ac:dyDescent="0.25">
      <c r="A21" s="7" t="s">
        <v>90</v>
      </c>
      <c r="B21" s="21">
        <v>2377</v>
      </c>
      <c r="C21" s="21">
        <v>1223</v>
      </c>
      <c r="D21" s="60">
        <v>1154</v>
      </c>
      <c r="E21" s="21">
        <v>1984</v>
      </c>
      <c r="F21" s="21">
        <v>998</v>
      </c>
      <c r="G21" s="60">
        <v>986</v>
      </c>
      <c r="H21" s="21">
        <v>393</v>
      </c>
      <c r="I21" s="21">
        <v>225</v>
      </c>
      <c r="J21" s="60">
        <v>168</v>
      </c>
      <c r="K21" s="21">
        <v>99</v>
      </c>
      <c r="L21" s="21">
        <v>82</v>
      </c>
      <c r="M21" s="21">
        <v>80</v>
      </c>
      <c r="N21" s="21">
        <v>84</v>
      </c>
      <c r="O21" s="21">
        <v>101</v>
      </c>
      <c r="P21" s="21">
        <v>96</v>
      </c>
      <c r="Q21" s="21">
        <v>134</v>
      </c>
      <c r="R21" s="21">
        <v>156</v>
      </c>
      <c r="S21" s="21">
        <v>141</v>
      </c>
      <c r="T21" s="21">
        <v>136</v>
      </c>
      <c r="U21" s="21">
        <v>155</v>
      </c>
      <c r="V21" s="21">
        <v>192</v>
      </c>
      <c r="W21" s="21">
        <v>195</v>
      </c>
      <c r="X21" s="21">
        <v>185</v>
      </c>
      <c r="Y21" s="21">
        <v>219</v>
      </c>
      <c r="Z21" s="21">
        <v>125</v>
      </c>
      <c r="AA21" s="21">
        <v>110</v>
      </c>
      <c r="AB21" s="21">
        <v>58</v>
      </c>
      <c r="AC21" s="22">
        <v>29</v>
      </c>
    </row>
    <row r="22" spans="1:29" x14ac:dyDescent="0.25">
      <c r="A22" s="7" t="s">
        <v>93</v>
      </c>
      <c r="B22" s="21">
        <v>884</v>
      </c>
      <c r="C22" s="21">
        <v>449</v>
      </c>
      <c r="D22" s="60">
        <v>435</v>
      </c>
      <c r="E22" s="21">
        <v>740</v>
      </c>
      <c r="F22" s="21">
        <v>360</v>
      </c>
      <c r="G22" s="60">
        <v>380</v>
      </c>
      <c r="H22" s="21">
        <v>144</v>
      </c>
      <c r="I22" s="21">
        <v>89</v>
      </c>
      <c r="J22" s="60">
        <v>55</v>
      </c>
      <c r="K22" s="21">
        <v>28</v>
      </c>
      <c r="L22" s="21">
        <v>41</v>
      </c>
      <c r="M22" s="21">
        <v>28</v>
      </c>
      <c r="N22" s="21">
        <v>31</v>
      </c>
      <c r="O22" s="21">
        <v>41</v>
      </c>
      <c r="P22" s="21">
        <v>43</v>
      </c>
      <c r="Q22" s="21">
        <v>57</v>
      </c>
      <c r="R22" s="21">
        <v>64</v>
      </c>
      <c r="S22" s="21">
        <v>53</v>
      </c>
      <c r="T22" s="21">
        <v>55</v>
      </c>
      <c r="U22" s="21">
        <v>56</v>
      </c>
      <c r="V22" s="21">
        <v>73</v>
      </c>
      <c r="W22" s="21">
        <v>80</v>
      </c>
      <c r="X22" s="21">
        <v>65</v>
      </c>
      <c r="Y22" s="21">
        <v>64</v>
      </c>
      <c r="Z22" s="21">
        <v>48</v>
      </c>
      <c r="AA22" s="21">
        <v>27</v>
      </c>
      <c r="AB22" s="21">
        <v>24</v>
      </c>
      <c r="AC22" s="22">
        <v>6</v>
      </c>
    </row>
    <row r="23" spans="1:29" ht="13" x14ac:dyDescent="0.3">
      <c r="A23" s="6" t="str">
        <f>VLOOKUP("&lt;Zeilentitel_3&gt;",Uebersetzungen!$B$3:$E$121,Uebersetzungen!$B$2+1,FALSE)</f>
        <v>Region Bernina</v>
      </c>
      <c r="B23" s="9">
        <v>4584</v>
      </c>
      <c r="C23" s="9">
        <v>2300</v>
      </c>
      <c r="D23" s="65">
        <v>2284</v>
      </c>
      <c r="E23" s="9">
        <v>4106</v>
      </c>
      <c r="F23" s="9">
        <v>2011</v>
      </c>
      <c r="G23" s="65">
        <v>2095</v>
      </c>
      <c r="H23" s="9">
        <v>478</v>
      </c>
      <c r="I23" s="9">
        <v>289</v>
      </c>
      <c r="J23" s="65">
        <v>189</v>
      </c>
      <c r="K23" s="66">
        <v>168</v>
      </c>
      <c r="L23" s="9">
        <v>236</v>
      </c>
      <c r="M23" s="9">
        <v>221</v>
      </c>
      <c r="N23" s="9">
        <v>202</v>
      </c>
      <c r="O23" s="9">
        <v>199</v>
      </c>
      <c r="P23" s="9">
        <v>218</v>
      </c>
      <c r="Q23" s="9">
        <v>227</v>
      </c>
      <c r="R23" s="9">
        <v>232</v>
      </c>
      <c r="S23" s="9">
        <v>277</v>
      </c>
      <c r="T23" s="9">
        <v>307</v>
      </c>
      <c r="U23" s="9">
        <v>346</v>
      </c>
      <c r="V23" s="9">
        <v>366</v>
      </c>
      <c r="W23" s="9">
        <v>315</v>
      </c>
      <c r="X23" s="9">
        <v>313</v>
      </c>
      <c r="Y23" s="9">
        <v>323</v>
      </c>
      <c r="Z23" s="9">
        <v>256</v>
      </c>
      <c r="AA23" s="9">
        <v>183</v>
      </c>
      <c r="AB23" s="9">
        <v>116</v>
      </c>
      <c r="AC23" s="13">
        <v>79</v>
      </c>
    </row>
    <row r="24" spans="1:29" x14ac:dyDescent="0.25">
      <c r="A24" s="7" t="s">
        <v>4</v>
      </c>
      <c r="B24" s="21">
        <v>1124</v>
      </c>
      <c r="C24" s="21">
        <v>585</v>
      </c>
      <c r="D24" s="60">
        <v>539</v>
      </c>
      <c r="E24" s="21">
        <v>954</v>
      </c>
      <c r="F24" s="21">
        <v>467</v>
      </c>
      <c r="G24" s="60">
        <v>487</v>
      </c>
      <c r="H24" s="21">
        <v>170</v>
      </c>
      <c r="I24" s="21">
        <v>118</v>
      </c>
      <c r="J24" s="60">
        <v>52</v>
      </c>
      <c r="K24" s="21">
        <v>33</v>
      </c>
      <c r="L24" s="21">
        <v>47</v>
      </c>
      <c r="M24" s="21">
        <v>50</v>
      </c>
      <c r="N24" s="21">
        <v>40</v>
      </c>
      <c r="O24" s="21">
        <v>44</v>
      </c>
      <c r="P24" s="21">
        <v>47</v>
      </c>
      <c r="Q24" s="21">
        <v>51</v>
      </c>
      <c r="R24" s="21">
        <v>58</v>
      </c>
      <c r="S24" s="21">
        <v>61</v>
      </c>
      <c r="T24" s="21">
        <v>78</v>
      </c>
      <c r="U24" s="21">
        <v>90</v>
      </c>
      <c r="V24" s="21">
        <v>111</v>
      </c>
      <c r="W24" s="21">
        <v>84</v>
      </c>
      <c r="X24" s="21">
        <v>80</v>
      </c>
      <c r="Y24" s="21">
        <v>80</v>
      </c>
      <c r="Z24" s="21">
        <v>68</v>
      </c>
      <c r="AA24" s="21">
        <v>49</v>
      </c>
      <c r="AB24" s="21">
        <v>33</v>
      </c>
      <c r="AC24" s="22">
        <v>20</v>
      </c>
    </row>
    <row r="25" spans="1:29" x14ac:dyDescent="0.25">
      <c r="A25" s="7" t="s">
        <v>5</v>
      </c>
      <c r="B25" s="21">
        <v>3460</v>
      </c>
      <c r="C25" s="21">
        <v>1715</v>
      </c>
      <c r="D25" s="60">
        <v>1745</v>
      </c>
      <c r="E25" s="21">
        <v>3152</v>
      </c>
      <c r="F25" s="21">
        <v>1544</v>
      </c>
      <c r="G25" s="60">
        <v>1608</v>
      </c>
      <c r="H25" s="21">
        <v>308</v>
      </c>
      <c r="I25" s="21">
        <v>171</v>
      </c>
      <c r="J25" s="60">
        <v>137</v>
      </c>
      <c r="K25" s="21">
        <v>135</v>
      </c>
      <c r="L25" s="21">
        <v>189</v>
      </c>
      <c r="M25" s="21">
        <v>171</v>
      </c>
      <c r="N25" s="21">
        <v>162</v>
      </c>
      <c r="O25" s="21">
        <v>155</v>
      </c>
      <c r="P25" s="21">
        <v>171</v>
      </c>
      <c r="Q25" s="21">
        <v>176</v>
      </c>
      <c r="R25" s="21">
        <v>174</v>
      </c>
      <c r="S25" s="21">
        <v>216</v>
      </c>
      <c r="T25" s="21">
        <v>229</v>
      </c>
      <c r="U25" s="21">
        <v>256</v>
      </c>
      <c r="V25" s="21">
        <v>255</v>
      </c>
      <c r="W25" s="21">
        <v>231</v>
      </c>
      <c r="X25" s="21">
        <v>233</v>
      </c>
      <c r="Y25" s="21">
        <v>243</v>
      </c>
      <c r="Z25" s="21">
        <v>188</v>
      </c>
      <c r="AA25" s="21">
        <v>134</v>
      </c>
      <c r="AB25" s="21">
        <v>83</v>
      </c>
      <c r="AC25" s="22">
        <v>59</v>
      </c>
    </row>
    <row r="26" spans="1:29" ht="13" x14ac:dyDescent="0.3">
      <c r="A26" s="6" t="str">
        <f>VLOOKUP("&lt;Zeilentitel_4&gt;",Uebersetzungen!$B$3:$E$121,Uebersetzungen!$B$2+1,FALSE)</f>
        <v>Region Engiadina Bassa/Val Müstair</v>
      </c>
      <c r="B26" s="9">
        <v>9175</v>
      </c>
      <c r="C26" s="9">
        <v>4589</v>
      </c>
      <c r="D26" s="65">
        <v>4586</v>
      </c>
      <c r="E26" s="9">
        <v>7481</v>
      </c>
      <c r="F26" s="9">
        <v>3717</v>
      </c>
      <c r="G26" s="65">
        <v>3764</v>
      </c>
      <c r="H26" s="9">
        <v>1694</v>
      </c>
      <c r="I26" s="9">
        <v>872</v>
      </c>
      <c r="J26" s="65">
        <v>822</v>
      </c>
      <c r="K26" s="66">
        <v>307</v>
      </c>
      <c r="L26" s="9">
        <v>390</v>
      </c>
      <c r="M26" s="9">
        <v>405</v>
      </c>
      <c r="N26" s="9">
        <v>412</v>
      </c>
      <c r="O26" s="9">
        <v>430</v>
      </c>
      <c r="P26" s="9">
        <v>424</v>
      </c>
      <c r="Q26" s="9">
        <v>500</v>
      </c>
      <c r="R26" s="9">
        <v>559</v>
      </c>
      <c r="S26" s="9">
        <v>556</v>
      </c>
      <c r="T26" s="9">
        <v>604</v>
      </c>
      <c r="U26" s="9">
        <v>685</v>
      </c>
      <c r="V26" s="9">
        <v>717</v>
      </c>
      <c r="W26" s="9">
        <v>770</v>
      </c>
      <c r="X26" s="9">
        <v>667</v>
      </c>
      <c r="Y26" s="9">
        <v>593</v>
      </c>
      <c r="Z26" s="9">
        <v>499</v>
      </c>
      <c r="AA26" s="9">
        <v>348</v>
      </c>
      <c r="AB26" s="9">
        <v>196</v>
      </c>
      <c r="AC26" s="13">
        <v>113</v>
      </c>
    </row>
    <row r="27" spans="1:29" x14ac:dyDescent="0.25">
      <c r="A27" s="7" t="s">
        <v>38</v>
      </c>
      <c r="B27" s="21">
        <v>1532</v>
      </c>
      <c r="C27" s="21">
        <v>761</v>
      </c>
      <c r="D27" s="60">
        <v>771</v>
      </c>
      <c r="E27" s="21">
        <v>1225</v>
      </c>
      <c r="F27" s="21">
        <v>602</v>
      </c>
      <c r="G27" s="60">
        <v>623</v>
      </c>
      <c r="H27" s="21">
        <v>307</v>
      </c>
      <c r="I27" s="21">
        <v>159</v>
      </c>
      <c r="J27" s="60">
        <v>148</v>
      </c>
      <c r="K27" s="21">
        <v>48</v>
      </c>
      <c r="L27" s="21">
        <v>77</v>
      </c>
      <c r="M27" s="21">
        <v>80</v>
      </c>
      <c r="N27" s="21">
        <v>71</v>
      </c>
      <c r="O27" s="21">
        <v>64</v>
      </c>
      <c r="P27" s="21">
        <v>84</v>
      </c>
      <c r="Q27" s="21">
        <v>87</v>
      </c>
      <c r="R27" s="21">
        <v>92</v>
      </c>
      <c r="S27" s="21">
        <v>104</v>
      </c>
      <c r="T27" s="21">
        <v>104</v>
      </c>
      <c r="U27" s="21">
        <v>116</v>
      </c>
      <c r="V27" s="21">
        <v>117</v>
      </c>
      <c r="W27" s="21">
        <v>110</v>
      </c>
      <c r="X27" s="21">
        <v>96</v>
      </c>
      <c r="Y27" s="21">
        <v>92</v>
      </c>
      <c r="Z27" s="21">
        <v>72</v>
      </c>
      <c r="AA27" s="21">
        <v>67</v>
      </c>
      <c r="AB27" s="21">
        <v>37</v>
      </c>
      <c r="AC27" s="22">
        <v>14</v>
      </c>
    </row>
    <row r="28" spans="1:29" x14ac:dyDescent="0.25">
      <c r="A28" s="7" t="s">
        <v>39</v>
      </c>
      <c r="B28" s="21">
        <v>791</v>
      </c>
      <c r="C28" s="21">
        <v>418</v>
      </c>
      <c r="D28" s="60">
        <v>373</v>
      </c>
      <c r="E28" s="21">
        <v>574</v>
      </c>
      <c r="F28" s="21">
        <v>318</v>
      </c>
      <c r="G28" s="60">
        <v>256</v>
      </c>
      <c r="H28" s="21">
        <v>217</v>
      </c>
      <c r="I28" s="21">
        <v>100</v>
      </c>
      <c r="J28" s="60">
        <v>117</v>
      </c>
      <c r="K28" s="21">
        <v>23</v>
      </c>
      <c r="L28" s="21">
        <v>34</v>
      </c>
      <c r="M28" s="21">
        <v>31</v>
      </c>
      <c r="N28" s="21">
        <v>26</v>
      </c>
      <c r="O28" s="21">
        <v>40</v>
      </c>
      <c r="P28" s="21">
        <v>50</v>
      </c>
      <c r="Q28" s="21">
        <v>54</v>
      </c>
      <c r="R28" s="21">
        <v>55</v>
      </c>
      <c r="S28" s="21">
        <v>51</v>
      </c>
      <c r="T28" s="21">
        <v>50</v>
      </c>
      <c r="U28" s="21">
        <v>71</v>
      </c>
      <c r="V28" s="21">
        <v>78</v>
      </c>
      <c r="W28" s="21">
        <v>79</v>
      </c>
      <c r="X28" s="21">
        <v>58</v>
      </c>
      <c r="Y28" s="21">
        <v>35</v>
      </c>
      <c r="Z28" s="21">
        <v>19</v>
      </c>
      <c r="AA28" s="21">
        <v>13</v>
      </c>
      <c r="AB28" s="21">
        <v>12</v>
      </c>
      <c r="AC28" s="22">
        <v>12</v>
      </c>
    </row>
    <row r="29" spans="1:29" x14ac:dyDescent="0.25">
      <c r="A29" s="7" t="s">
        <v>40</v>
      </c>
      <c r="B29" s="21">
        <v>4601</v>
      </c>
      <c r="C29" s="21">
        <v>2298</v>
      </c>
      <c r="D29" s="60">
        <v>2303</v>
      </c>
      <c r="E29" s="21">
        <v>3628</v>
      </c>
      <c r="F29" s="21">
        <v>1788</v>
      </c>
      <c r="G29" s="60">
        <v>1840</v>
      </c>
      <c r="H29" s="21">
        <v>973</v>
      </c>
      <c r="I29" s="21">
        <v>510</v>
      </c>
      <c r="J29" s="60">
        <v>463</v>
      </c>
      <c r="K29" s="21">
        <v>170</v>
      </c>
      <c r="L29" s="21">
        <v>209</v>
      </c>
      <c r="M29" s="21">
        <v>212</v>
      </c>
      <c r="N29" s="21">
        <v>208</v>
      </c>
      <c r="O29" s="21">
        <v>220</v>
      </c>
      <c r="P29" s="21">
        <v>190</v>
      </c>
      <c r="Q29" s="21">
        <v>256</v>
      </c>
      <c r="R29" s="21">
        <v>304</v>
      </c>
      <c r="S29" s="21">
        <v>296</v>
      </c>
      <c r="T29" s="21">
        <v>308</v>
      </c>
      <c r="U29" s="21">
        <v>324</v>
      </c>
      <c r="V29" s="21">
        <v>336</v>
      </c>
      <c r="W29" s="21">
        <v>368</v>
      </c>
      <c r="X29" s="21">
        <v>340</v>
      </c>
      <c r="Y29" s="21">
        <v>279</v>
      </c>
      <c r="Z29" s="21">
        <v>268</v>
      </c>
      <c r="AA29" s="21">
        <v>172</v>
      </c>
      <c r="AB29" s="21">
        <v>88</v>
      </c>
      <c r="AC29" s="22">
        <v>53</v>
      </c>
    </row>
    <row r="30" spans="1:29" x14ac:dyDescent="0.25">
      <c r="A30" s="7" t="s">
        <v>41</v>
      </c>
      <c r="B30" s="21">
        <v>826</v>
      </c>
      <c r="C30" s="21">
        <v>418</v>
      </c>
      <c r="D30" s="60">
        <v>408</v>
      </c>
      <c r="E30" s="21">
        <v>749</v>
      </c>
      <c r="F30" s="21">
        <v>378</v>
      </c>
      <c r="G30" s="60">
        <v>371</v>
      </c>
      <c r="H30" s="21">
        <v>77</v>
      </c>
      <c r="I30" s="21">
        <v>40</v>
      </c>
      <c r="J30" s="60">
        <v>37</v>
      </c>
      <c r="K30" s="21">
        <v>29</v>
      </c>
      <c r="L30" s="21">
        <v>29</v>
      </c>
      <c r="M30" s="21">
        <v>30</v>
      </c>
      <c r="N30" s="21">
        <v>55</v>
      </c>
      <c r="O30" s="21">
        <v>41</v>
      </c>
      <c r="P30" s="21">
        <v>37</v>
      </c>
      <c r="Q30" s="21">
        <v>31</v>
      </c>
      <c r="R30" s="21">
        <v>47</v>
      </c>
      <c r="S30" s="21">
        <v>45</v>
      </c>
      <c r="T30" s="21">
        <v>65</v>
      </c>
      <c r="U30" s="21">
        <v>65</v>
      </c>
      <c r="V30" s="21">
        <v>60</v>
      </c>
      <c r="W30" s="21">
        <v>76</v>
      </c>
      <c r="X30" s="21">
        <v>60</v>
      </c>
      <c r="Y30" s="21">
        <v>58</v>
      </c>
      <c r="Z30" s="21">
        <v>41</v>
      </c>
      <c r="AA30" s="21">
        <v>36</v>
      </c>
      <c r="AB30" s="21">
        <v>12</v>
      </c>
      <c r="AC30" s="22">
        <v>9</v>
      </c>
    </row>
    <row r="31" spans="1:29" x14ac:dyDescent="0.25">
      <c r="A31" s="7" t="s">
        <v>60</v>
      </c>
      <c r="B31" s="21">
        <v>1425</v>
      </c>
      <c r="C31" s="21">
        <v>694</v>
      </c>
      <c r="D31" s="60">
        <v>731</v>
      </c>
      <c r="E31" s="21">
        <v>1305</v>
      </c>
      <c r="F31" s="21">
        <v>631</v>
      </c>
      <c r="G31" s="60">
        <v>674</v>
      </c>
      <c r="H31" s="21">
        <v>120</v>
      </c>
      <c r="I31" s="21">
        <v>63</v>
      </c>
      <c r="J31" s="60">
        <v>57</v>
      </c>
      <c r="K31" s="21">
        <v>37</v>
      </c>
      <c r="L31" s="21">
        <v>41</v>
      </c>
      <c r="M31" s="21">
        <v>52</v>
      </c>
      <c r="N31" s="21">
        <v>52</v>
      </c>
      <c r="O31" s="21">
        <v>65</v>
      </c>
      <c r="P31" s="21">
        <v>63</v>
      </c>
      <c r="Q31" s="21">
        <v>72</v>
      </c>
      <c r="R31" s="21">
        <v>61</v>
      </c>
      <c r="S31" s="21">
        <v>60</v>
      </c>
      <c r="T31" s="21">
        <v>77</v>
      </c>
      <c r="U31" s="21">
        <v>109</v>
      </c>
      <c r="V31" s="21">
        <v>126</v>
      </c>
      <c r="W31" s="21">
        <v>137</v>
      </c>
      <c r="X31" s="21">
        <v>113</v>
      </c>
      <c r="Y31" s="21">
        <v>129</v>
      </c>
      <c r="Z31" s="21">
        <v>99</v>
      </c>
      <c r="AA31" s="21">
        <v>60</v>
      </c>
      <c r="AB31" s="21">
        <v>47</v>
      </c>
      <c r="AC31" s="22">
        <v>25</v>
      </c>
    </row>
    <row r="32" spans="1:29" ht="13" x14ac:dyDescent="0.3">
      <c r="A32" s="6" t="str">
        <f>VLOOKUP("&lt;Zeilentitel_5&gt;",Uebersetzungen!$B$3:$E$121,Uebersetzungen!$B$2+1,FALSE)</f>
        <v>Region Imboden</v>
      </c>
      <c r="B32" s="9">
        <v>21695</v>
      </c>
      <c r="C32" s="9">
        <v>10933</v>
      </c>
      <c r="D32" s="65">
        <v>10762</v>
      </c>
      <c r="E32" s="9">
        <v>17387</v>
      </c>
      <c r="F32" s="9">
        <v>8510</v>
      </c>
      <c r="G32" s="65">
        <v>8877</v>
      </c>
      <c r="H32" s="9">
        <v>4308</v>
      </c>
      <c r="I32" s="9">
        <v>2423</v>
      </c>
      <c r="J32" s="65">
        <v>1885</v>
      </c>
      <c r="K32" s="66">
        <v>1056</v>
      </c>
      <c r="L32" s="9">
        <v>1154</v>
      </c>
      <c r="M32" s="9">
        <v>1133</v>
      </c>
      <c r="N32" s="9">
        <v>1079</v>
      </c>
      <c r="O32" s="9">
        <v>1114</v>
      </c>
      <c r="P32" s="9">
        <v>1245</v>
      </c>
      <c r="Q32" s="9">
        <v>1469</v>
      </c>
      <c r="R32" s="9">
        <v>1591</v>
      </c>
      <c r="S32" s="9">
        <v>1617</v>
      </c>
      <c r="T32" s="9">
        <v>1467</v>
      </c>
      <c r="U32" s="9">
        <v>1607</v>
      </c>
      <c r="V32" s="9">
        <v>1530</v>
      </c>
      <c r="W32" s="9">
        <v>1387</v>
      </c>
      <c r="X32" s="9">
        <v>1235</v>
      </c>
      <c r="Y32" s="9">
        <v>1099</v>
      </c>
      <c r="Z32" s="9">
        <v>868</v>
      </c>
      <c r="AA32" s="9">
        <v>578</v>
      </c>
      <c r="AB32" s="9">
        <v>311</v>
      </c>
      <c r="AC32" s="13">
        <v>155</v>
      </c>
    </row>
    <row r="33" spans="1:29" x14ac:dyDescent="0.25">
      <c r="A33" s="7" t="s">
        <v>31</v>
      </c>
      <c r="B33" s="21">
        <v>3493</v>
      </c>
      <c r="C33" s="21">
        <v>1731</v>
      </c>
      <c r="D33" s="60">
        <v>1762</v>
      </c>
      <c r="E33" s="21">
        <v>2999</v>
      </c>
      <c r="F33" s="21">
        <v>1448</v>
      </c>
      <c r="G33" s="60">
        <v>1551</v>
      </c>
      <c r="H33" s="21">
        <v>494</v>
      </c>
      <c r="I33" s="21">
        <v>283</v>
      </c>
      <c r="J33" s="60">
        <v>211</v>
      </c>
      <c r="K33" s="21">
        <v>176</v>
      </c>
      <c r="L33" s="21">
        <v>223</v>
      </c>
      <c r="M33" s="21">
        <v>194</v>
      </c>
      <c r="N33" s="21">
        <v>159</v>
      </c>
      <c r="O33" s="21">
        <v>184</v>
      </c>
      <c r="P33" s="21">
        <v>193</v>
      </c>
      <c r="Q33" s="21">
        <v>233</v>
      </c>
      <c r="R33" s="21">
        <v>242</v>
      </c>
      <c r="S33" s="21">
        <v>258</v>
      </c>
      <c r="T33" s="21">
        <v>234</v>
      </c>
      <c r="U33" s="21">
        <v>259</v>
      </c>
      <c r="V33" s="21">
        <v>277</v>
      </c>
      <c r="W33" s="21">
        <v>243</v>
      </c>
      <c r="X33" s="21">
        <v>204</v>
      </c>
      <c r="Y33" s="21">
        <v>165</v>
      </c>
      <c r="Z33" s="21">
        <v>114</v>
      </c>
      <c r="AA33" s="21">
        <v>76</v>
      </c>
      <c r="AB33" s="21">
        <v>39</v>
      </c>
      <c r="AC33" s="22">
        <v>20</v>
      </c>
    </row>
    <row r="34" spans="1:29" x14ac:dyDescent="0.25">
      <c r="A34" s="7" t="s">
        <v>32</v>
      </c>
      <c r="B34" s="21">
        <v>8199</v>
      </c>
      <c r="C34" s="21">
        <v>4170</v>
      </c>
      <c r="D34" s="60">
        <v>4029</v>
      </c>
      <c r="E34" s="21">
        <v>6182</v>
      </c>
      <c r="F34" s="21">
        <v>3042</v>
      </c>
      <c r="G34" s="60">
        <v>3140</v>
      </c>
      <c r="H34" s="21">
        <v>2017</v>
      </c>
      <c r="I34" s="21">
        <v>1128</v>
      </c>
      <c r="J34" s="60">
        <v>889</v>
      </c>
      <c r="K34" s="21">
        <v>369</v>
      </c>
      <c r="L34" s="21">
        <v>424</v>
      </c>
      <c r="M34" s="21">
        <v>423</v>
      </c>
      <c r="N34" s="21">
        <v>458</v>
      </c>
      <c r="O34" s="21">
        <v>468</v>
      </c>
      <c r="P34" s="21">
        <v>499</v>
      </c>
      <c r="Q34" s="21">
        <v>557</v>
      </c>
      <c r="R34" s="21">
        <v>579</v>
      </c>
      <c r="S34" s="21">
        <v>561</v>
      </c>
      <c r="T34" s="21">
        <v>574</v>
      </c>
      <c r="U34" s="21">
        <v>633</v>
      </c>
      <c r="V34" s="21">
        <v>554</v>
      </c>
      <c r="W34" s="21">
        <v>483</v>
      </c>
      <c r="X34" s="21">
        <v>436</v>
      </c>
      <c r="Y34" s="21">
        <v>422</v>
      </c>
      <c r="Z34" s="21">
        <v>323</v>
      </c>
      <c r="AA34" s="21">
        <v>240</v>
      </c>
      <c r="AB34" s="21">
        <v>136</v>
      </c>
      <c r="AC34" s="22">
        <v>60</v>
      </c>
    </row>
    <row r="35" spans="1:29" x14ac:dyDescent="0.25">
      <c r="A35" s="7" t="s">
        <v>33</v>
      </c>
      <c r="B35" s="21">
        <v>1612</v>
      </c>
      <c r="C35" s="21">
        <v>835</v>
      </c>
      <c r="D35" s="60">
        <v>777</v>
      </c>
      <c r="E35" s="21">
        <v>1285</v>
      </c>
      <c r="F35" s="21">
        <v>652</v>
      </c>
      <c r="G35" s="60">
        <v>633</v>
      </c>
      <c r="H35" s="21">
        <v>327</v>
      </c>
      <c r="I35" s="21">
        <v>183</v>
      </c>
      <c r="J35" s="60">
        <v>144</v>
      </c>
      <c r="K35" s="21">
        <v>80</v>
      </c>
      <c r="L35" s="21">
        <v>90</v>
      </c>
      <c r="M35" s="21">
        <v>97</v>
      </c>
      <c r="N35" s="21">
        <v>104</v>
      </c>
      <c r="O35" s="21">
        <v>91</v>
      </c>
      <c r="P35" s="21">
        <v>92</v>
      </c>
      <c r="Q35" s="21">
        <v>101</v>
      </c>
      <c r="R35" s="21">
        <v>107</v>
      </c>
      <c r="S35" s="21">
        <v>129</v>
      </c>
      <c r="T35" s="21">
        <v>115</v>
      </c>
      <c r="U35" s="21">
        <v>123</v>
      </c>
      <c r="V35" s="21">
        <v>103</v>
      </c>
      <c r="W35" s="21">
        <v>104</v>
      </c>
      <c r="X35" s="21">
        <v>84</v>
      </c>
      <c r="Y35" s="21">
        <v>70</v>
      </c>
      <c r="Z35" s="21">
        <v>62</v>
      </c>
      <c r="AA35" s="21">
        <v>33</v>
      </c>
      <c r="AB35" s="21">
        <v>19</v>
      </c>
      <c r="AC35" s="22">
        <v>8</v>
      </c>
    </row>
    <row r="36" spans="1:29" x14ac:dyDescent="0.25">
      <c r="A36" s="7" t="s">
        <v>34</v>
      </c>
      <c r="B36" s="21">
        <v>2781</v>
      </c>
      <c r="C36" s="21">
        <v>1373</v>
      </c>
      <c r="D36" s="60">
        <v>1408</v>
      </c>
      <c r="E36" s="21">
        <v>2428</v>
      </c>
      <c r="F36" s="21">
        <v>1180</v>
      </c>
      <c r="G36" s="60">
        <v>1248</v>
      </c>
      <c r="H36" s="21">
        <v>353</v>
      </c>
      <c r="I36" s="21">
        <v>193</v>
      </c>
      <c r="J36" s="60">
        <v>160</v>
      </c>
      <c r="K36" s="21">
        <v>176</v>
      </c>
      <c r="L36" s="21">
        <v>165</v>
      </c>
      <c r="M36" s="21">
        <v>192</v>
      </c>
      <c r="N36" s="21">
        <v>133</v>
      </c>
      <c r="O36" s="21">
        <v>139</v>
      </c>
      <c r="P36" s="21">
        <v>146</v>
      </c>
      <c r="Q36" s="21">
        <v>200</v>
      </c>
      <c r="R36" s="21">
        <v>222</v>
      </c>
      <c r="S36" s="21">
        <v>237</v>
      </c>
      <c r="T36" s="21">
        <v>184</v>
      </c>
      <c r="U36" s="21">
        <v>188</v>
      </c>
      <c r="V36" s="21">
        <v>200</v>
      </c>
      <c r="W36" s="21">
        <v>158</v>
      </c>
      <c r="X36" s="21">
        <v>141</v>
      </c>
      <c r="Y36" s="21">
        <v>123</v>
      </c>
      <c r="Z36" s="21">
        <v>93</v>
      </c>
      <c r="AA36" s="21">
        <v>40</v>
      </c>
      <c r="AB36" s="21">
        <v>28</v>
      </c>
      <c r="AC36" s="22">
        <v>16</v>
      </c>
    </row>
    <row r="37" spans="1:29" x14ac:dyDescent="0.25">
      <c r="A37" s="7" t="s">
        <v>35</v>
      </c>
      <c r="B37" s="21">
        <v>2917</v>
      </c>
      <c r="C37" s="21">
        <v>1481</v>
      </c>
      <c r="D37" s="60">
        <v>1436</v>
      </c>
      <c r="E37" s="21">
        <v>2152</v>
      </c>
      <c r="F37" s="21">
        <v>1043</v>
      </c>
      <c r="G37" s="60">
        <v>1109</v>
      </c>
      <c r="H37" s="21">
        <v>765</v>
      </c>
      <c r="I37" s="21">
        <v>438</v>
      </c>
      <c r="J37" s="60">
        <v>327</v>
      </c>
      <c r="K37" s="21">
        <v>116</v>
      </c>
      <c r="L37" s="21">
        <v>106</v>
      </c>
      <c r="M37" s="21">
        <v>97</v>
      </c>
      <c r="N37" s="21">
        <v>126</v>
      </c>
      <c r="O37" s="21">
        <v>116</v>
      </c>
      <c r="P37" s="21">
        <v>190</v>
      </c>
      <c r="Q37" s="21">
        <v>237</v>
      </c>
      <c r="R37" s="21">
        <v>237</v>
      </c>
      <c r="S37" s="21">
        <v>223</v>
      </c>
      <c r="T37" s="21">
        <v>191</v>
      </c>
      <c r="U37" s="21">
        <v>192</v>
      </c>
      <c r="V37" s="21">
        <v>189</v>
      </c>
      <c r="W37" s="21">
        <v>216</v>
      </c>
      <c r="X37" s="21">
        <v>173</v>
      </c>
      <c r="Y37" s="21">
        <v>176</v>
      </c>
      <c r="Z37" s="21">
        <v>150</v>
      </c>
      <c r="AA37" s="21">
        <v>99</v>
      </c>
      <c r="AB37" s="21">
        <v>56</v>
      </c>
      <c r="AC37" s="22">
        <v>27</v>
      </c>
    </row>
    <row r="38" spans="1:29" x14ac:dyDescent="0.25">
      <c r="A38" s="7" t="s">
        <v>36</v>
      </c>
      <c r="B38" s="21">
        <v>1205</v>
      </c>
      <c r="C38" s="21">
        <v>610</v>
      </c>
      <c r="D38" s="60">
        <v>595</v>
      </c>
      <c r="E38" s="21">
        <v>1032</v>
      </c>
      <c r="F38" s="21">
        <v>507</v>
      </c>
      <c r="G38" s="60">
        <v>525</v>
      </c>
      <c r="H38" s="21">
        <v>173</v>
      </c>
      <c r="I38" s="21">
        <v>103</v>
      </c>
      <c r="J38" s="60">
        <v>70</v>
      </c>
      <c r="K38" s="21">
        <v>55</v>
      </c>
      <c r="L38" s="21">
        <v>63</v>
      </c>
      <c r="M38" s="21">
        <v>65</v>
      </c>
      <c r="N38" s="21">
        <v>43</v>
      </c>
      <c r="O38" s="21">
        <v>54</v>
      </c>
      <c r="P38" s="21">
        <v>61</v>
      </c>
      <c r="Q38" s="21">
        <v>64</v>
      </c>
      <c r="R38" s="21">
        <v>76</v>
      </c>
      <c r="S38" s="21">
        <v>92</v>
      </c>
      <c r="T38" s="21">
        <v>80</v>
      </c>
      <c r="U38" s="21">
        <v>89</v>
      </c>
      <c r="V38" s="21">
        <v>100</v>
      </c>
      <c r="W38" s="21">
        <v>95</v>
      </c>
      <c r="X38" s="21">
        <v>88</v>
      </c>
      <c r="Y38" s="21">
        <v>57</v>
      </c>
      <c r="Z38" s="21">
        <v>54</v>
      </c>
      <c r="AA38" s="21">
        <v>47</v>
      </c>
      <c r="AB38" s="21">
        <v>10</v>
      </c>
      <c r="AC38" s="22">
        <v>12</v>
      </c>
    </row>
    <row r="39" spans="1:29" x14ac:dyDescent="0.25">
      <c r="A39" s="7" t="s">
        <v>37</v>
      </c>
      <c r="B39" s="21">
        <v>1488</v>
      </c>
      <c r="C39" s="21">
        <v>733</v>
      </c>
      <c r="D39" s="60">
        <v>755</v>
      </c>
      <c r="E39" s="21">
        <v>1309</v>
      </c>
      <c r="F39" s="21">
        <v>638</v>
      </c>
      <c r="G39" s="60">
        <v>671</v>
      </c>
      <c r="H39" s="21">
        <v>179</v>
      </c>
      <c r="I39" s="21">
        <v>95</v>
      </c>
      <c r="J39" s="60">
        <v>84</v>
      </c>
      <c r="K39" s="21">
        <v>84</v>
      </c>
      <c r="L39" s="21">
        <v>83</v>
      </c>
      <c r="M39" s="21">
        <v>65</v>
      </c>
      <c r="N39" s="21">
        <v>56</v>
      </c>
      <c r="O39" s="21">
        <v>62</v>
      </c>
      <c r="P39" s="21">
        <v>64</v>
      </c>
      <c r="Q39" s="21">
        <v>77</v>
      </c>
      <c r="R39" s="21">
        <v>128</v>
      </c>
      <c r="S39" s="21">
        <v>117</v>
      </c>
      <c r="T39" s="21">
        <v>89</v>
      </c>
      <c r="U39" s="21">
        <v>123</v>
      </c>
      <c r="V39" s="21">
        <v>107</v>
      </c>
      <c r="W39" s="21">
        <v>88</v>
      </c>
      <c r="X39" s="21">
        <v>109</v>
      </c>
      <c r="Y39" s="21">
        <v>86</v>
      </c>
      <c r="Z39" s="21">
        <v>72</v>
      </c>
      <c r="AA39" s="21">
        <v>43</v>
      </c>
      <c r="AB39" s="21">
        <v>23</v>
      </c>
      <c r="AC39" s="22">
        <v>12</v>
      </c>
    </row>
    <row r="40" spans="1:29" ht="13" x14ac:dyDescent="0.3">
      <c r="A40" s="6" t="str">
        <f>VLOOKUP("&lt;Zeilentitel_6&gt;",Uebersetzungen!$B$3:$E$121,Uebersetzungen!$B$2+1,FALSE)</f>
        <v>Region Landquart</v>
      </c>
      <c r="B40" s="9">
        <v>26129</v>
      </c>
      <c r="C40" s="9">
        <v>13130</v>
      </c>
      <c r="D40" s="65">
        <v>12999</v>
      </c>
      <c r="E40" s="9">
        <v>22023</v>
      </c>
      <c r="F40" s="9">
        <v>10910</v>
      </c>
      <c r="G40" s="65">
        <v>11113</v>
      </c>
      <c r="H40" s="9">
        <v>4106</v>
      </c>
      <c r="I40" s="9">
        <v>2220</v>
      </c>
      <c r="J40" s="65">
        <v>1886</v>
      </c>
      <c r="K40" s="66">
        <v>1259</v>
      </c>
      <c r="L40" s="9">
        <v>1377</v>
      </c>
      <c r="M40" s="9">
        <v>1238</v>
      </c>
      <c r="N40" s="9">
        <v>1315</v>
      </c>
      <c r="O40" s="9">
        <v>1272</v>
      </c>
      <c r="P40" s="9">
        <v>1494</v>
      </c>
      <c r="Q40" s="9">
        <v>1707</v>
      </c>
      <c r="R40" s="9">
        <v>1823</v>
      </c>
      <c r="S40" s="9">
        <v>1797</v>
      </c>
      <c r="T40" s="9">
        <v>1726</v>
      </c>
      <c r="U40" s="9">
        <v>1977</v>
      </c>
      <c r="V40" s="9">
        <v>2156</v>
      </c>
      <c r="W40" s="9">
        <v>1943</v>
      </c>
      <c r="X40" s="9">
        <v>1508</v>
      </c>
      <c r="Y40" s="9">
        <v>1264</v>
      </c>
      <c r="Z40" s="9">
        <v>1022</v>
      </c>
      <c r="AA40" s="9">
        <v>690</v>
      </c>
      <c r="AB40" s="9">
        <v>369</v>
      </c>
      <c r="AC40" s="13">
        <v>192</v>
      </c>
    </row>
    <row r="41" spans="1:29" x14ac:dyDescent="0.25">
      <c r="A41" s="7" t="s">
        <v>71</v>
      </c>
      <c r="B41" s="21">
        <v>3391</v>
      </c>
      <c r="C41" s="21">
        <v>1712</v>
      </c>
      <c r="D41" s="60">
        <v>1679</v>
      </c>
      <c r="E41" s="21">
        <v>2962</v>
      </c>
      <c r="F41" s="21">
        <v>1471</v>
      </c>
      <c r="G41" s="60">
        <v>1491</v>
      </c>
      <c r="H41" s="21">
        <v>429</v>
      </c>
      <c r="I41" s="21">
        <v>241</v>
      </c>
      <c r="J41" s="60">
        <v>188</v>
      </c>
      <c r="K41" s="21">
        <v>165</v>
      </c>
      <c r="L41" s="21">
        <v>185</v>
      </c>
      <c r="M41" s="21">
        <v>170</v>
      </c>
      <c r="N41" s="21">
        <v>193</v>
      </c>
      <c r="O41" s="21">
        <v>166</v>
      </c>
      <c r="P41" s="21">
        <v>172</v>
      </c>
      <c r="Q41" s="21">
        <v>189</v>
      </c>
      <c r="R41" s="21">
        <v>230</v>
      </c>
      <c r="S41" s="21">
        <v>245</v>
      </c>
      <c r="T41" s="21">
        <v>257</v>
      </c>
      <c r="U41" s="21">
        <v>273</v>
      </c>
      <c r="V41" s="21">
        <v>274</v>
      </c>
      <c r="W41" s="21">
        <v>236</v>
      </c>
      <c r="X41" s="21">
        <v>204</v>
      </c>
      <c r="Y41" s="21">
        <v>148</v>
      </c>
      <c r="Z41" s="21">
        <v>132</v>
      </c>
      <c r="AA41" s="21">
        <v>91</v>
      </c>
      <c r="AB41" s="21">
        <v>41</v>
      </c>
      <c r="AC41" s="22">
        <v>20</v>
      </c>
    </row>
    <row r="42" spans="1:29" x14ac:dyDescent="0.25">
      <c r="A42" s="7" t="s">
        <v>72</v>
      </c>
      <c r="B42" s="21">
        <v>2600</v>
      </c>
      <c r="C42" s="21">
        <v>1322</v>
      </c>
      <c r="D42" s="60">
        <v>1278</v>
      </c>
      <c r="E42" s="21">
        <v>2304</v>
      </c>
      <c r="F42" s="21">
        <v>1166</v>
      </c>
      <c r="G42" s="60">
        <v>1138</v>
      </c>
      <c r="H42" s="21">
        <v>296</v>
      </c>
      <c r="I42" s="21">
        <v>156</v>
      </c>
      <c r="J42" s="60">
        <v>140</v>
      </c>
      <c r="K42" s="21">
        <v>125</v>
      </c>
      <c r="L42" s="21">
        <v>145</v>
      </c>
      <c r="M42" s="21">
        <v>115</v>
      </c>
      <c r="N42" s="21">
        <v>150</v>
      </c>
      <c r="O42" s="21">
        <v>154</v>
      </c>
      <c r="P42" s="21">
        <v>161</v>
      </c>
      <c r="Q42" s="21">
        <v>145</v>
      </c>
      <c r="R42" s="21">
        <v>199</v>
      </c>
      <c r="S42" s="21">
        <v>206</v>
      </c>
      <c r="T42" s="21">
        <v>169</v>
      </c>
      <c r="U42" s="21">
        <v>196</v>
      </c>
      <c r="V42" s="21">
        <v>212</v>
      </c>
      <c r="W42" s="21">
        <v>181</v>
      </c>
      <c r="X42" s="21">
        <v>133</v>
      </c>
      <c r="Y42" s="21">
        <v>100</v>
      </c>
      <c r="Z42" s="21">
        <v>82</v>
      </c>
      <c r="AA42" s="21">
        <v>83</v>
      </c>
      <c r="AB42" s="21">
        <v>33</v>
      </c>
      <c r="AC42" s="22">
        <v>11</v>
      </c>
    </row>
    <row r="43" spans="1:29" x14ac:dyDescent="0.25">
      <c r="A43" s="7" t="s">
        <v>73</v>
      </c>
      <c r="B43" s="21">
        <v>3545</v>
      </c>
      <c r="C43" s="21">
        <v>1780</v>
      </c>
      <c r="D43" s="60">
        <v>1765</v>
      </c>
      <c r="E43" s="21">
        <v>3009</v>
      </c>
      <c r="F43" s="21">
        <v>1478</v>
      </c>
      <c r="G43" s="60">
        <v>1531</v>
      </c>
      <c r="H43" s="21">
        <v>536</v>
      </c>
      <c r="I43" s="21">
        <v>302</v>
      </c>
      <c r="J43" s="60">
        <v>234</v>
      </c>
      <c r="K43" s="21">
        <v>149</v>
      </c>
      <c r="L43" s="21">
        <v>165</v>
      </c>
      <c r="M43" s="21">
        <v>184</v>
      </c>
      <c r="N43" s="21">
        <v>206</v>
      </c>
      <c r="O43" s="21">
        <v>192</v>
      </c>
      <c r="P43" s="21">
        <v>201</v>
      </c>
      <c r="Q43" s="21">
        <v>220</v>
      </c>
      <c r="R43" s="21">
        <v>239</v>
      </c>
      <c r="S43" s="21">
        <v>255</v>
      </c>
      <c r="T43" s="21">
        <v>231</v>
      </c>
      <c r="U43" s="21">
        <v>286</v>
      </c>
      <c r="V43" s="21">
        <v>273</v>
      </c>
      <c r="W43" s="21">
        <v>242</v>
      </c>
      <c r="X43" s="21">
        <v>195</v>
      </c>
      <c r="Y43" s="21">
        <v>187</v>
      </c>
      <c r="Z43" s="21">
        <v>136</v>
      </c>
      <c r="AA43" s="21">
        <v>95</v>
      </c>
      <c r="AB43" s="21">
        <v>61</v>
      </c>
      <c r="AC43" s="22">
        <v>28</v>
      </c>
    </row>
    <row r="44" spans="1:29" x14ac:dyDescent="0.25">
      <c r="A44" s="7" t="s">
        <v>74</v>
      </c>
      <c r="B44" s="21">
        <v>855</v>
      </c>
      <c r="C44" s="21">
        <v>429</v>
      </c>
      <c r="D44" s="60">
        <v>426</v>
      </c>
      <c r="E44" s="21">
        <v>758</v>
      </c>
      <c r="F44" s="21">
        <v>375</v>
      </c>
      <c r="G44" s="60">
        <v>383</v>
      </c>
      <c r="H44" s="21">
        <v>97</v>
      </c>
      <c r="I44" s="21">
        <v>54</v>
      </c>
      <c r="J44" s="60">
        <v>43</v>
      </c>
      <c r="K44" s="21">
        <v>45</v>
      </c>
      <c r="L44" s="21">
        <v>42</v>
      </c>
      <c r="M44" s="21">
        <v>28</v>
      </c>
      <c r="N44" s="21">
        <v>24</v>
      </c>
      <c r="O44" s="21">
        <v>30</v>
      </c>
      <c r="P44" s="21">
        <v>64</v>
      </c>
      <c r="Q44" s="21">
        <v>73</v>
      </c>
      <c r="R44" s="21">
        <v>66</v>
      </c>
      <c r="S44" s="21">
        <v>62</v>
      </c>
      <c r="T44" s="21">
        <v>69</v>
      </c>
      <c r="U44" s="21">
        <v>67</v>
      </c>
      <c r="V44" s="21">
        <v>69</v>
      </c>
      <c r="W44" s="21">
        <v>67</v>
      </c>
      <c r="X44" s="21">
        <v>47</v>
      </c>
      <c r="Y44" s="21">
        <v>38</v>
      </c>
      <c r="Z44" s="21">
        <v>31</v>
      </c>
      <c r="AA44" s="21">
        <v>19</v>
      </c>
      <c r="AB44" s="21">
        <v>10</v>
      </c>
      <c r="AC44" s="22">
        <v>4</v>
      </c>
    </row>
    <row r="45" spans="1:29" x14ac:dyDescent="0.25">
      <c r="A45" s="7" t="s">
        <v>75</v>
      </c>
      <c r="B45" s="21">
        <v>938</v>
      </c>
      <c r="C45" s="21">
        <v>470</v>
      </c>
      <c r="D45" s="60">
        <v>468</v>
      </c>
      <c r="E45" s="21">
        <v>821</v>
      </c>
      <c r="F45" s="21">
        <v>405</v>
      </c>
      <c r="G45" s="60">
        <v>416</v>
      </c>
      <c r="H45" s="21">
        <v>117</v>
      </c>
      <c r="I45" s="21">
        <v>65</v>
      </c>
      <c r="J45" s="60">
        <v>52</v>
      </c>
      <c r="K45" s="21">
        <v>49</v>
      </c>
      <c r="L45" s="21">
        <v>36</v>
      </c>
      <c r="M45" s="21">
        <v>42</v>
      </c>
      <c r="N45" s="21">
        <v>47</v>
      </c>
      <c r="O45" s="21">
        <v>42</v>
      </c>
      <c r="P45" s="21">
        <v>53</v>
      </c>
      <c r="Q45" s="21">
        <v>74</v>
      </c>
      <c r="R45" s="21">
        <v>61</v>
      </c>
      <c r="S45" s="21">
        <v>52</v>
      </c>
      <c r="T45" s="21">
        <v>64</v>
      </c>
      <c r="U45" s="21">
        <v>69</v>
      </c>
      <c r="V45" s="21">
        <v>93</v>
      </c>
      <c r="W45" s="21">
        <v>73</v>
      </c>
      <c r="X45" s="21">
        <v>64</v>
      </c>
      <c r="Y45" s="21">
        <v>49</v>
      </c>
      <c r="Z45" s="21">
        <v>29</v>
      </c>
      <c r="AA45" s="21">
        <v>20</v>
      </c>
      <c r="AB45" s="21">
        <v>13</v>
      </c>
      <c r="AC45" s="22">
        <v>8</v>
      </c>
    </row>
    <row r="46" spans="1:29" x14ac:dyDescent="0.25">
      <c r="A46" s="7" t="s">
        <v>76</v>
      </c>
      <c r="B46" s="21">
        <v>3141</v>
      </c>
      <c r="C46" s="21">
        <v>1562</v>
      </c>
      <c r="D46" s="60">
        <v>1579</v>
      </c>
      <c r="E46" s="21">
        <v>2802</v>
      </c>
      <c r="F46" s="21">
        <v>1389</v>
      </c>
      <c r="G46" s="60">
        <v>1413</v>
      </c>
      <c r="H46" s="21">
        <v>339</v>
      </c>
      <c r="I46" s="21">
        <v>173</v>
      </c>
      <c r="J46" s="60">
        <v>166</v>
      </c>
      <c r="K46" s="21">
        <v>153</v>
      </c>
      <c r="L46" s="21">
        <v>175</v>
      </c>
      <c r="M46" s="21">
        <v>131</v>
      </c>
      <c r="N46" s="21">
        <v>130</v>
      </c>
      <c r="O46" s="21">
        <v>137</v>
      </c>
      <c r="P46" s="21">
        <v>190</v>
      </c>
      <c r="Q46" s="21">
        <v>209</v>
      </c>
      <c r="R46" s="21">
        <v>208</v>
      </c>
      <c r="S46" s="21">
        <v>228</v>
      </c>
      <c r="T46" s="21">
        <v>213</v>
      </c>
      <c r="U46" s="21">
        <v>233</v>
      </c>
      <c r="V46" s="21">
        <v>276</v>
      </c>
      <c r="W46" s="21">
        <v>241</v>
      </c>
      <c r="X46" s="21">
        <v>168</v>
      </c>
      <c r="Y46" s="21">
        <v>146</v>
      </c>
      <c r="Z46" s="21">
        <v>132</v>
      </c>
      <c r="AA46" s="21">
        <v>98</v>
      </c>
      <c r="AB46" s="21">
        <v>47</v>
      </c>
      <c r="AC46" s="22">
        <v>26</v>
      </c>
    </row>
    <row r="47" spans="1:29" x14ac:dyDescent="0.25">
      <c r="A47" s="7" t="s">
        <v>77</v>
      </c>
      <c r="B47" s="21">
        <v>2506</v>
      </c>
      <c r="C47" s="21">
        <v>1244</v>
      </c>
      <c r="D47" s="60">
        <v>1262</v>
      </c>
      <c r="E47" s="21">
        <v>2309</v>
      </c>
      <c r="F47" s="21">
        <v>1142</v>
      </c>
      <c r="G47" s="60">
        <v>1167</v>
      </c>
      <c r="H47" s="21">
        <v>197</v>
      </c>
      <c r="I47" s="21">
        <v>102</v>
      </c>
      <c r="J47" s="60">
        <v>95</v>
      </c>
      <c r="K47" s="21">
        <v>115</v>
      </c>
      <c r="L47" s="21">
        <v>122</v>
      </c>
      <c r="M47" s="21">
        <v>121</v>
      </c>
      <c r="N47" s="21">
        <v>133</v>
      </c>
      <c r="O47" s="21">
        <v>120</v>
      </c>
      <c r="P47" s="21">
        <v>115</v>
      </c>
      <c r="Q47" s="21">
        <v>148</v>
      </c>
      <c r="R47" s="21">
        <v>163</v>
      </c>
      <c r="S47" s="21">
        <v>161</v>
      </c>
      <c r="T47" s="21">
        <v>166</v>
      </c>
      <c r="U47" s="21">
        <v>209</v>
      </c>
      <c r="V47" s="21">
        <v>239</v>
      </c>
      <c r="W47" s="21">
        <v>186</v>
      </c>
      <c r="X47" s="21">
        <v>137</v>
      </c>
      <c r="Y47" s="21">
        <v>132</v>
      </c>
      <c r="Z47" s="21">
        <v>111</v>
      </c>
      <c r="AA47" s="21">
        <v>65</v>
      </c>
      <c r="AB47" s="21">
        <v>37</v>
      </c>
      <c r="AC47" s="22">
        <v>26</v>
      </c>
    </row>
    <row r="48" spans="1:29" x14ac:dyDescent="0.25">
      <c r="A48" s="7" t="s">
        <v>78</v>
      </c>
      <c r="B48" s="21">
        <v>9153</v>
      </c>
      <c r="C48" s="21">
        <v>4611</v>
      </c>
      <c r="D48" s="60">
        <v>4542</v>
      </c>
      <c r="E48" s="21">
        <v>7058</v>
      </c>
      <c r="F48" s="21">
        <v>3484</v>
      </c>
      <c r="G48" s="60">
        <v>3574</v>
      </c>
      <c r="H48" s="21">
        <v>2095</v>
      </c>
      <c r="I48" s="21">
        <v>1127</v>
      </c>
      <c r="J48" s="60">
        <v>968</v>
      </c>
      <c r="K48" s="21">
        <v>458</v>
      </c>
      <c r="L48" s="21">
        <v>507</v>
      </c>
      <c r="M48" s="21">
        <v>447</v>
      </c>
      <c r="N48" s="21">
        <v>432</v>
      </c>
      <c r="O48" s="21">
        <v>431</v>
      </c>
      <c r="P48" s="21">
        <v>538</v>
      </c>
      <c r="Q48" s="21">
        <v>649</v>
      </c>
      <c r="R48" s="21">
        <v>657</v>
      </c>
      <c r="S48" s="21">
        <v>588</v>
      </c>
      <c r="T48" s="21">
        <v>557</v>
      </c>
      <c r="U48" s="21">
        <v>644</v>
      </c>
      <c r="V48" s="21">
        <v>720</v>
      </c>
      <c r="W48" s="21">
        <v>717</v>
      </c>
      <c r="X48" s="21">
        <v>560</v>
      </c>
      <c r="Y48" s="21">
        <v>464</v>
      </c>
      <c r="Z48" s="21">
        <v>369</v>
      </c>
      <c r="AA48" s="21">
        <v>219</v>
      </c>
      <c r="AB48" s="21">
        <v>127</v>
      </c>
      <c r="AC48" s="22">
        <v>69</v>
      </c>
    </row>
    <row r="49" spans="1:29" ht="13" x14ac:dyDescent="0.3">
      <c r="A49" s="6" t="str">
        <f>VLOOKUP("&lt;Zeilentitel_7&gt;",Uebersetzungen!$B$3:$E$121,Uebersetzungen!$B$2+1,FALSE)</f>
        <v>Region Maloja</v>
      </c>
      <c r="B49" s="9">
        <v>18153</v>
      </c>
      <c r="C49" s="9">
        <v>9086</v>
      </c>
      <c r="D49" s="65">
        <v>9067</v>
      </c>
      <c r="E49" s="9">
        <v>12654</v>
      </c>
      <c r="F49" s="9">
        <v>6157</v>
      </c>
      <c r="G49" s="65">
        <v>6497</v>
      </c>
      <c r="H49" s="9">
        <v>5499</v>
      </c>
      <c r="I49" s="9">
        <v>2929</v>
      </c>
      <c r="J49" s="65">
        <v>2570</v>
      </c>
      <c r="K49" s="66">
        <v>661</v>
      </c>
      <c r="L49" s="9">
        <v>652</v>
      </c>
      <c r="M49" s="9">
        <v>712</v>
      </c>
      <c r="N49" s="9">
        <v>833</v>
      </c>
      <c r="O49" s="9">
        <v>861</v>
      </c>
      <c r="P49" s="9">
        <v>943</v>
      </c>
      <c r="Q49" s="9">
        <v>1059</v>
      </c>
      <c r="R49" s="9">
        <v>1163</v>
      </c>
      <c r="S49" s="9">
        <v>1184</v>
      </c>
      <c r="T49" s="9">
        <v>1280</v>
      </c>
      <c r="U49" s="9">
        <v>1544</v>
      </c>
      <c r="V49" s="9">
        <v>1600</v>
      </c>
      <c r="W49" s="9">
        <v>1450</v>
      </c>
      <c r="X49" s="9">
        <v>1169</v>
      </c>
      <c r="Y49" s="9">
        <v>1036</v>
      </c>
      <c r="Z49" s="9">
        <v>932</v>
      </c>
      <c r="AA49" s="9">
        <v>564</v>
      </c>
      <c r="AB49" s="9">
        <v>342</v>
      </c>
      <c r="AC49" s="13">
        <v>168</v>
      </c>
    </row>
    <row r="50" spans="1:29" x14ac:dyDescent="0.25">
      <c r="A50" s="7" t="s">
        <v>42</v>
      </c>
      <c r="B50" s="21">
        <v>605</v>
      </c>
      <c r="C50" s="21">
        <v>298</v>
      </c>
      <c r="D50" s="60">
        <v>307</v>
      </c>
      <c r="E50" s="21">
        <v>507</v>
      </c>
      <c r="F50" s="21">
        <v>246</v>
      </c>
      <c r="G50" s="60">
        <v>261</v>
      </c>
      <c r="H50" s="21">
        <v>98</v>
      </c>
      <c r="I50" s="21">
        <v>52</v>
      </c>
      <c r="J50" s="60">
        <v>46</v>
      </c>
      <c r="K50" s="21">
        <v>25</v>
      </c>
      <c r="L50" s="21">
        <v>16</v>
      </c>
      <c r="M50" s="21">
        <v>30</v>
      </c>
      <c r="N50" s="21">
        <v>25</v>
      </c>
      <c r="O50" s="21">
        <v>17</v>
      </c>
      <c r="P50" s="21">
        <v>36</v>
      </c>
      <c r="Q50" s="21">
        <v>33</v>
      </c>
      <c r="R50" s="21">
        <v>31</v>
      </c>
      <c r="S50" s="21">
        <v>46</v>
      </c>
      <c r="T50" s="21">
        <v>42</v>
      </c>
      <c r="U50" s="21">
        <v>44</v>
      </c>
      <c r="V50" s="21">
        <v>54</v>
      </c>
      <c r="W50" s="21">
        <v>56</v>
      </c>
      <c r="X50" s="21">
        <v>54</v>
      </c>
      <c r="Y50" s="21">
        <v>35</v>
      </c>
      <c r="Z50" s="21">
        <v>34</v>
      </c>
      <c r="AA50" s="21">
        <v>17</v>
      </c>
      <c r="AB50" s="21">
        <v>6</v>
      </c>
      <c r="AC50" s="22">
        <v>4</v>
      </c>
    </row>
    <row r="51" spans="1:29" x14ac:dyDescent="0.25">
      <c r="A51" s="7" t="s">
        <v>43</v>
      </c>
      <c r="B51" s="21">
        <v>1424</v>
      </c>
      <c r="C51" s="21">
        <v>715</v>
      </c>
      <c r="D51" s="60">
        <v>709</v>
      </c>
      <c r="E51" s="21">
        <v>1040</v>
      </c>
      <c r="F51" s="21">
        <v>522</v>
      </c>
      <c r="G51" s="60">
        <v>518</v>
      </c>
      <c r="H51" s="21">
        <v>384</v>
      </c>
      <c r="I51" s="21">
        <v>193</v>
      </c>
      <c r="J51" s="60">
        <v>191</v>
      </c>
      <c r="K51" s="21">
        <v>41</v>
      </c>
      <c r="L51" s="21">
        <v>41</v>
      </c>
      <c r="M51" s="21">
        <v>50</v>
      </c>
      <c r="N51" s="21">
        <v>70</v>
      </c>
      <c r="O51" s="21">
        <v>69</v>
      </c>
      <c r="P51" s="21">
        <v>82</v>
      </c>
      <c r="Q51" s="21">
        <v>99</v>
      </c>
      <c r="R51" s="21">
        <v>79</v>
      </c>
      <c r="S51" s="21">
        <v>74</v>
      </c>
      <c r="T51" s="21">
        <v>72</v>
      </c>
      <c r="U51" s="21">
        <v>140</v>
      </c>
      <c r="V51" s="21">
        <v>142</v>
      </c>
      <c r="W51" s="21">
        <v>140</v>
      </c>
      <c r="X51" s="21">
        <v>85</v>
      </c>
      <c r="Y51" s="21">
        <v>81</v>
      </c>
      <c r="Z51" s="21">
        <v>84</v>
      </c>
      <c r="AA51" s="21">
        <v>38</v>
      </c>
      <c r="AB51" s="21">
        <v>25</v>
      </c>
      <c r="AC51" s="22">
        <v>12</v>
      </c>
    </row>
    <row r="52" spans="1:29" x14ac:dyDescent="0.25">
      <c r="A52" s="7" t="s">
        <v>44</v>
      </c>
      <c r="B52" s="21">
        <v>208</v>
      </c>
      <c r="C52" s="21">
        <v>105</v>
      </c>
      <c r="D52" s="60">
        <v>103</v>
      </c>
      <c r="E52" s="21">
        <v>157</v>
      </c>
      <c r="F52" s="21">
        <v>77</v>
      </c>
      <c r="G52" s="60">
        <v>80</v>
      </c>
      <c r="H52" s="21">
        <v>51</v>
      </c>
      <c r="I52" s="21">
        <v>28</v>
      </c>
      <c r="J52" s="60">
        <v>23</v>
      </c>
      <c r="K52" s="21">
        <v>5</v>
      </c>
      <c r="L52" s="21">
        <v>11</v>
      </c>
      <c r="M52" s="21">
        <v>6</v>
      </c>
      <c r="N52" s="21">
        <v>9</v>
      </c>
      <c r="O52" s="21">
        <v>8</v>
      </c>
      <c r="P52" s="21">
        <v>8</v>
      </c>
      <c r="Q52" s="21">
        <v>6</v>
      </c>
      <c r="R52" s="21">
        <v>13</v>
      </c>
      <c r="S52" s="21">
        <v>16</v>
      </c>
      <c r="T52" s="21">
        <v>13</v>
      </c>
      <c r="U52" s="21">
        <v>16</v>
      </c>
      <c r="V52" s="21">
        <v>25</v>
      </c>
      <c r="W52" s="21">
        <v>15</v>
      </c>
      <c r="X52" s="21">
        <v>22</v>
      </c>
      <c r="Y52" s="21">
        <v>17</v>
      </c>
      <c r="Z52" s="21">
        <v>11</v>
      </c>
      <c r="AA52" s="21">
        <v>6</v>
      </c>
      <c r="AB52" s="21">
        <v>1</v>
      </c>
      <c r="AC52" s="22">
        <v>0</v>
      </c>
    </row>
    <row r="53" spans="1:29" x14ac:dyDescent="0.25">
      <c r="A53" s="7" t="s">
        <v>45</v>
      </c>
      <c r="B53" s="21">
        <v>2100</v>
      </c>
      <c r="C53" s="21">
        <v>1039</v>
      </c>
      <c r="D53" s="60">
        <v>1061</v>
      </c>
      <c r="E53" s="21">
        <v>1426</v>
      </c>
      <c r="F53" s="21">
        <v>687</v>
      </c>
      <c r="G53" s="60">
        <v>739</v>
      </c>
      <c r="H53" s="21">
        <v>674</v>
      </c>
      <c r="I53" s="21">
        <v>352</v>
      </c>
      <c r="J53" s="60">
        <v>322</v>
      </c>
      <c r="K53" s="21">
        <v>78</v>
      </c>
      <c r="L53" s="21">
        <v>92</v>
      </c>
      <c r="M53" s="21">
        <v>87</v>
      </c>
      <c r="N53" s="21">
        <v>91</v>
      </c>
      <c r="O53" s="21">
        <v>92</v>
      </c>
      <c r="P53" s="21">
        <v>105</v>
      </c>
      <c r="Q53" s="21">
        <v>115</v>
      </c>
      <c r="R53" s="21">
        <v>143</v>
      </c>
      <c r="S53" s="21">
        <v>158</v>
      </c>
      <c r="T53" s="21">
        <v>176</v>
      </c>
      <c r="U53" s="21">
        <v>176</v>
      </c>
      <c r="V53" s="21">
        <v>198</v>
      </c>
      <c r="W53" s="21">
        <v>139</v>
      </c>
      <c r="X53" s="21">
        <v>126</v>
      </c>
      <c r="Y53" s="21">
        <v>131</v>
      </c>
      <c r="Z53" s="21">
        <v>88</v>
      </c>
      <c r="AA53" s="21">
        <v>55</v>
      </c>
      <c r="AB53" s="21">
        <v>35</v>
      </c>
      <c r="AC53" s="22">
        <v>15</v>
      </c>
    </row>
    <row r="54" spans="1:29" x14ac:dyDescent="0.25">
      <c r="A54" s="7" t="s">
        <v>95</v>
      </c>
      <c r="B54" s="21">
        <v>698</v>
      </c>
      <c r="C54" s="21">
        <v>360</v>
      </c>
      <c r="D54" s="60">
        <v>338</v>
      </c>
      <c r="E54" s="21">
        <v>536</v>
      </c>
      <c r="F54" s="21">
        <v>265</v>
      </c>
      <c r="G54" s="60">
        <v>271</v>
      </c>
      <c r="H54" s="21">
        <v>162</v>
      </c>
      <c r="I54" s="21">
        <v>95</v>
      </c>
      <c r="J54" s="60">
        <v>67</v>
      </c>
      <c r="K54" s="21">
        <v>30</v>
      </c>
      <c r="L54" s="21">
        <v>21</v>
      </c>
      <c r="M54" s="21">
        <v>19</v>
      </c>
      <c r="N54" s="21">
        <v>26</v>
      </c>
      <c r="O54" s="21">
        <v>32</v>
      </c>
      <c r="P54" s="21">
        <v>35</v>
      </c>
      <c r="Q54" s="21">
        <v>37</v>
      </c>
      <c r="R54" s="21">
        <v>42</v>
      </c>
      <c r="S54" s="21">
        <v>32</v>
      </c>
      <c r="T54" s="21">
        <v>40</v>
      </c>
      <c r="U54" s="21">
        <v>60</v>
      </c>
      <c r="V54" s="21">
        <v>68</v>
      </c>
      <c r="W54" s="21">
        <v>66</v>
      </c>
      <c r="X54" s="21">
        <v>66</v>
      </c>
      <c r="Y54" s="21">
        <v>57</v>
      </c>
      <c r="Z54" s="21">
        <v>38</v>
      </c>
      <c r="AA54" s="21">
        <v>22</v>
      </c>
      <c r="AB54" s="21">
        <v>5</v>
      </c>
      <c r="AC54" s="22">
        <v>2</v>
      </c>
    </row>
    <row r="55" spans="1:29" x14ac:dyDescent="0.25">
      <c r="A55" s="7" t="s">
        <v>46</v>
      </c>
      <c r="B55" s="21">
        <v>2905</v>
      </c>
      <c r="C55" s="21">
        <v>1439</v>
      </c>
      <c r="D55" s="60">
        <v>1466</v>
      </c>
      <c r="E55" s="21">
        <v>2228</v>
      </c>
      <c r="F55" s="21">
        <v>1089</v>
      </c>
      <c r="G55" s="60">
        <v>1139</v>
      </c>
      <c r="H55" s="21">
        <v>677</v>
      </c>
      <c r="I55" s="21">
        <v>350</v>
      </c>
      <c r="J55" s="60">
        <v>327</v>
      </c>
      <c r="K55" s="21">
        <v>121</v>
      </c>
      <c r="L55" s="21">
        <v>107</v>
      </c>
      <c r="M55" s="21">
        <v>126</v>
      </c>
      <c r="N55" s="21">
        <v>125</v>
      </c>
      <c r="O55" s="21">
        <v>189</v>
      </c>
      <c r="P55" s="21">
        <v>155</v>
      </c>
      <c r="Q55" s="21">
        <v>187</v>
      </c>
      <c r="R55" s="21">
        <v>182</v>
      </c>
      <c r="S55" s="21">
        <v>187</v>
      </c>
      <c r="T55" s="21">
        <v>196</v>
      </c>
      <c r="U55" s="21">
        <v>269</v>
      </c>
      <c r="V55" s="21">
        <v>243</v>
      </c>
      <c r="W55" s="21">
        <v>210</v>
      </c>
      <c r="X55" s="21">
        <v>171</v>
      </c>
      <c r="Y55" s="21">
        <v>136</v>
      </c>
      <c r="Z55" s="21">
        <v>141</v>
      </c>
      <c r="AA55" s="21">
        <v>87</v>
      </c>
      <c r="AB55" s="21">
        <v>44</v>
      </c>
      <c r="AC55" s="22">
        <v>29</v>
      </c>
    </row>
    <row r="56" spans="1:29" x14ac:dyDescent="0.25">
      <c r="A56" s="7" t="s">
        <v>97</v>
      </c>
      <c r="B56" s="21">
        <v>4924</v>
      </c>
      <c r="C56" s="21">
        <v>2466</v>
      </c>
      <c r="D56" s="60">
        <v>2458</v>
      </c>
      <c r="E56" s="21">
        <v>2836</v>
      </c>
      <c r="F56" s="21">
        <v>1351</v>
      </c>
      <c r="G56" s="60">
        <v>1485</v>
      </c>
      <c r="H56" s="21">
        <v>2088</v>
      </c>
      <c r="I56" s="21">
        <v>1115</v>
      </c>
      <c r="J56" s="60">
        <v>973</v>
      </c>
      <c r="K56" s="21">
        <v>148</v>
      </c>
      <c r="L56" s="21">
        <v>151</v>
      </c>
      <c r="M56" s="21">
        <v>179</v>
      </c>
      <c r="N56" s="21">
        <v>181</v>
      </c>
      <c r="O56" s="21">
        <v>234</v>
      </c>
      <c r="P56" s="21">
        <v>276</v>
      </c>
      <c r="Q56" s="21">
        <v>293</v>
      </c>
      <c r="R56" s="21">
        <v>361</v>
      </c>
      <c r="S56" s="21">
        <v>341</v>
      </c>
      <c r="T56" s="21">
        <v>397</v>
      </c>
      <c r="U56" s="21">
        <v>404</v>
      </c>
      <c r="V56" s="21">
        <v>442</v>
      </c>
      <c r="W56" s="21">
        <v>401</v>
      </c>
      <c r="X56" s="21">
        <v>292</v>
      </c>
      <c r="Y56" s="21">
        <v>235</v>
      </c>
      <c r="Z56" s="21">
        <v>252</v>
      </c>
      <c r="AA56" s="21">
        <v>178</v>
      </c>
      <c r="AB56" s="21">
        <v>112</v>
      </c>
      <c r="AC56" s="22">
        <v>47</v>
      </c>
    </row>
    <row r="57" spans="1:29" x14ac:dyDescent="0.25">
      <c r="A57" s="7" t="s">
        <v>47</v>
      </c>
      <c r="B57" s="21">
        <v>705</v>
      </c>
      <c r="C57" s="21">
        <v>367</v>
      </c>
      <c r="D57" s="60">
        <v>338</v>
      </c>
      <c r="E57" s="21">
        <v>580</v>
      </c>
      <c r="F57" s="21">
        <v>302</v>
      </c>
      <c r="G57" s="60">
        <v>278</v>
      </c>
      <c r="H57" s="21">
        <v>125</v>
      </c>
      <c r="I57" s="21">
        <v>65</v>
      </c>
      <c r="J57" s="60">
        <v>60</v>
      </c>
      <c r="K57" s="21">
        <v>35</v>
      </c>
      <c r="L57" s="21">
        <v>26</v>
      </c>
      <c r="M57" s="21">
        <v>37</v>
      </c>
      <c r="N57" s="21">
        <v>27</v>
      </c>
      <c r="O57" s="21">
        <v>37</v>
      </c>
      <c r="P57" s="21">
        <v>36</v>
      </c>
      <c r="Q57" s="21">
        <v>46</v>
      </c>
      <c r="R57" s="21">
        <v>50</v>
      </c>
      <c r="S57" s="21">
        <v>42</v>
      </c>
      <c r="T57" s="21">
        <v>40</v>
      </c>
      <c r="U57" s="21">
        <v>59</v>
      </c>
      <c r="V57" s="21">
        <v>71</v>
      </c>
      <c r="W57" s="21">
        <v>49</v>
      </c>
      <c r="X57" s="21">
        <v>38</v>
      </c>
      <c r="Y57" s="21">
        <v>54</v>
      </c>
      <c r="Z57" s="21">
        <v>27</v>
      </c>
      <c r="AA57" s="21">
        <v>21</v>
      </c>
      <c r="AB57" s="21">
        <v>7</v>
      </c>
      <c r="AC57" s="22">
        <v>3</v>
      </c>
    </row>
    <row r="58" spans="1:29" x14ac:dyDescent="0.25">
      <c r="A58" s="7" t="s">
        <v>98</v>
      </c>
      <c r="B58" s="21">
        <v>697</v>
      </c>
      <c r="C58" s="21">
        <v>351</v>
      </c>
      <c r="D58" s="60">
        <v>346</v>
      </c>
      <c r="E58" s="21">
        <v>469</v>
      </c>
      <c r="F58" s="21">
        <v>235</v>
      </c>
      <c r="G58" s="60">
        <v>234</v>
      </c>
      <c r="H58" s="21">
        <v>228</v>
      </c>
      <c r="I58" s="21">
        <v>116</v>
      </c>
      <c r="J58" s="60">
        <v>112</v>
      </c>
      <c r="K58" s="21">
        <v>27</v>
      </c>
      <c r="L58" s="21">
        <v>39</v>
      </c>
      <c r="M58" s="21">
        <v>25</v>
      </c>
      <c r="N58" s="21">
        <v>27</v>
      </c>
      <c r="O58" s="21">
        <v>33</v>
      </c>
      <c r="P58" s="21">
        <v>35</v>
      </c>
      <c r="Q58" s="21">
        <v>31</v>
      </c>
      <c r="R58" s="21">
        <v>51</v>
      </c>
      <c r="S58" s="21">
        <v>46</v>
      </c>
      <c r="T58" s="21">
        <v>53</v>
      </c>
      <c r="U58" s="21">
        <v>65</v>
      </c>
      <c r="V58" s="21">
        <v>67</v>
      </c>
      <c r="W58" s="21">
        <v>49</v>
      </c>
      <c r="X58" s="21">
        <v>34</v>
      </c>
      <c r="Y58" s="21">
        <v>41</v>
      </c>
      <c r="Z58" s="21">
        <v>34</v>
      </c>
      <c r="AA58" s="21">
        <v>19</v>
      </c>
      <c r="AB58" s="21">
        <v>13</v>
      </c>
      <c r="AC58" s="22">
        <v>8</v>
      </c>
    </row>
    <row r="59" spans="1:29" x14ac:dyDescent="0.25">
      <c r="A59" s="7" t="s">
        <v>48</v>
      </c>
      <c r="B59" s="21">
        <v>1083</v>
      </c>
      <c r="C59" s="21">
        <v>545</v>
      </c>
      <c r="D59" s="60">
        <v>538</v>
      </c>
      <c r="E59" s="21">
        <v>720</v>
      </c>
      <c r="F59" s="21">
        <v>347</v>
      </c>
      <c r="G59" s="60">
        <v>373</v>
      </c>
      <c r="H59" s="21">
        <v>363</v>
      </c>
      <c r="I59" s="21">
        <v>198</v>
      </c>
      <c r="J59" s="60">
        <v>165</v>
      </c>
      <c r="K59" s="21">
        <v>42</v>
      </c>
      <c r="L59" s="21">
        <v>40</v>
      </c>
      <c r="M59" s="21">
        <v>27</v>
      </c>
      <c r="N59" s="21">
        <v>36</v>
      </c>
      <c r="O59" s="21">
        <v>42</v>
      </c>
      <c r="P59" s="21">
        <v>42</v>
      </c>
      <c r="Q59" s="21">
        <v>62</v>
      </c>
      <c r="R59" s="21">
        <v>61</v>
      </c>
      <c r="S59" s="21">
        <v>80</v>
      </c>
      <c r="T59" s="21">
        <v>77</v>
      </c>
      <c r="U59" s="21">
        <v>109</v>
      </c>
      <c r="V59" s="21">
        <v>93</v>
      </c>
      <c r="W59" s="21">
        <v>78</v>
      </c>
      <c r="X59" s="21">
        <v>70</v>
      </c>
      <c r="Y59" s="21">
        <v>82</v>
      </c>
      <c r="Z59" s="21">
        <v>72</v>
      </c>
      <c r="AA59" s="21">
        <v>36</v>
      </c>
      <c r="AB59" s="21">
        <v>20</v>
      </c>
      <c r="AC59" s="22">
        <v>14</v>
      </c>
    </row>
    <row r="60" spans="1:29" x14ac:dyDescent="0.25">
      <c r="A60" s="7" t="s">
        <v>49</v>
      </c>
      <c r="B60" s="21">
        <v>1228</v>
      </c>
      <c r="C60" s="21">
        <v>636</v>
      </c>
      <c r="D60" s="60">
        <v>592</v>
      </c>
      <c r="E60" s="21">
        <v>813</v>
      </c>
      <c r="F60" s="21">
        <v>394</v>
      </c>
      <c r="G60" s="60">
        <v>419</v>
      </c>
      <c r="H60" s="21">
        <v>415</v>
      </c>
      <c r="I60" s="21">
        <v>242</v>
      </c>
      <c r="J60" s="60">
        <v>173</v>
      </c>
      <c r="K60" s="21">
        <v>45</v>
      </c>
      <c r="L60" s="21">
        <v>36</v>
      </c>
      <c r="M60" s="21">
        <v>64</v>
      </c>
      <c r="N60" s="21">
        <v>152</v>
      </c>
      <c r="O60" s="21">
        <v>52</v>
      </c>
      <c r="P60" s="21">
        <v>55</v>
      </c>
      <c r="Q60" s="21">
        <v>57</v>
      </c>
      <c r="R60" s="21">
        <v>68</v>
      </c>
      <c r="S60" s="21">
        <v>79</v>
      </c>
      <c r="T60" s="21">
        <v>86</v>
      </c>
      <c r="U60" s="21">
        <v>88</v>
      </c>
      <c r="V60" s="21">
        <v>85</v>
      </c>
      <c r="W60" s="21">
        <v>91</v>
      </c>
      <c r="X60" s="21">
        <v>87</v>
      </c>
      <c r="Y60" s="21">
        <v>62</v>
      </c>
      <c r="Z60" s="21">
        <v>61</v>
      </c>
      <c r="AA60" s="21">
        <v>27</v>
      </c>
      <c r="AB60" s="21">
        <v>21</v>
      </c>
      <c r="AC60" s="22">
        <v>12</v>
      </c>
    </row>
    <row r="61" spans="1:29" x14ac:dyDescent="0.25">
      <c r="A61" s="7" t="s">
        <v>99</v>
      </c>
      <c r="B61" s="21">
        <v>1576</v>
      </c>
      <c r="C61" s="21">
        <v>765</v>
      </c>
      <c r="D61" s="60">
        <v>811</v>
      </c>
      <c r="E61" s="21">
        <v>1342</v>
      </c>
      <c r="F61" s="21">
        <v>642</v>
      </c>
      <c r="G61" s="60">
        <v>700</v>
      </c>
      <c r="H61" s="21">
        <v>234</v>
      </c>
      <c r="I61" s="21">
        <v>123</v>
      </c>
      <c r="J61" s="60">
        <v>111</v>
      </c>
      <c r="K61" s="21">
        <v>64</v>
      </c>
      <c r="L61" s="21">
        <v>72</v>
      </c>
      <c r="M61" s="21">
        <v>62</v>
      </c>
      <c r="N61" s="21">
        <v>64</v>
      </c>
      <c r="O61" s="21">
        <v>56</v>
      </c>
      <c r="P61" s="21">
        <v>78</v>
      </c>
      <c r="Q61" s="21">
        <v>93</v>
      </c>
      <c r="R61" s="21">
        <v>82</v>
      </c>
      <c r="S61" s="21">
        <v>83</v>
      </c>
      <c r="T61" s="21">
        <v>88</v>
      </c>
      <c r="U61" s="21">
        <v>114</v>
      </c>
      <c r="V61" s="21">
        <v>112</v>
      </c>
      <c r="W61" s="21">
        <v>156</v>
      </c>
      <c r="X61" s="21">
        <v>124</v>
      </c>
      <c r="Y61" s="21">
        <v>105</v>
      </c>
      <c r="Z61" s="21">
        <v>90</v>
      </c>
      <c r="AA61" s="21">
        <v>58</v>
      </c>
      <c r="AB61" s="21">
        <v>53</v>
      </c>
      <c r="AC61" s="22">
        <v>22</v>
      </c>
    </row>
    <row r="62" spans="1:29" ht="13" x14ac:dyDescent="0.3">
      <c r="A62" s="6" t="str">
        <f>VLOOKUP("&lt;Zeilentitel_8&gt;",Uebersetzungen!$B$3:$E$121,Uebersetzungen!$B$2+1,FALSE)</f>
        <v>Region Moesa</v>
      </c>
      <c r="B62" s="9">
        <v>9071</v>
      </c>
      <c r="C62" s="9">
        <v>4659</v>
      </c>
      <c r="D62" s="65">
        <v>4412</v>
      </c>
      <c r="E62" s="9">
        <v>6913</v>
      </c>
      <c r="F62" s="9">
        <v>3388</v>
      </c>
      <c r="G62" s="65">
        <v>3525</v>
      </c>
      <c r="H62" s="9">
        <v>2158</v>
      </c>
      <c r="I62" s="9">
        <v>1271</v>
      </c>
      <c r="J62" s="65">
        <v>887</v>
      </c>
      <c r="K62" s="66">
        <v>316</v>
      </c>
      <c r="L62" s="9">
        <v>327</v>
      </c>
      <c r="M62" s="9">
        <v>371</v>
      </c>
      <c r="N62" s="9">
        <v>392</v>
      </c>
      <c r="O62" s="9">
        <v>454</v>
      </c>
      <c r="P62" s="9">
        <v>521</v>
      </c>
      <c r="Q62" s="9">
        <v>491</v>
      </c>
      <c r="R62" s="9">
        <v>479</v>
      </c>
      <c r="S62" s="9">
        <v>570</v>
      </c>
      <c r="T62" s="9">
        <v>711</v>
      </c>
      <c r="U62" s="9">
        <v>837</v>
      </c>
      <c r="V62" s="9">
        <v>814</v>
      </c>
      <c r="W62" s="9">
        <v>685</v>
      </c>
      <c r="X62" s="9">
        <v>551</v>
      </c>
      <c r="Y62" s="9">
        <v>454</v>
      </c>
      <c r="Z62" s="9">
        <v>453</v>
      </c>
      <c r="AA62" s="9">
        <v>336</v>
      </c>
      <c r="AB62" s="9">
        <v>195</v>
      </c>
      <c r="AC62" s="13">
        <v>114</v>
      </c>
    </row>
    <row r="63" spans="1:29" x14ac:dyDescent="0.25">
      <c r="A63" s="7" t="s">
        <v>50</v>
      </c>
      <c r="B63" s="21">
        <v>83</v>
      </c>
      <c r="C63" s="21">
        <v>39</v>
      </c>
      <c r="D63" s="60">
        <v>44</v>
      </c>
      <c r="E63" s="21">
        <v>75</v>
      </c>
      <c r="F63" s="21">
        <v>34</v>
      </c>
      <c r="G63" s="60">
        <v>41</v>
      </c>
      <c r="H63" s="21">
        <v>8</v>
      </c>
      <c r="I63" s="21">
        <v>5</v>
      </c>
      <c r="J63" s="60">
        <v>3</v>
      </c>
      <c r="K63" s="21">
        <v>0</v>
      </c>
      <c r="L63" s="21">
        <v>0</v>
      </c>
      <c r="M63" s="21">
        <v>0</v>
      </c>
      <c r="N63" s="21">
        <v>7</v>
      </c>
      <c r="O63" s="21">
        <v>3</v>
      </c>
      <c r="P63" s="21">
        <v>2</v>
      </c>
      <c r="Q63" s="21">
        <v>4</v>
      </c>
      <c r="R63" s="21">
        <v>1</v>
      </c>
      <c r="S63" s="21">
        <v>0</v>
      </c>
      <c r="T63" s="21">
        <v>7</v>
      </c>
      <c r="U63" s="21">
        <v>7</v>
      </c>
      <c r="V63" s="21">
        <v>13</v>
      </c>
      <c r="W63" s="21">
        <v>11</v>
      </c>
      <c r="X63" s="21">
        <v>7</v>
      </c>
      <c r="Y63" s="21">
        <v>6</v>
      </c>
      <c r="Z63" s="21">
        <v>3</v>
      </c>
      <c r="AA63" s="21">
        <v>6</v>
      </c>
      <c r="AB63" s="21">
        <v>4</v>
      </c>
      <c r="AC63" s="22">
        <v>2</v>
      </c>
    </row>
    <row r="64" spans="1:29" x14ac:dyDescent="0.25">
      <c r="A64" s="7" t="s">
        <v>51</v>
      </c>
      <c r="B64" s="21">
        <v>268</v>
      </c>
      <c r="C64" s="21">
        <v>123</v>
      </c>
      <c r="D64" s="60">
        <v>145</v>
      </c>
      <c r="E64" s="21">
        <v>230</v>
      </c>
      <c r="F64" s="21">
        <v>101</v>
      </c>
      <c r="G64" s="60">
        <v>129</v>
      </c>
      <c r="H64" s="21">
        <v>38</v>
      </c>
      <c r="I64" s="21">
        <v>22</v>
      </c>
      <c r="J64" s="60">
        <v>16</v>
      </c>
      <c r="K64" s="21">
        <v>6</v>
      </c>
      <c r="L64" s="21">
        <v>6</v>
      </c>
      <c r="M64" s="21">
        <v>9</v>
      </c>
      <c r="N64" s="21">
        <v>13</v>
      </c>
      <c r="O64" s="21">
        <v>18</v>
      </c>
      <c r="P64" s="21">
        <v>7</v>
      </c>
      <c r="Q64" s="21">
        <v>8</v>
      </c>
      <c r="R64" s="21">
        <v>9</v>
      </c>
      <c r="S64" s="21">
        <v>14</v>
      </c>
      <c r="T64" s="21">
        <v>22</v>
      </c>
      <c r="U64" s="21">
        <v>31</v>
      </c>
      <c r="V64" s="21">
        <v>19</v>
      </c>
      <c r="W64" s="21">
        <v>24</v>
      </c>
      <c r="X64" s="21">
        <v>18</v>
      </c>
      <c r="Y64" s="21">
        <v>14</v>
      </c>
      <c r="Z64" s="21">
        <v>23</v>
      </c>
      <c r="AA64" s="21">
        <v>14</v>
      </c>
      <c r="AB64" s="21">
        <v>5</v>
      </c>
      <c r="AC64" s="22">
        <v>8</v>
      </c>
    </row>
    <row r="65" spans="1:29" x14ac:dyDescent="0.25">
      <c r="A65" s="7" t="s">
        <v>52</v>
      </c>
      <c r="B65" s="21">
        <v>158</v>
      </c>
      <c r="C65" s="21">
        <v>89</v>
      </c>
      <c r="D65" s="60">
        <v>69</v>
      </c>
      <c r="E65" s="21">
        <v>141</v>
      </c>
      <c r="F65" s="21">
        <v>76</v>
      </c>
      <c r="G65" s="60">
        <v>65</v>
      </c>
      <c r="H65" s="21">
        <v>17</v>
      </c>
      <c r="I65" s="21">
        <v>13</v>
      </c>
      <c r="J65" s="60">
        <v>4</v>
      </c>
      <c r="K65" s="21">
        <v>4</v>
      </c>
      <c r="L65" s="21">
        <v>2</v>
      </c>
      <c r="M65" s="21">
        <v>3</v>
      </c>
      <c r="N65" s="21">
        <v>2</v>
      </c>
      <c r="O65" s="21">
        <v>5</v>
      </c>
      <c r="P65" s="21">
        <v>3</v>
      </c>
      <c r="Q65" s="21">
        <v>8</v>
      </c>
      <c r="R65" s="21">
        <v>7</v>
      </c>
      <c r="S65" s="21">
        <v>9</v>
      </c>
      <c r="T65" s="21">
        <v>6</v>
      </c>
      <c r="U65" s="21">
        <v>17</v>
      </c>
      <c r="V65" s="21">
        <v>13</v>
      </c>
      <c r="W65" s="21">
        <v>13</v>
      </c>
      <c r="X65" s="21">
        <v>27</v>
      </c>
      <c r="Y65" s="21">
        <v>20</v>
      </c>
      <c r="Z65" s="21">
        <v>8</v>
      </c>
      <c r="AA65" s="21">
        <v>6</v>
      </c>
      <c r="AB65" s="21">
        <v>4</v>
      </c>
      <c r="AC65" s="22">
        <v>1</v>
      </c>
    </row>
    <row r="66" spans="1:29" x14ac:dyDescent="0.25">
      <c r="A66" s="7" t="s">
        <v>53</v>
      </c>
      <c r="B66" s="21">
        <v>121</v>
      </c>
      <c r="C66" s="21">
        <v>63</v>
      </c>
      <c r="D66" s="60">
        <v>58</v>
      </c>
      <c r="E66" s="21">
        <v>100</v>
      </c>
      <c r="F66" s="21">
        <v>53</v>
      </c>
      <c r="G66" s="60">
        <v>47</v>
      </c>
      <c r="H66" s="21">
        <v>21</v>
      </c>
      <c r="I66" s="21">
        <v>10</v>
      </c>
      <c r="J66" s="60">
        <v>11</v>
      </c>
      <c r="K66" s="21">
        <v>2</v>
      </c>
      <c r="L66" s="21">
        <v>2</v>
      </c>
      <c r="M66" s="21">
        <v>0</v>
      </c>
      <c r="N66" s="21">
        <v>4</v>
      </c>
      <c r="O66" s="21">
        <v>7</v>
      </c>
      <c r="P66" s="21">
        <v>0</v>
      </c>
      <c r="Q66" s="21">
        <v>3</v>
      </c>
      <c r="R66" s="21">
        <v>8</v>
      </c>
      <c r="S66" s="21">
        <v>2</v>
      </c>
      <c r="T66" s="21">
        <v>6</v>
      </c>
      <c r="U66" s="21">
        <v>15</v>
      </c>
      <c r="V66" s="21">
        <v>16</v>
      </c>
      <c r="W66" s="21">
        <v>17</v>
      </c>
      <c r="X66" s="21">
        <v>12</v>
      </c>
      <c r="Y66" s="21">
        <v>10</v>
      </c>
      <c r="Z66" s="21">
        <v>6</v>
      </c>
      <c r="AA66" s="21">
        <v>8</v>
      </c>
      <c r="AB66" s="21">
        <v>1</v>
      </c>
      <c r="AC66" s="22">
        <v>2</v>
      </c>
    </row>
    <row r="67" spans="1:29" x14ac:dyDescent="0.25">
      <c r="A67" s="7" t="s">
        <v>54</v>
      </c>
      <c r="B67" s="21">
        <v>856</v>
      </c>
      <c r="C67" s="21">
        <v>438</v>
      </c>
      <c r="D67" s="60">
        <v>418</v>
      </c>
      <c r="E67" s="21">
        <v>699</v>
      </c>
      <c r="F67" s="21">
        <v>351</v>
      </c>
      <c r="G67" s="60">
        <v>348</v>
      </c>
      <c r="H67" s="21">
        <v>157</v>
      </c>
      <c r="I67" s="21">
        <v>87</v>
      </c>
      <c r="J67" s="60">
        <v>70</v>
      </c>
      <c r="K67" s="21">
        <v>34</v>
      </c>
      <c r="L67" s="21">
        <v>38</v>
      </c>
      <c r="M67" s="21">
        <v>26</v>
      </c>
      <c r="N67" s="21">
        <v>50</v>
      </c>
      <c r="O67" s="21">
        <v>47</v>
      </c>
      <c r="P67" s="21">
        <v>48</v>
      </c>
      <c r="Q67" s="21">
        <v>44</v>
      </c>
      <c r="R67" s="21">
        <v>57</v>
      </c>
      <c r="S67" s="21">
        <v>47</v>
      </c>
      <c r="T67" s="21">
        <v>75</v>
      </c>
      <c r="U67" s="21">
        <v>80</v>
      </c>
      <c r="V67" s="21">
        <v>62</v>
      </c>
      <c r="W67" s="21">
        <v>57</v>
      </c>
      <c r="X67" s="21">
        <v>48</v>
      </c>
      <c r="Y67" s="21">
        <v>55</v>
      </c>
      <c r="Z67" s="21">
        <v>35</v>
      </c>
      <c r="AA67" s="21">
        <v>25</v>
      </c>
      <c r="AB67" s="21">
        <v>20</v>
      </c>
      <c r="AC67" s="22">
        <v>8</v>
      </c>
    </row>
    <row r="68" spans="1:29" x14ac:dyDescent="0.25">
      <c r="A68" s="7" t="s">
        <v>55</v>
      </c>
      <c r="B68" s="21">
        <v>1365</v>
      </c>
      <c r="C68" s="21">
        <v>706</v>
      </c>
      <c r="D68" s="60">
        <v>659</v>
      </c>
      <c r="E68" s="21">
        <v>1080</v>
      </c>
      <c r="F68" s="21">
        <v>545</v>
      </c>
      <c r="G68" s="60">
        <v>535</v>
      </c>
      <c r="H68" s="21">
        <v>285</v>
      </c>
      <c r="I68" s="21">
        <v>161</v>
      </c>
      <c r="J68" s="60">
        <v>124</v>
      </c>
      <c r="K68" s="21">
        <v>41</v>
      </c>
      <c r="L68" s="21">
        <v>46</v>
      </c>
      <c r="M68" s="21">
        <v>55</v>
      </c>
      <c r="N68" s="21">
        <v>50</v>
      </c>
      <c r="O68" s="21">
        <v>66</v>
      </c>
      <c r="P68" s="21">
        <v>59</v>
      </c>
      <c r="Q68" s="21">
        <v>59</v>
      </c>
      <c r="R68" s="21">
        <v>61</v>
      </c>
      <c r="S68" s="21">
        <v>63</v>
      </c>
      <c r="T68" s="21">
        <v>106</v>
      </c>
      <c r="U68" s="21">
        <v>132</v>
      </c>
      <c r="V68" s="21">
        <v>130</v>
      </c>
      <c r="W68" s="21">
        <v>125</v>
      </c>
      <c r="X68" s="21">
        <v>98</v>
      </c>
      <c r="Y68" s="21">
        <v>66</v>
      </c>
      <c r="Z68" s="21">
        <v>93</v>
      </c>
      <c r="AA68" s="21">
        <v>51</v>
      </c>
      <c r="AB68" s="21">
        <v>41</v>
      </c>
      <c r="AC68" s="22">
        <v>23</v>
      </c>
    </row>
    <row r="69" spans="1:29" x14ac:dyDescent="0.25">
      <c r="A69" s="7" t="s">
        <v>56</v>
      </c>
      <c r="B69" s="21">
        <v>332</v>
      </c>
      <c r="C69" s="21">
        <v>178</v>
      </c>
      <c r="D69" s="60">
        <v>154</v>
      </c>
      <c r="E69" s="21">
        <v>271</v>
      </c>
      <c r="F69" s="21">
        <v>140</v>
      </c>
      <c r="G69" s="60">
        <v>131</v>
      </c>
      <c r="H69" s="21">
        <v>61</v>
      </c>
      <c r="I69" s="21">
        <v>38</v>
      </c>
      <c r="J69" s="60">
        <v>23</v>
      </c>
      <c r="K69" s="21">
        <v>7</v>
      </c>
      <c r="L69" s="21">
        <v>8</v>
      </c>
      <c r="M69" s="21">
        <v>7</v>
      </c>
      <c r="N69" s="21">
        <v>10</v>
      </c>
      <c r="O69" s="21">
        <v>19</v>
      </c>
      <c r="P69" s="21">
        <v>15</v>
      </c>
      <c r="Q69" s="21">
        <v>15</v>
      </c>
      <c r="R69" s="21">
        <v>14</v>
      </c>
      <c r="S69" s="21">
        <v>12</v>
      </c>
      <c r="T69" s="21">
        <v>24</v>
      </c>
      <c r="U69" s="21">
        <v>33</v>
      </c>
      <c r="V69" s="21">
        <v>37</v>
      </c>
      <c r="W69" s="21">
        <v>21</v>
      </c>
      <c r="X69" s="21">
        <v>26</v>
      </c>
      <c r="Y69" s="21">
        <v>25</v>
      </c>
      <c r="Z69" s="21">
        <v>14</v>
      </c>
      <c r="AA69" s="21">
        <v>19</v>
      </c>
      <c r="AB69" s="21">
        <v>17</v>
      </c>
      <c r="AC69" s="22">
        <v>9</v>
      </c>
    </row>
    <row r="70" spans="1:29" x14ac:dyDescent="0.25">
      <c r="A70" s="7" t="s">
        <v>57</v>
      </c>
      <c r="B70" s="21">
        <v>658</v>
      </c>
      <c r="C70" s="21">
        <v>347</v>
      </c>
      <c r="D70" s="60">
        <v>311</v>
      </c>
      <c r="E70" s="21">
        <v>477</v>
      </c>
      <c r="F70" s="21">
        <v>235</v>
      </c>
      <c r="G70" s="60">
        <v>242</v>
      </c>
      <c r="H70" s="21">
        <v>181</v>
      </c>
      <c r="I70" s="21">
        <v>112</v>
      </c>
      <c r="J70" s="60">
        <v>69</v>
      </c>
      <c r="K70" s="21">
        <v>27</v>
      </c>
      <c r="L70" s="21">
        <v>27</v>
      </c>
      <c r="M70" s="21">
        <v>36</v>
      </c>
      <c r="N70" s="21">
        <v>23</v>
      </c>
      <c r="O70" s="21">
        <v>33</v>
      </c>
      <c r="P70" s="21">
        <v>47</v>
      </c>
      <c r="Q70" s="21">
        <v>29</v>
      </c>
      <c r="R70" s="21">
        <v>46</v>
      </c>
      <c r="S70" s="21">
        <v>51</v>
      </c>
      <c r="T70" s="21">
        <v>59</v>
      </c>
      <c r="U70" s="21">
        <v>60</v>
      </c>
      <c r="V70" s="21">
        <v>63</v>
      </c>
      <c r="W70" s="21">
        <v>31</v>
      </c>
      <c r="X70" s="21">
        <v>36</v>
      </c>
      <c r="Y70" s="21">
        <v>24</v>
      </c>
      <c r="Z70" s="21">
        <v>28</v>
      </c>
      <c r="AA70" s="21">
        <v>20</v>
      </c>
      <c r="AB70" s="21">
        <v>13</v>
      </c>
      <c r="AC70" s="22">
        <v>5</v>
      </c>
    </row>
    <row r="71" spans="1:29" x14ac:dyDescent="0.25">
      <c r="A71" s="7" t="s">
        <v>58</v>
      </c>
      <c r="B71" s="21">
        <v>1513</v>
      </c>
      <c r="C71" s="21">
        <v>798</v>
      </c>
      <c r="D71" s="60">
        <v>715</v>
      </c>
      <c r="E71" s="21">
        <v>1053</v>
      </c>
      <c r="F71" s="21">
        <v>514</v>
      </c>
      <c r="G71" s="60">
        <v>539</v>
      </c>
      <c r="H71" s="21">
        <v>460</v>
      </c>
      <c r="I71" s="21">
        <v>284</v>
      </c>
      <c r="J71" s="60">
        <v>176</v>
      </c>
      <c r="K71" s="21">
        <v>55</v>
      </c>
      <c r="L71" s="21">
        <v>55</v>
      </c>
      <c r="M71" s="21">
        <v>66</v>
      </c>
      <c r="N71" s="21">
        <v>81</v>
      </c>
      <c r="O71" s="21">
        <v>66</v>
      </c>
      <c r="P71" s="21">
        <v>110</v>
      </c>
      <c r="Q71" s="21">
        <v>97</v>
      </c>
      <c r="R71" s="21">
        <v>87</v>
      </c>
      <c r="S71" s="21">
        <v>113</v>
      </c>
      <c r="T71" s="21">
        <v>113</v>
      </c>
      <c r="U71" s="21">
        <v>135</v>
      </c>
      <c r="V71" s="21">
        <v>135</v>
      </c>
      <c r="W71" s="21">
        <v>110</v>
      </c>
      <c r="X71" s="21">
        <v>60</v>
      </c>
      <c r="Y71" s="21">
        <v>76</v>
      </c>
      <c r="Z71" s="21">
        <v>70</v>
      </c>
      <c r="AA71" s="21">
        <v>45</v>
      </c>
      <c r="AB71" s="21">
        <v>23</v>
      </c>
      <c r="AC71" s="22">
        <v>16</v>
      </c>
    </row>
    <row r="72" spans="1:29" x14ac:dyDescent="0.25">
      <c r="A72" s="7" t="s">
        <v>100</v>
      </c>
      <c r="B72" s="21">
        <v>2625</v>
      </c>
      <c r="C72" s="21">
        <v>1312</v>
      </c>
      <c r="D72" s="60">
        <v>1313</v>
      </c>
      <c r="E72" s="21">
        <v>1970</v>
      </c>
      <c r="F72" s="21">
        <v>943</v>
      </c>
      <c r="G72" s="60">
        <v>1027</v>
      </c>
      <c r="H72" s="21">
        <v>655</v>
      </c>
      <c r="I72" s="21">
        <v>369</v>
      </c>
      <c r="J72" s="60">
        <v>286</v>
      </c>
      <c r="K72" s="21">
        <v>104</v>
      </c>
      <c r="L72" s="21">
        <v>108</v>
      </c>
      <c r="M72" s="21">
        <v>144</v>
      </c>
      <c r="N72" s="21">
        <v>124</v>
      </c>
      <c r="O72" s="21">
        <v>146</v>
      </c>
      <c r="P72" s="21">
        <v>152</v>
      </c>
      <c r="Q72" s="21">
        <v>136</v>
      </c>
      <c r="R72" s="21">
        <v>128</v>
      </c>
      <c r="S72" s="21">
        <v>200</v>
      </c>
      <c r="T72" s="21">
        <v>219</v>
      </c>
      <c r="U72" s="21">
        <v>247</v>
      </c>
      <c r="V72" s="21">
        <v>212</v>
      </c>
      <c r="W72" s="21">
        <v>164</v>
      </c>
      <c r="X72" s="21">
        <v>141</v>
      </c>
      <c r="Y72" s="21">
        <v>99</v>
      </c>
      <c r="Z72" s="21">
        <v>122</v>
      </c>
      <c r="AA72" s="21">
        <v>102</v>
      </c>
      <c r="AB72" s="21">
        <v>48</v>
      </c>
      <c r="AC72" s="22">
        <v>29</v>
      </c>
    </row>
    <row r="73" spans="1:29" x14ac:dyDescent="0.25">
      <c r="A73" s="7" t="s">
        <v>59</v>
      </c>
      <c r="B73" s="21">
        <v>875</v>
      </c>
      <c r="C73" s="21">
        <v>452</v>
      </c>
      <c r="D73" s="60">
        <v>423</v>
      </c>
      <c r="E73" s="21">
        <v>642</v>
      </c>
      <c r="F73" s="21">
        <v>309</v>
      </c>
      <c r="G73" s="60">
        <v>333</v>
      </c>
      <c r="H73" s="21">
        <v>233</v>
      </c>
      <c r="I73" s="21">
        <v>143</v>
      </c>
      <c r="J73" s="60">
        <v>90</v>
      </c>
      <c r="K73" s="21">
        <v>26</v>
      </c>
      <c r="L73" s="21">
        <v>29</v>
      </c>
      <c r="M73" s="21">
        <v>22</v>
      </c>
      <c r="N73" s="21">
        <v>24</v>
      </c>
      <c r="O73" s="21">
        <v>41</v>
      </c>
      <c r="P73" s="21">
        <v>67</v>
      </c>
      <c r="Q73" s="21">
        <v>76</v>
      </c>
      <c r="R73" s="21">
        <v>52</v>
      </c>
      <c r="S73" s="21">
        <v>49</v>
      </c>
      <c r="T73" s="21">
        <v>63</v>
      </c>
      <c r="U73" s="21">
        <v>64</v>
      </c>
      <c r="V73" s="21">
        <v>93</v>
      </c>
      <c r="W73" s="21">
        <v>89</v>
      </c>
      <c r="X73" s="21">
        <v>56</v>
      </c>
      <c r="Y73" s="21">
        <v>41</v>
      </c>
      <c r="Z73" s="21">
        <v>32</v>
      </c>
      <c r="AA73" s="21">
        <v>29</v>
      </c>
      <c r="AB73" s="21">
        <v>16</v>
      </c>
      <c r="AC73" s="22">
        <v>6</v>
      </c>
    </row>
    <row r="74" spans="1:29" x14ac:dyDescent="0.25">
      <c r="A74" s="7" t="s">
        <v>101</v>
      </c>
      <c r="B74" s="21">
        <v>217</v>
      </c>
      <c r="C74" s="21">
        <v>114</v>
      </c>
      <c r="D74" s="60">
        <v>103</v>
      </c>
      <c r="E74" s="21">
        <v>175</v>
      </c>
      <c r="F74" s="21">
        <v>87</v>
      </c>
      <c r="G74" s="60">
        <v>88</v>
      </c>
      <c r="H74" s="21">
        <v>42</v>
      </c>
      <c r="I74" s="21">
        <v>27</v>
      </c>
      <c r="J74" s="60">
        <v>15</v>
      </c>
      <c r="K74" s="21">
        <v>10</v>
      </c>
      <c r="L74" s="21">
        <v>6</v>
      </c>
      <c r="M74" s="21">
        <v>3</v>
      </c>
      <c r="N74" s="21">
        <v>4</v>
      </c>
      <c r="O74" s="21">
        <v>3</v>
      </c>
      <c r="P74" s="21">
        <v>11</v>
      </c>
      <c r="Q74" s="21">
        <v>12</v>
      </c>
      <c r="R74" s="21">
        <v>9</v>
      </c>
      <c r="S74" s="21">
        <v>10</v>
      </c>
      <c r="T74" s="21">
        <v>11</v>
      </c>
      <c r="U74" s="21">
        <v>16</v>
      </c>
      <c r="V74" s="21">
        <v>21</v>
      </c>
      <c r="W74" s="21">
        <v>23</v>
      </c>
      <c r="X74" s="21">
        <v>22</v>
      </c>
      <c r="Y74" s="21">
        <v>18</v>
      </c>
      <c r="Z74" s="21">
        <v>19</v>
      </c>
      <c r="AA74" s="21">
        <v>11</v>
      </c>
      <c r="AB74" s="21">
        <v>3</v>
      </c>
      <c r="AC74" s="22">
        <v>5</v>
      </c>
    </row>
    <row r="75" spans="1:29" ht="13" x14ac:dyDescent="0.3">
      <c r="A75" s="6" t="str">
        <f>VLOOKUP("&lt;Zeilentitel_9&gt;",Uebersetzungen!$B$3:$E$121,Uebersetzungen!$B$2+1,FALSE)</f>
        <v>Region Plessur</v>
      </c>
      <c r="B75" s="9">
        <v>43614</v>
      </c>
      <c r="C75" s="9">
        <v>21553</v>
      </c>
      <c r="D75" s="65">
        <v>22061</v>
      </c>
      <c r="E75" s="9">
        <v>33922</v>
      </c>
      <c r="F75" s="9">
        <v>16300</v>
      </c>
      <c r="G75" s="65">
        <v>17622</v>
      </c>
      <c r="H75" s="9">
        <v>9692</v>
      </c>
      <c r="I75" s="9">
        <v>5253</v>
      </c>
      <c r="J75" s="65">
        <v>4439</v>
      </c>
      <c r="K75" s="66">
        <v>1835</v>
      </c>
      <c r="L75" s="9">
        <v>1757</v>
      </c>
      <c r="M75" s="9">
        <v>1675</v>
      </c>
      <c r="N75" s="9">
        <v>1730</v>
      </c>
      <c r="O75" s="9">
        <v>2409</v>
      </c>
      <c r="P75" s="9">
        <v>3002</v>
      </c>
      <c r="Q75" s="9">
        <v>3431</v>
      </c>
      <c r="R75" s="9">
        <v>3109</v>
      </c>
      <c r="S75" s="9">
        <v>2790</v>
      </c>
      <c r="T75" s="9">
        <v>2769</v>
      </c>
      <c r="U75" s="9">
        <v>3056</v>
      </c>
      <c r="V75" s="9">
        <v>3359</v>
      </c>
      <c r="W75" s="9">
        <v>3005</v>
      </c>
      <c r="X75" s="9">
        <v>2512</v>
      </c>
      <c r="Y75" s="9">
        <v>2238</v>
      </c>
      <c r="Z75" s="9">
        <v>2050</v>
      </c>
      <c r="AA75" s="9">
        <v>1444</v>
      </c>
      <c r="AB75" s="9">
        <v>931</v>
      </c>
      <c r="AC75" s="13">
        <v>512</v>
      </c>
    </row>
    <row r="76" spans="1:29" x14ac:dyDescent="0.25">
      <c r="A76" s="7" t="s">
        <v>67</v>
      </c>
      <c r="B76" s="21">
        <v>38129</v>
      </c>
      <c r="C76" s="21">
        <v>18656</v>
      </c>
      <c r="D76" s="60">
        <v>19473</v>
      </c>
      <c r="E76" s="21">
        <v>29764</v>
      </c>
      <c r="F76" s="21">
        <v>14170</v>
      </c>
      <c r="G76" s="60">
        <v>15594</v>
      </c>
      <c r="H76" s="21">
        <v>8365</v>
      </c>
      <c r="I76" s="21">
        <v>4486</v>
      </c>
      <c r="J76" s="60">
        <v>3879</v>
      </c>
      <c r="K76" s="21">
        <v>1643</v>
      </c>
      <c r="L76" s="21">
        <v>1540</v>
      </c>
      <c r="M76" s="21">
        <v>1497</v>
      </c>
      <c r="N76" s="21">
        <v>1542</v>
      </c>
      <c r="O76" s="21">
        <v>2086</v>
      </c>
      <c r="P76" s="21">
        <v>2701</v>
      </c>
      <c r="Q76" s="21">
        <v>3021</v>
      </c>
      <c r="R76" s="21">
        <v>2731</v>
      </c>
      <c r="S76" s="21">
        <v>2449</v>
      </c>
      <c r="T76" s="21">
        <v>2440</v>
      </c>
      <c r="U76" s="21">
        <v>2650</v>
      </c>
      <c r="V76" s="21">
        <v>2901</v>
      </c>
      <c r="W76" s="21">
        <v>2541</v>
      </c>
      <c r="X76" s="21">
        <v>2124</v>
      </c>
      <c r="Y76" s="21">
        <v>1936</v>
      </c>
      <c r="Z76" s="21">
        <v>1777</v>
      </c>
      <c r="AA76" s="21">
        <v>1264</v>
      </c>
      <c r="AB76" s="21">
        <v>833</v>
      </c>
      <c r="AC76" s="22">
        <v>453</v>
      </c>
    </row>
    <row r="77" spans="1:29" x14ac:dyDescent="0.25">
      <c r="A77" s="7" t="s">
        <v>68</v>
      </c>
      <c r="B77" s="21">
        <v>2121</v>
      </c>
      <c r="C77" s="21">
        <v>1127</v>
      </c>
      <c r="D77" s="60">
        <v>994</v>
      </c>
      <c r="E77" s="21">
        <v>1553</v>
      </c>
      <c r="F77" s="21">
        <v>797</v>
      </c>
      <c r="G77" s="60">
        <v>756</v>
      </c>
      <c r="H77" s="21">
        <v>568</v>
      </c>
      <c r="I77" s="21">
        <v>330</v>
      </c>
      <c r="J77" s="60">
        <v>238</v>
      </c>
      <c r="K77" s="21">
        <v>83</v>
      </c>
      <c r="L77" s="21">
        <v>85</v>
      </c>
      <c r="M77" s="21">
        <v>78</v>
      </c>
      <c r="N77" s="21">
        <v>108</v>
      </c>
      <c r="O77" s="21">
        <v>163</v>
      </c>
      <c r="P77" s="21">
        <v>112</v>
      </c>
      <c r="Q77" s="21">
        <v>160</v>
      </c>
      <c r="R77" s="21">
        <v>145</v>
      </c>
      <c r="S77" s="21">
        <v>140</v>
      </c>
      <c r="T77" s="21">
        <v>136</v>
      </c>
      <c r="U77" s="21">
        <v>146</v>
      </c>
      <c r="V77" s="21">
        <v>165</v>
      </c>
      <c r="W77" s="21">
        <v>183</v>
      </c>
      <c r="X77" s="21">
        <v>111</v>
      </c>
      <c r="Y77" s="21">
        <v>98</v>
      </c>
      <c r="Z77" s="21">
        <v>96</v>
      </c>
      <c r="AA77" s="21">
        <v>62</v>
      </c>
      <c r="AB77" s="21">
        <v>36</v>
      </c>
      <c r="AC77" s="22">
        <v>14</v>
      </c>
    </row>
    <row r="78" spans="1:29" x14ac:dyDescent="0.25">
      <c r="A78" s="7" t="s">
        <v>69</v>
      </c>
      <c r="B78" s="21">
        <v>3061</v>
      </c>
      <c r="C78" s="21">
        <v>1614</v>
      </c>
      <c r="D78" s="60">
        <v>1447</v>
      </c>
      <c r="E78" s="21">
        <v>2328</v>
      </c>
      <c r="F78" s="21">
        <v>1191</v>
      </c>
      <c r="G78" s="60">
        <v>1137</v>
      </c>
      <c r="H78" s="21">
        <v>733</v>
      </c>
      <c r="I78" s="21">
        <v>423</v>
      </c>
      <c r="J78" s="60">
        <v>310</v>
      </c>
      <c r="K78" s="21">
        <v>97</v>
      </c>
      <c r="L78" s="21">
        <v>109</v>
      </c>
      <c r="M78" s="21">
        <v>86</v>
      </c>
      <c r="N78" s="21">
        <v>73</v>
      </c>
      <c r="O78" s="21">
        <v>155</v>
      </c>
      <c r="P78" s="21">
        <v>180</v>
      </c>
      <c r="Q78" s="21">
        <v>237</v>
      </c>
      <c r="R78" s="21">
        <v>202</v>
      </c>
      <c r="S78" s="21">
        <v>190</v>
      </c>
      <c r="T78" s="21">
        <v>181</v>
      </c>
      <c r="U78" s="21">
        <v>237</v>
      </c>
      <c r="V78" s="21">
        <v>265</v>
      </c>
      <c r="W78" s="21">
        <v>254</v>
      </c>
      <c r="X78" s="21">
        <v>244</v>
      </c>
      <c r="Y78" s="21">
        <v>186</v>
      </c>
      <c r="Z78" s="21">
        <v>159</v>
      </c>
      <c r="AA78" s="21">
        <v>106</v>
      </c>
      <c r="AB78" s="21">
        <v>59</v>
      </c>
      <c r="AC78" s="22">
        <v>41</v>
      </c>
    </row>
    <row r="79" spans="1:29" x14ac:dyDescent="0.25">
      <c r="A79" s="7" t="s">
        <v>70</v>
      </c>
      <c r="B79" s="21">
        <v>303</v>
      </c>
      <c r="C79" s="21">
        <v>156</v>
      </c>
      <c r="D79" s="60">
        <v>147</v>
      </c>
      <c r="E79" s="21">
        <v>277</v>
      </c>
      <c r="F79" s="21">
        <v>142</v>
      </c>
      <c r="G79" s="60">
        <v>135</v>
      </c>
      <c r="H79" s="21">
        <v>26</v>
      </c>
      <c r="I79" s="21">
        <v>14</v>
      </c>
      <c r="J79" s="60">
        <v>12</v>
      </c>
      <c r="K79" s="21">
        <v>12</v>
      </c>
      <c r="L79" s="21">
        <v>23</v>
      </c>
      <c r="M79" s="21">
        <v>14</v>
      </c>
      <c r="N79" s="21">
        <v>7</v>
      </c>
      <c r="O79" s="21">
        <v>5</v>
      </c>
      <c r="P79" s="21">
        <v>9</v>
      </c>
      <c r="Q79" s="21">
        <v>13</v>
      </c>
      <c r="R79" s="21">
        <v>31</v>
      </c>
      <c r="S79" s="21">
        <v>11</v>
      </c>
      <c r="T79" s="21">
        <v>12</v>
      </c>
      <c r="U79" s="21">
        <v>23</v>
      </c>
      <c r="V79" s="21">
        <v>28</v>
      </c>
      <c r="W79" s="21">
        <v>27</v>
      </c>
      <c r="X79" s="21">
        <v>33</v>
      </c>
      <c r="Y79" s="21">
        <v>18</v>
      </c>
      <c r="Z79" s="21">
        <v>18</v>
      </c>
      <c r="AA79" s="21">
        <v>12</v>
      </c>
      <c r="AB79" s="21">
        <v>3</v>
      </c>
      <c r="AC79" s="22">
        <v>4</v>
      </c>
    </row>
    <row r="80" spans="1:29" ht="13" x14ac:dyDescent="0.3">
      <c r="A80" s="6" t="str">
        <f>VLOOKUP("&lt;Zeilentitel_10&gt;",Uebersetzungen!$B$3:$E$121,Uebersetzungen!$B$2+1,FALSE)</f>
        <v>Region Prättigau/Davos</v>
      </c>
      <c r="B80" s="9">
        <v>26323</v>
      </c>
      <c r="C80" s="9">
        <v>13266</v>
      </c>
      <c r="D80" s="65">
        <v>13057</v>
      </c>
      <c r="E80" s="9">
        <v>21070</v>
      </c>
      <c r="F80" s="9">
        <v>10407</v>
      </c>
      <c r="G80" s="65">
        <v>10663</v>
      </c>
      <c r="H80" s="9">
        <v>5253</v>
      </c>
      <c r="I80" s="9">
        <v>2859</v>
      </c>
      <c r="J80" s="65">
        <v>2394</v>
      </c>
      <c r="K80" s="66">
        <v>1120</v>
      </c>
      <c r="L80" s="9">
        <v>1197</v>
      </c>
      <c r="M80" s="9">
        <v>1170</v>
      </c>
      <c r="N80" s="9">
        <v>1186</v>
      </c>
      <c r="O80" s="9">
        <v>1361</v>
      </c>
      <c r="P80" s="9">
        <v>1503</v>
      </c>
      <c r="Q80" s="9">
        <v>1634</v>
      </c>
      <c r="R80" s="9">
        <v>1733</v>
      </c>
      <c r="S80" s="9">
        <v>1718</v>
      </c>
      <c r="T80" s="9">
        <v>1729</v>
      </c>
      <c r="U80" s="9">
        <v>2009</v>
      </c>
      <c r="V80" s="9">
        <v>2063</v>
      </c>
      <c r="W80" s="9">
        <v>1889</v>
      </c>
      <c r="X80" s="9">
        <v>1677</v>
      </c>
      <c r="Y80" s="9">
        <v>1499</v>
      </c>
      <c r="Z80" s="9">
        <v>1256</v>
      </c>
      <c r="AA80" s="9">
        <v>795</v>
      </c>
      <c r="AB80" s="9">
        <v>501</v>
      </c>
      <c r="AC80" s="13">
        <v>283</v>
      </c>
    </row>
    <row r="81" spans="1:29" x14ac:dyDescent="0.25">
      <c r="A81" s="7" t="s">
        <v>61</v>
      </c>
      <c r="B81" s="21">
        <v>10732</v>
      </c>
      <c r="C81" s="21">
        <v>5388</v>
      </c>
      <c r="D81" s="60">
        <v>5344</v>
      </c>
      <c r="E81" s="21">
        <v>7724</v>
      </c>
      <c r="F81" s="21">
        <v>3771</v>
      </c>
      <c r="G81" s="60">
        <v>3953</v>
      </c>
      <c r="H81" s="21">
        <v>3008</v>
      </c>
      <c r="I81" s="21">
        <v>1617</v>
      </c>
      <c r="J81" s="60">
        <v>1391</v>
      </c>
      <c r="K81" s="21">
        <v>440</v>
      </c>
      <c r="L81" s="21">
        <v>472</v>
      </c>
      <c r="M81" s="21">
        <v>465</v>
      </c>
      <c r="N81" s="21">
        <v>451</v>
      </c>
      <c r="O81" s="21">
        <v>512</v>
      </c>
      <c r="P81" s="21">
        <v>653</v>
      </c>
      <c r="Q81" s="21">
        <v>753</v>
      </c>
      <c r="R81" s="21">
        <v>775</v>
      </c>
      <c r="S81" s="21">
        <v>802</v>
      </c>
      <c r="T81" s="21">
        <v>760</v>
      </c>
      <c r="U81" s="21">
        <v>842</v>
      </c>
      <c r="V81" s="21">
        <v>768</v>
      </c>
      <c r="W81" s="21">
        <v>729</v>
      </c>
      <c r="X81" s="21">
        <v>637</v>
      </c>
      <c r="Y81" s="21">
        <v>571</v>
      </c>
      <c r="Z81" s="21">
        <v>506</v>
      </c>
      <c r="AA81" s="21">
        <v>309</v>
      </c>
      <c r="AB81" s="21">
        <v>181</v>
      </c>
      <c r="AC81" s="22">
        <v>106</v>
      </c>
    </row>
    <row r="82" spans="1:29" x14ac:dyDescent="0.25">
      <c r="A82" s="7" t="s">
        <v>62</v>
      </c>
      <c r="B82" s="21">
        <v>613</v>
      </c>
      <c r="C82" s="21">
        <v>301</v>
      </c>
      <c r="D82" s="60">
        <v>312</v>
      </c>
      <c r="E82" s="21">
        <v>580</v>
      </c>
      <c r="F82" s="21">
        <v>279</v>
      </c>
      <c r="G82" s="60">
        <v>301</v>
      </c>
      <c r="H82" s="21">
        <v>33</v>
      </c>
      <c r="I82" s="21">
        <v>22</v>
      </c>
      <c r="J82" s="60">
        <v>11</v>
      </c>
      <c r="K82" s="21">
        <v>41</v>
      </c>
      <c r="L82" s="21">
        <v>28</v>
      </c>
      <c r="M82" s="21">
        <v>27</v>
      </c>
      <c r="N82" s="21">
        <v>13</v>
      </c>
      <c r="O82" s="21">
        <v>32</v>
      </c>
      <c r="P82" s="21">
        <v>42</v>
      </c>
      <c r="Q82" s="21">
        <v>39</v>
      </c>
      <c r="R82" s="21">
        <v>29</v>
      </c>
      <c r="S82" s="21">
        <v>32</v>
      </c>
      <c r="T82" s="21">
        <v>34</v>
      </c>
      <c r="U82" s="21">
        <v>49</v>
      </c>
      <c r="V82" s="21">
        <v>57</v>
      </c>
      <c r="W82" s="21">
        <v>46</v>
      </c>
      <c r="X82" s="21">
        <v>37</v>
      </c>
      <c r="Y82" s="21">
        <v>34</v>
      </c>
      <c r="Z82" s="21">
        <v>30</v>
      </c>
      <c r="AA82" s="21">
        <v>20</v>
      </c>
      <c r="AB82" s="21">
        <v>14</v>
      </c>
      <c r="AC82" s="22">
        <v>9</v>
      </c>
    </row>
    <row r="83" spans="1:29" x14ac:dyDescent="0.25">
      <c r="A83" s="7" t="s">
        <v>63</v>
      </c>
      <c r="B83" s="21">
        <v>205</v>
      </c>
      <c r="C83" s="21">
        <v>99</v>
      </c>
      <c r="D83" s="60">
        <v>106</v>
      </c>
      <c r="E83" s="21">
        <v>198</v>
      </c>
      <c r="F83" s="21">
        <v>96</v>
      </c>
      <c r="G83" s="60">
        <v>102</v>
      </c>
      <c r="H83" s="21">
        <v>7</v>
      </c>
      <c r="I83" s="21">
        <v>3</v>
      </c>
      <c r="J83" s="60">
        <v>4</v>
      </c>
      <c r="K83" s="21">
        <v>10</v>
      </c>
      <c r="L83" s="21">
        <v>13</v>
      </c>
      <c r="M83" s="21">
        <v>12</v>
      </c>
      <c r="N83" s="21">
        <v>9</v>
      </c>
      <c r="O83" s="21">
        <v>16</v>
      </c>
      <c r="P83" s="21">
        <v>9</v>
      </c>
      <c r="Q83" s="21">
        <v>10</v>
      </c>
      <c r="R83" s="21">
        <v>8</v>
      </c>
      <c r="S83" s="21">
        <v>11</v>
      </c>
      <c r="T83" s="21">
        <v>11</v>
      </c>
      <c r="U83" s="21">
        <v>16</v>
      </c>
      <c r="V83" s="21">
        <v>11</v>
      </c>
      <c r="W83" s="21">
        <v>21</v>
      </c>
      <c r="X83" s="21">
        <v>14</v>
      </c>
      <c r="Y83" s="21">
        <v>15</v>
      </c>
      <c r="Z83" s="21">
        <v>9</v>
      </c>
      <c r="AA83" s="21">
        <v>6</v>
      </c>
      <c r="AB83" s="21">
        <v>3</v>
      </c>
      <c r="AC83" s="22">
        <v>1</v>
      </c>
    </row>
    <row r="84" spans="1:29" x14ac:dyDescent="0.25">
      <c r="A84" s="7" t="s">
        <v>64</v>
      </c>
      <c r="B84" s="21">
        <v>1148</v>
      </c>
      <c r="C84" s="21">
        <v>588</v>
      </c>
      <c r="D84" s="60">
        <v>560</v>
      </c>
      <c r="E84" s="21">
        <v>1039</v>
      </c>
      <c r="F84" s="21">
        <v>527</v>
      </c>
      <c r="G84" s="60">
        <v>512</v>
      </c>
      <c r="H84" s="21">
        <v>109</v>
      </c>
      <c r="I84" s="21">
        <v>61</v>
      </c>
      <c r="J84" s="60">
        <v>48</v>
      </c>
      <c r="K84" s="21">
        <v>43</v>
      </c>
      <c r="L84" s="21">
        <v>54</v>
      </c>
      <c r="M84" s="21">
        <v>50</v>
      </c>
      <c r="N84" s="21">
        <v>61</v>
      </c>
      <c r="O84" s="21">
        <v>59</v>
      </c>
      <c r="P84" s="21">
        <v>47</v>
      </c>
      <c r="Q84" s="21">
        <v>55</v>
      </c>
      <c r="R84" s="21">
        <v>59</v>
      </c>
      <c r="S84" s="21">
        <v>67</v>
      </c>
      <c r="T84" s="21">
        <v>85</v>
      </c>
      <c r="U84" s="21">
        <v>86</v>
      </c>
      <c r="V84" s="21">
        <v>105</v>
      </c>
      <c r="W84" s="21">
        <v>87</v>
      </c>
      <c r="X84" s="21">
        <v>73</v>
      </c>
      <c r="Y84" s="21">
        <v>82</v>
      </c>
      <c r="Z84" s="21">
        <v>50</v>
      </c>
      <c r="AA84" s="21">
        <v>45</v>
      </c>
      <c r="AB84" s="21">
        <v>31</v>
      </c>
      <c r="AC84" s="22">
        <v>9</v>
      </c>
    </row>
    <row r="85" spans="1:29" x14ac:dyDescent="0.25">
      <c r="A85" s="7" t="s">
        <v>102</v>
      </c>
      <c r="B85" s="21">
        <v>4423</v>
      </c>
      <c r="C85" s="21">
        <v>2214</v>
      </c>
      <c r="D85" s="60">
        <v>2209</v>
      </c>
      <c r="E85" s="21">
        <v>3531</v>
      </c>
      <c r="F85" s="21">
        <v>1731</v>
      </c>
      <c r="G85" s="60">
        <v>1800</v>
      </c>
      <c r="H85" s="21">
        <v>892</v>
      </c>
      <c r="I85" s="21">
        <v>483</v>
      </c>
      <c r="J85" s="60">
        <v>409</v>
      </c>
      <c r="K85" s="21">
        <v>161</v>
      </c>
      <c r="L85" s="21">
        <v>157</v>
      </c>
      <c r="M85" s="21">
        <v>165</v>
      </c>
      <c r="N85" s="21">
        <v>178</v>
      </c>
      <c r="O85" s="21">
        <v>235</v>
      </c>
      <c r="P85" s="21">
        <v>254</v>
      </c>
      <c r="Q85" s="21">
        <v>225</v>
      </c>
      <c r="R85" s="21">
        <v>257</v>
      </c>
      <c r="S85" s="21">
        <v>246</v>
      </c>
      <c r="T85" s="21">
        <v>291</v>
      </c>
      <c r="U85" s="21">
        <v>327</v>
      </c>
      <c r="V85" s="21">
        <v>340</v>
      </c>
      <c r="W85" s="21">
        <v>335</v>
      </c>
      <c r="X85" s="21">
        <v>304</v>
      </c>
      <c r="Y85" s="21">
        <v>314</v>
      </c>
      <c r="Z85" s="21">
        <v>269</v>
      </c>
      <c r="AA85" s="21">
        <v>173</v>
      </c>
      <c r="AB85" s="21">
        <v>116</v>
      </c>
      <c r="AC85" s="22">
        <v>76</v>
      </c>
    </row>
    <row r="86" spans="1:29" x14ac:dyDescent="0.25">
      <c r="A86" s="7" t="s">
        <v>91</v>
      </c>
      <c r="B86" s="21">
        <v>241</v>
      </c>
      <c r="C86" s="21">
        <v>121</v>
      </c>
      <c r="D86" s="60">
        <v>120</v>
      </c>
      <c r="E86" s="21">
        <v>223</v>
      </c>
      <c r="F86" s="21">
        <v>113</v>
      </c>
      <c r="G86" s="60">
        <v>110</v>
      </c>
      <c r="H86" s="21">
        <v>18</v>
      </c>
      <c r="I86" s="21">
        <v>8</v>
      </c>
      <c r="J86" s="60">
        <v>10</v>
      </c>
      <c r="K86" s="21">
        <v>6</v>
      </c>
      <c r="L86" s="21">
        <v>16</v>
      </c>
      <c r="M86" s="21">
        <v>17</v>
      </c>
      <c r="N86" s="21">
        <v>12</v>
      </c>
      <c r="O86" s="21">
        <v>10</v>
      </c>
      <c r="P86" s="21">
        <v>11</v>
      </c>
      <c r="Q86" s="21">
        <v>8</v>
      </c>
      <c r="R86" s="21">
        <v>15</v>
      </c>
      <c r="S86" s="21">
        <v>17</v>
      </c>
      <c r="T86" s="21">
        <v>9</v>
      </c>
      <c r="U86" s="21">
        <v>23</v>
      </c>
      <c r="V86" s="21">
        <v>22</v>
      </c>
      <c r="W86" s="21">
        <v>23</v>
      </c>
      <c r="X86" s="21">
        <v>14</v>
      </c>
      <c r="Y86" s="21">
        <v>9</v>
      </c>
      <c r="Z86" s="21">
        <v>15</v>
      </c>
      <c r="AA86" s="21">
        <v>4</v>
      </c>
      <c r="AB86" s="21">
        <v>7</v>
      </c>
      <c r="AC86" s="22">
        <v>3</v>
      </c>
    </row>
    <row r="87" spans="1:29" x14ac:dyDescent="0.25">
      <c r="A87" s="7" t="s">
        <v>65</v>
      </c>
      <c r="B87" s="21">
        <v>897</v>
      </c>
      <c r="C87" s="21">
        <v>449</v>
      </c>
      <c r="D87" s="60">
        <v>448</v>
      </c>
      <c r="E87" s="21">
        <v>725</v>
      </c>
      <c r="F87" s="21">
        <v>350</v>
      </c>
      <c r="G87" s="60">
        <v>375</v>
      </c>
      <c r="H87" s="21">
        <v>172</v>
      </c>
      <c r="I87" s="21">
        <v>99</v>
      </c>
      <c r="J87" s="60">
        <v>73</v>
      </c>
      <c r="K87" s="21">
        <v>35</v>
      </c>
      <c r="L87" s="21">
        <v>52</v>
      </c>
      <c r="M87" s="21">
        <v>42</v>
      </c>
      <c r="N87" s="21">
        <v>37</v>
      </c>
      <c r="O87" s="21">
        <v>44</v>
      </c>
      <c r="P87" s="21">
        <v>52</v>
      </c>
      <c r="Q87" s="21">
        <v>51</v>
      </c>
      <c r="R87" s="21">
        <v>81</v>
      </c>
      <c r="S87" s="21">
        <v>43</v>
      </c>
      <c r="T87" s="21">
        <v>56</v>
      </c>
      <c r="U87" s="21">
        <v>76</v>
      </c>
      <c r="V87" s="21">
        <v>74</v>
      </c>
      <c r="W87" s="21">
        <v>58</v>
      </c>
      <c r="X87" s="21">
        <v>56</v>
      </c>
      <c r="Y87" s="21">
        <v>39</v>
      </c>
      <c r="Z87" s="21">
        <v>47</v>
      </c>
      <c r="AA87" s="21">
        <v>27</v>
      </c>
      <c r="AB87" s="21">
        <v>13</v>
      </c>
      <c r="AC87" s="22">
        <v>14</v>
      </c>
    </row>
    <row r="88" spans="1:29" x14ac:dyDescent="0.25">
      <c r="A88" s="7" t="s">
        <v>66</v>
      </c>
      <c r="B88" s="21">
        <v>1624</v>
      </c>
      <c r="C88" s="21">
        <v>839</v>
      </c>
      <c r="D88" s="60">
        <v>785</v>
      </c>
      <c r="E88" s="21">
        <v>1502</v>
      </c>
      <c r="F88" s="21">
        <v>770</v>
      </c>
      <c r="G88" s="60">
        <v>732</v>
      </c>
      <c r="H88" s="21">
        <v>122</v>
      </c>
      <c r="I88" s="21">
        <v>69</v>
      </c>
      <c r="J88" s="60">
        <v>53</v>
      </c>
      <c r="K88" s="21">
        <v>72</v>
      </c>
      <c r="L88" s="21">
        <v>71</v>
      </c>
      <c r="M88" s="21">
        <v>72</v>
      </c>
      <c r="N88" s="21">
        <v>98</v>
      </c>
      <c r="O88" s="21">
        <v>84</v>
      </c>
      <c r="P88" s="21">
        <v>86</v>
      </c>
      <c r="Q88" s="21">
        <v>77</v>
      </c>
      <c r="R88" s="21">
        <v>100</v>
      </c>
      <c r="S88" s="21">
        <v>87</v>
      </c>
      <c r="T88" s="21">
        <v>87</v>
      </c>
      <c r="U88" s="21">
        <v>131</v>
      </c>
      <c r="V88" s="21">
        <v>121</v>
      </c>
      <c r="W88" s="21">
        <v>128</v>
      </c>
      <c r="X88" s="21">
        <v>130</v>
      </c>
      <c r="Y88" s="21">
        <v>106</v>
      </c>
      <c r="Z88" s="21">
        <v>83</v>
      </c>
      <c r="AA88" s="21">
        <v>47</v>
      </c>
      <c r="AB88" s="21">
        <v>34</v>
      </c>
      <c r="AC88" s="22">
        <v>10</v>
      </c>
    </row>
    <row r="89" spans="1:29" x14ac:dyDescent="0.25">
      <c r="A89" s="7" t="s">
        <v>79</v>
      </c>
      <c r="B89" s="21">
        <v>2153</v>
      </c>
      <c r="C89" s="21">
        <v>1096</v>
      </c>
      <c r="D89" s="60">
        <v>1057</v>
      </c>
      <c r="E89" s="21">
        <v>1970</v>
      </c>
      <c r="F89" s="21">
        <v>986</v>
      </c>
      <c r="G89" s="60">
        <v>984</v>
      </c>
      <c r="H89" s="21">
        <v>183</v>
      </c>
      <c r="I89" s="21">
        <v>110</v>
      </c>
      <c r="J89" s="60">
        <v>73</v>
      </c>
      <c r="K89" s="21">
        <v>80</v>
      </c>
      <c r="L89" s="21">
        <v>119</v>
      </c>
      <c r="M89" s="21">
        <v>104</v>
      </c>
      <c r="N89" s="21">
        <v>98</v>
      </c>
      <c r="O89" s="21">
        <v>118</v>
      </c>
      <c r="P89" s="21">
        <v>96</v>
      </c>
      <c r="Q89" s="21">
        <v>121</v>
      </c>
      <c r="R89" s="21">
        <v>129</v>
      </c>
      <c r="S89" s="21">
        <v>132</v>
      </c>
      <c r="T89" s="21">
        <v>137</v>
      </c>
      <c r="U89" s="21">
        <v>166</v>
      </c>
      <c r="V89" s="21">
        <v>208</v>
      </c>
      <c r="W89" s="21">
        <v>168</v>
      </c>
      <c r="X89" s="21">
        <v>159</v>
      </c>
      <c r="Y89" s="21">
        <v>136</v>
      </c>
      <c r="Z89" s="21">
        <v>79</v>
      </c>
      <c r="AA89" s="21">
        <v>47</v>
      </c>
      <c r="AB89" s="21">
        <v>35</v>
      </c>
      <c r="AC89" s="22">
        <v>21</v>
      </c>
    </row>
    <row r="90" spans="1:29" x14ac:dyDescent="0.25">
      <c r="A90" s="7" t="s">
        <v>80</v>
      </c>
      <c r="B90" s="21">
        <v>2861</v>
      </c>
      <c r="C90" s="21">
        <v>1441</v>
      </c>
      <c r="D90" s="60">
        <v>1420</v>
      </c>
      <c r="E90" s="21">
        <v>2307</v>
      </c>
      <c r="F90" s="21">
        <v>1138</v>
      </c>
      <c r="G90" s="60">
        <v>1169</v>
      </c>
      <c r="H90" s="21">
        <v>554</v>
      </c>
      <c r="I90" s="21">
        <v>303</v>
      </c>
      <c r="J90" s="60">
        <v>251</v>
      </c>
      <c r="K90" s="21">
        <v>168</v>
      </c>
      <c r="L90" s="21">
        <v>145</v>
      </c>
      <c r="M90" s="21">
        <v>137</v>
      </c>
      <c r="N90" s="21">
        <v>156</v>
      </c>
      <c r="O90" s="21">
        <v>173</v>
      </c>
      <c r="P90" s="21">
        <v>178</v>
      </c>
      <c r="Q90" s="21">
        <v>195</v>
      </c>
      <c r="R90" s="21">
        <v>182</v>
      </c>
      <c r="S90" s="21">
        <v>189</v>
      </c>
      <c r="T90" s="21">
        <v>180</v>
      </c>
      <c r="U90" s="21">
        <v>182</v>
      </c>
      <c r="V90" s="21">
        <v>241</v>
      </c>
      <c r="W90" s="21">
        <v>184</v>
      </c>
      <c r="X90" s="21">
        <v>174</v>
      </c>
      <c r="Y90" s="21">
        <v>121</v>
      </c>
      <c r="Z90" s="21">
        <v>114</v>
      </c>
      <c r="AA90" s="21">
        <v>68</v>
      </c>
      <c r="AB90" s="21">
        <v>54</v>
      </c>
      <c r="AC90" s="22">
        <v>20</v>
      </c>
    </row>
    <row r="91" spans="1:29" x14ac:dyDescent="0.25">
      <c r="A91" s="7" t="s">
        <v>81</v>
      </c>
      <c r="B91" s="21">
        <v>1426</v>
      </c>
      <c r="C91" s="21">
        <v>730</v>
      </c>
      <c r="D91" s="60">
        <v>696</v>
      </c>
      <c r="E91" s="21">
        <v>1271</v>
      </c>
      <c r="F91" s="21">
        <v>646</v>
      </c>
      <c r="G91" s="60">
        <v>625</v>
      </c>
      <c r="H91" s="21">
        <v>155</v>
      </c>
      <c r="I91" s="21">
        <v>84</v>
      </c>
      <c r="J91" s="60">
        <v>71</v>
      </c>
      <c r="K91" s="21">
        <v>64</v>
      </c>
      <c r="L91" s="21">
        <v>70</v>
      </c>
      <c r="M91" s="21">
        <v>79</v>
      </c>
      <c r="N91" s="21">
        <v>73</v>
      </c>
      <c r="O91" s="21">
        <v>78</v>
      </c>
      <c r="P91" s="21">
        <v>75</v>
      </c>
      <c r="Q91" s="21">
        <v>100</v>
      </c>
      <c r="R91" s="21">
        <v>98</v>
      </c>
      <c r="S91" s="21">
        <v>92</v>
      </c>
      <c r="T91" s="21">
        <v>79</v>
      </c>
      <c r="U91" s="21">
        <v>111</v>
      </c>
      <c r="V91" s="21">
        <v>116</v>
      </c>
      <c r="W91" s="21">
        <v>110</v>
      </c>
      <c r="X91" s="21">
        <v>79</v>
      </c>
      <c r="Y91" s="21">
        <v>72</v>
      </c>
      <c r="Z91" s="21">
        <v>54</v>
      </c>
      <c r="AA91" s="21">
        <v>49</v>
      </c>
      <c r="AB91" s="21">
        <v>13</v>
      </c>
      <c r="AC91" s="22">
        <v>14</v>
      </c>
    </row>
    <row r="92" spans="1:29" ht="13" x14ac:dyDescent="0.3">
      <c r="A92" s="6" t="str">
        <f>VLOOKUP("&lt;Zeilentitel_11&gt;",Uebersetzungen!$B$3:$E$121,Uebersetzungen!$B$2+1,FALSE)</f>
        <v>Region Surselva</v>
      </c>
      <c r="B92" s="9">
        <v>21507</v>
      </c>
      <c r="C92" s="9">
        <v>10937</v>
      </c>
      <c r="D92" s="65">
        <v>10570</v>
      </c>
      <c r="E92" s="9">
        <v>18692</v>
      </c>
      <c r="F92" s="9">
        <v>9398</v>
      </c>
      <c r="G92" s="65">
        <v>9294</v>
      </c>
      <c r="H92" s="9">
        <v>2815</v>
      </c>
      <c r="I92" s="9">
        <v>1539</v>
      </c>
      <c r="J92" s="65">
        <v>1276</v>
      </c>
      <c r="K92" s="66">
        <v>833</v>
      </c>
      <c r="L92" s="9">
        <v>953</v>
      </c>
      <c r="M92" s="9">
        <v>804</v>
      </c>
      <c r="N92" s="9">
        <v>865</v>
      </c>
      <c r="O92" s="9">
        <v>1085</v>
      </c>
      <c r="P92" s="9">
        <v>1152</v>
      </c>
      <c r="Q92" s="9">
        <v>1323</v>
      </c>
      <c r="R92" s="9">
        <v>1265</v>
      </c>
      <c r="S92" s="9">
        <v>1210</v>
      </c>
      <c r="T92" s="9">
        <v>1231</v>
      </c>
      <c r="U92" s="9">
        <v>1557</v>
      </c>
      <c r="V92" s="9">
        <v>1752</v>
      </c>
      <c r="W92" s="9">
        <v>1787</v>
      </c>
      <c r="X92" s="9">
        <v>1547</v>
      </c>
      <c r="Y92" s="9">
        <v>1398</v>
      </c>
      <c r="Z92" s="9">
        <v>1099</v>
      </c>
      <c r="AA92" s="9">
        <v>846</v>
      </c>
      <c r="AB92" s="9">
        <v>509</v>
      </c>
      <c r="AC92" s="13">
        <v>291</v>
      </c>
    </row>
    <row r="93" spans="1:29" x14ac:dyDescent="0.25">
      <c r="A93" s="7" t="s">
        <v>6</v>
      </c>
      <c r="B93" s="21">
        <v>637</v>
      </c>
      <c r="C93" s="21">
        <v>339</v>
      </c>
      <c r="D93" s="60">
        <v>298</v>
      </c>
      <c r="E93" s="21">
        <v>554</v>
      </c>
      <c r="F93" s="21">
        <v>289</v>
      </c>
      <c r="G93" s="60">
        <v>265</v>
      </c>
      <c r="H93" s="21">
        <v>83</v>
      </c>
      <c r="I93" s="21">
        <v>50</v>
      </c>
      <c r="J93" s="60">
        <v>33</v>
      </c>
      <c r="K93" s="21">
        <v>18</v>
      </c>
      <c r="L93" s="21">
        <v>34</v>
      </c>
      <c r="M93" s="21">
        <v>28</v>
      </c>
      <c r="N93" s="21">
        <v>28</v>
      </c>
      <c r="O93" s="21">
        <v>27</v>
      </c>
      <c r="P93" s="21">
        <v>29</v>
      </c>
      <c r="Q93" s="21">
        <v>39</v>
      </c>
      <c r="R93" s="21">
        <v>39</v>
      </c>
      <c r="S93" s="21">
        <v>27</v>
      </c>
      <c r="T93" s="21">
        <v>44</v>
      </c>
      <c r="U93" s="21">
        <v>53</v>
      </c>
      <c r="V93" s="21">
        <v>43</v>
      </c>
      <c r="W93" s="21">
        <v>46</v>
      </c>
      <c r="X93" s="21">
        <v>44</v>
      </c>
      <c r="Y93" s="21">
        <v>48</v>
      </c>
      <c r="Z93" s="21">
        <v>36</v>
      </c>
      <c r="AA93" s="21">
        <v>30</v>
      </c>
      <c r="AB93" s="21">
        <v>15</v>
      </c>
      <c r="AC93" s="22">
        <v>9</v>
      </c>
    </row>
    <row r="94" spans="1:29" x14ac:dyDescent="0.25">
      <c r="A94" s="7" t="s">
        <v>7</v>
      </c>
      <c r="B94" s="21">
        <v>2001</v>
      </c>
      <c r="C94" s="21">
        <v>1065</v>
      </c>
      <c r="D94" s="60">
        <v>936</v>
      </c>
      <c r="E94" s="21">
        <v>1629</v>
      </c>
      <c r="F94" s="21">
        <v>844</v>
      </c>
      <c r="G94" s="60">
        <v>785</v>
      </c>
      <c r="H94" s="21">
        <v>372</v>
      </c>
      <c r="I94" s="21">
        <v>221</v>
      </c>
      <c r="J94" s="60">
        <v>151</v>
      </c>
      <c r="K94" s="21">
        <v>88</v>
      </c>
      <c r="L94" s="21">
        <v>94</v>
      </c>
      <c r="M94" s="21">
        <v>55</v>
      </c>
      <c r="N94" s="21">
        <v>43</v>
      </c>
      <c r="O94" s="21">
        <v>89</v>
      </c>
      <c r="P94" s="21">
        <v>137</v>
      </c>
      <c r="Q94" s="21">
        <v>148</v>
      </c>
      <c r="R94" s="21">
        <v>166</v>
      </c>
      <c r="S94" s="21">
        <v>150</v>
      </c>
      <c r="T94" s="21">
        <v>118</v>
      </c>
      <c r="U94" s="21">
        <v>127</v>
      </c>
      <c r="V94" s="21">
        <v>138</v>
      </c>
      <c r="W94" s="21">
        <v>164</v>
      </c>
      <c r="X94" s="21">
        <v>150</v>
      </c>
      <c r="Y94" s="21">
        <v>123</v>
      </c>
      <c r="Z94" s="21">
        <v>105</v>
      </c>
      <c r="AA94" s="21">
        <v>70</v>
      </c>
      <c r="AB94" s="21">
        <v>23</v>
      </c>
      <c r="AC94" s="22">
        <v>13</v>
      </c>
    </row>
    <row r="95" spans="1:29" x14ac:dyDescent="0.25">
      <c r="A95" s="7" t="s">
        <v>8</v>
      </c>
      <c r="B95" s="21">
        <v>755</v>
      </c>
      <c r="C95" s="21">
        <v>394</v>
      </c>
      <c r="D95" s="60">
        <v>361</v>
      </c>
      <c r="E95" s="21">
        <v>668</v>
      </c>
      <c r="F95" s="21">
        <v>352</v>
      </c>
      <c r="G95" s="60">
        <v>316</v>
      </c>
      <c r="H95" s="21">
        <v>87</v>
      </c>
      <c r="I95" s="21">
        <v>42</v>
      </c>
      <c r="J95" s="60">
        <v>45</v>
      </c>
      <c r="K95" s="21">
        <v>26</v>
      </c>
      <c r="L95" s="21">
        <v>38</v>
      </c>
      <c r="M95" s="21">
        <v>44</v>
      </c>
      <c r="N95" s="21">
        <v>44</v>
      </c>
      <c r="O95" s="21">
        <v>28</v>
      </c>
      <c r="P95" s="21">
        <v>33</v>
      </c>
      <c r="Q95" s="21">
        <v>47</v>
      </c>
      <c r="R95" s="21">
        <v>40</v>
      </c>
      <c r="S95" s="21">
        <v>53</v>
      </c>
      <c r="T95" s="21">
        <v>60</v>
      </c>
      <c r="U95" s="21">
        <v>53</v>
      </c>
      <c r="V95" s="21">
        <v>64</v>
      </c>
      <c r="W95" s="21">
        <v>45</v>
      </c>
      <c r="X95" s="21">
        <v>45</v>
      </c>
      <c r="Y95" s="21">
        <v>51</v>
      </c>
      <c r="Z95" s="21">
        <v>26</v>
      </c>
      <c r="AA95" s="21">
        <v>36</v>
      </c>
      <c r="AB95" s="21">
        <v>13</v>
      </c>
      <c r="AC95" s="22">
        <v>9</v>
      </c>
    </row>
    <row r="96" spans="1:29" x14ac:dyDescent="0.25">
      <c r="A96" s="7" t="s">
        <v>9</v>
      </c>
      <c r="B96" s="21">
        <v>597</v>
      </c>
      <c r="C96" s="21">
        <v>331</v>
      </c>
      <c r="D96" s="60">
        <v>266</v>
      </c>
      <c r="E96" s="21">
        <v>488</v>
      </c>
      <c r="F96" s="21">
        <v>265</v>
      </c>
      <c r="G96" s="60">
        <v>223</v>
      </c>
      <c r="H96" s="21">
        <v>109</v>
      </c>
      <c r="I96" s="21">
        <v>66</v>
      </c>
      <c r="J96" s="60">
        <v>43</v>
      </c>
      <c r="K96" s="21">
        <v>29</v>
      </c>
      <c r="L96" s="21">
        <v>35</v>
      </c>
      <c r="M96" s="21">
        <v>17</v>
      </c>
      <c r="N96" s="21">
        <v>22</v>
      </c>
      <c r="O96" s="21">
        <v>20</v>
      </c>
      <c r="P96" s="21">
        <v>27</v>
      </c>
      <c r="Q96" s="21">
        <v>49</v>
      </c>
      <c r="R96" s="21">
        <v>49</v>
      </c>
      <c r="S96" s="21">
        <v>44</v>
      </c>
      <c r="T96" s="21">
        <v>36</v>
      </c>
      <c r="U96" s="21">
        <v>40</v>
      </c>
      <c r="V96" s="21">
        <v>57</v>
      </c>
      <c r="W96" s="21">
        <v>58</v>
      </c>
      <c r="X96" s="21">
        <v>36</v>
      </c>
      <c r="Y96" s="21">
        <v>42</v>
      </c>
      <c r="Z96" s="21">
        <v>15</v>
      </c>
      <c r="AA96" s="21">
        <v>12</v>
      </c>
      <c r="AB96" s="21">
        <v>6</v>
      </c>
      <c r="AC96" s="22">
        <v>3</v>
      </c>
    </row>
    <row r="97" spans="1:29" x14ac:dyDescent="0.25">
      <c r="A97" s="7" t="s">
        <v>10</v>
      </c>
      <c r="B97" s="21">
        <v>955</v>
      </c>
      <c r="C97" s="21">
        <v>497</v>
      </c>
      <c r="D97" s="60">
        <v>458</v>
      </c>
      <c r="E97" s="21">
        <v>754</v>
      </c>
      <c r="F97" s="21">
        <v>375</v>
      </c>
      <c r="G97" s="60">
        <v>379</v>
      </c>
      <c r="H97" s="21">
        <v>201</v>
      </c>
      <c r="I97" s="21">
        <v>122</v>
      </c>
      <c r="J97" s="60">
        <v>79</v>
      </c>
      <c r="K97" s="21">
        <v>39</v>
      </c>
      <c r="L97" s="21">
        <v>28</v>
      </c>
      <c r="M97" s="21">
        <v>30</v>
      </c>
      <c r="N97" s="21">
        <v>41</v>
      </c>
      <c r="O97" s="21">
        <v>47</v>
      </c>
      <c r="P97" s="21">
        <v>78</v>
      </c>
      <c r="Q97" s="21">
        <v>62</v>
      </c>
      <c r="R97" s="21">
        <v>68</v>
      </c>
      <c r="S97" s="21">
        <v>52</v>
      </c>
      <c r="T97" s="21">
        <v>58</v>
      </c>
      <c r="U97" s="21">
        <v>71</v>
      </c>
      <c r="V97" s="21">
        <v>77</v>
      </c>
      <c r="W97" s="21">
        <v>83</v>
      </c>
      <c r="X97" s="21">
        <v>45</v>
      </c>
      <c r="Y97" s="21">
        <v>60</v>
      </c>
      <c r="Z97" s="21">
        <v>42</v>
      </c>
      <c r="AA97" s="21">
        <v>32</v>
      </c>
      <c r="AB97" s="21">
        <v>28</v>
      </c>
      <c r="AC97" s="22">
        <v>14</v>
      </c>
    </row>
    <row r="98" spans="1:29" x14ac:dyDescent="0.25">
      <c r="A98" s="7" t="s">
        <v>11</v>
      </c>
      <c r="B98" s="21">
        <v>2029</v>
      </c>
      <c r="C98" s="21">
        <v>1057</v>
      </c>
      <c r="D98" s="60">
        <v>972</v>
      </c>
      <c r="E98" s="21">
        <v>1883</v>
      </c>
      <c r="F98" s="21">
        <v>970</v>
      </c>
      <c r="G98" s="60">
        <v>913</v>
      </c>
      <c r="H98" s="21">
        <v>146</v>
      </c>
      <c r="I98" s="21">
        <v>87</v>
      </c>
      <c r="J98" s="60">
        <v>59</v>
      </c>
      <c r="K98" s="21">
        <v>66</v>
      </c>
      <c r="L98" s="21">
        <v>72</v>
      </c>
      <c r="M98" s="21">
        <v>56</v>
      </c>
      <c r="N98" s="21">
        <v>82</v>
      </c>
      <c r="O98" s="21">
        <v>102</v>
      </c>
      <c r="P98" s="21">
        <v>105</v>
      </c>
      <c r="Q98" s="21">
        <v>124</v>
      </c>
      <c r="R98" s="21">
        <v>100</v>
      </c>
      <c r="S98" s="21">
        <v>100</v>
      </c>
      <c r="T98" s="21">
        <v>101</v>
      </c>
      <c r="U98" s="21">
        <v>145</v>
      </c>
      <c r="V98" s="21">
        <v>156</v>
      </c>
      <c r="W98" s="21">
        <v>193</v>
      </c>
      <c r="X98" s="21">
        <v>176</v>
      </c>
      <c r="Y98" s="21">
        <v>162</v>
      </c>
      <c r="Z98" s="21">
        <v>114</v>
      </c>
      <c r="AA98" s="21">
        <v>82</v>
      </c>
      <c r="AB98" s="21">
        <v>54</v>
      </c>
      <c r="AC98" s="22">
        <v>39</v>
      </c>
    </row>
    <row r="99" spans="1:29" x14ac:dyDescent="0.25">
      <c r="A99" s="7" t="s">
        <v>12</v>
      </c>
      <c r="B99" s="21">
        <v>4969</v>
      </c>
      <c r="C99" s="21">
        <v>2402</v>
      </c>
      <c r="D99" s="60">
        <v>2567</v>
      </c>
      <c r="E99" s="21">
        <v>4089</v>
      </c>
      <c r="F99" s="21">
        <v>1962</v>
      </c>
      <c r="G99" s="60">
        <v>2127</v>
      </c>
      <c r="H99" s="21">
        <v>880</v>
      </c>
      <c r="I99" s="21">
        <v>440</v>
      </c>
      <c r="J99" s="60">
        <v>440</v>
      </c>
      <c r="K99" s="21">
        <v>205</v>
      </c>
      <c r="L99" s="21">
        <v>255</v>
      </c>
      <c r="M99" s="21">
        <v>199</v>
      </c>
      <c r="N99" s="21">
        <v>210</v>
      </c>
      <c r="O99" s="21">
        <v>245</v>
      </c>
      <c r="P99" s="21">
        <v>271</v>
      </c>
      <c r="Q99" s="21">
        <v>316</v>
      </c>
      <c r="R99" s="21">
        <v>309</v>
      </c>
      <c r="S99" s="21">
        <v>290</v>
      </c>
      <c r="T99" s="21">
        <v>288</v>
      </c>
      <c r="U99" s="21">
        <v>341</v>
      </c>
      <c r="V99" s="21">
        <v>424</v>
      </c>
      <c r="W99" s="21">
        <v>395</v>
      </c>
      <c r="X99" s="21">
        <v>335</v>
      </c>
      <c r="Y99" s="21">
        <v>291</v>
      </c>
      <c r="Z99" s="21">
        <v>248</v>
      </c>
      <c r="AA99" s="21">
        <v>177</v>
      </c>
      <c r="AB99" s="21">
        <v>100</v>
      </c>
      <c r="AC99" s="22">
        <v>70</v>
      </c>
    </row>
    <row r="100" spans="1:29" x14ac:dyDescent="0.25">
      <c r="A100" s="7" t="s">
        <v>23</v>
      </c>
      <c r="B100" s="21">
        <v>952</v>
      </c>
      <c r="C100" s="21">
        <v>482</v>
      </c>
      <c r="D100" s="60">
        <v>470</v>
      </c>
      <c r="E100" s="21">
        <v>905</v>
      </c>
      <c r="F100" s="21">
        <v>460</v>
      </c>
      <c r="G100" s="60">
        <v>445</v>
      </c>
      <c r="H100" s="21">
        <v>47</v>
      </c>
      <c r="I100" s="21">
        <v>22</v>
      </c>
      <c r="J100" s="60">
        <v>25</v>
      </c>
      <c r="K100" s="21">
        <v>43</v>
      </c>
      <c r="L100" s="21">
        <v>48</v>
      </c>
      <c r="M100" s="21">
        <v>48</v>
      </c>
      <c r="N100" s="21">
        <v>41</v>
      </c>
      <c r="O100" s="21">
        <v>57</v>
      </c>
      <c r="P100" s="21">
        <v>56</v>
      </c>
      <c r="Q100" s="21">
        <v>55</v>
      </c>
      <c r="R100" s="21">
        <v>45</v>
      </c>
      <c r="S100" s="21">
        <v>47</v>
      </c>
      <c r="T100" s="21">
        <v>59</v>
      </c>
      <c r="U100" s="21">
        <v>66</v>
      </c>
      <c r="V100" s="21">
        <v>87</v>
      </c>
      <c r="W100" s="21">
        <v>64</v>
      </c>
      <c r="X100" s="21">
        <v>46</v>
      </c>
      <c r="Y100" s="21">
        <v>64</v>
      </c>
      <c r="Z100" s="21">
        <v>51</v>
      </c>
      <c r="AA100" s="21">
        <v>37</v>
      </c>
      <c r="AB100" s="21">
        <v>26</v>
      </c>
      <c r="AC100" s="22">
        <v>12</v>
      </c>
    </row>
    <row r="101" spans="1:29" x14ac:dyDescent="0.25">
      <c r="A101" s="7" t="s">
        <v>82</v>
      </c>
      <c r="B101" s="21">
        <v>1719</v>
      </c>
      <c r="C101" s="21">
        <v>876</v>
      </c>
      <c r="D101" s="60">
        <v>843</v>
      </c>
      <c r="E101" s="21">
        <v>1569</v>
      </c>
      <c r="F101" s="21">
        <v>798</v>
      </c>
      <c r="G101" s="60">
        <v>771</v>
      </c>
      <c r="H101" s="21">
        <v>150</v>
      </c>
      <c r="I101" s="21">
        <v>78</v>
      </c>
      <c r="J101" s="60">
        <v>72</v>
      </c>
      <c r="K101" s="21">
        <v>64</v>
      </c>
      <c r="L101" s="21">
        <v>98</v>
      </c>
      <c r="M101" s="21">
        <v>72</v>
      </c>
      <c r="N101" s="21">
        <v>77</v>
      </c>
      <c r="O101" s="21">
        <v>96</v>
      </c>
      <c r="P101" s="21">
        <v>86</v>
      </c>
      <c r="Q101" s="21">
        <v>104</v>
      </c>
      <c r="R101" s="21">
        <v>96</v>
      </c>
      <c r="S101" s="21">
        <v>82</v>
      </c>
      <c r="T101" s="21">
        <v>92</v>
      </c>
      <c r="U101" s="21">
        <v>116</v>
      </c>
      <c r="V101" s="21">
        <v>155</v>
      </c>
      <c r="W101" s="21">
        <v>136</v>
      </c>
      <c r="X101" s="21">
        <v>132</v>
      </c>
      <c r="Y101" s="21">
        <v>96</v>
      </c>
      <c r="Z101" s="21">
        <v>86</v>
      </c>
      <c r="AA101" s="21">
        <v>75</v>
      </c>
      <c r="AB101" s="21">
        <v>39</v>
      </c>
      <c r="AC101" s="22">
        <v>17</v>
      </c>
    </row>
    <row r="102" spans="1:29" x14ac:dyDescent="0.25">
      <c r="A102" s="7" t="s">
        <v>83</v>
      </c>
      <c r="B102" s="21">
        <v>2009</v>
      </c>
      <c r="C102" s="21">
        <v>1027</v>
      </c>
      <c r="D102" s="60">
        <v>982</v>
      </c>
      <c r="E102" s="21">
        <v>1733</v>
      </c>
      <c r="F102" s="21">
        <v>874</v>
      </c>
      <c r="G102" s="60">
        <v>859</v>
      </c>
      <c r="H102" s="21">
        <v>276</v>
      </c>
      <c r="I102" s="21">
        <v>153</v>
      </c>
      <c r="J102" s="60">
        <v>123</v>
      </c>
      <c r="K102" s="21">
        <v>81</v>
      </c>
      <c r="L102" s="21">
        <v>87</v>
      </c>
      <c r="M102" s="21">
        <v>94</v>
      </c>
      <c r="N102" s="21">
        <v>76</v>
      </c>
      <c r="O102" s="21">
        <v>87</v>
      </c>
      <c r="P102" s="21">
        <v>90</v>
      </c>
      <c r="Q102" s="21">
        <v>118</v>
      </c>
      <c r="R102" s="21">
        <v>117</v>
      </c>
      <c r="S102" s="21">
        <v>124</v>
      </c>
      <c r="T102" s="21">
        <v>124</v>
      </c>
      <c r="U102" s="21">
        <v>139</v>
      </c>
      <c r="V102" s="21">
        <v>134</v>
      </c>
      <c r="W102" s="21">
        <v>155</v>
      </c>
      <c r="X102" s="21">
        <v>156</v>
      </c>
      <c r="Y102" s="21">
        <v>128</v>
      </c>
      <c r="Z102" s="21">
        <v>117</v>
      </c>
      <c r="AA102" s="21">
        <v>95</v>
      </c>
      <c r="AB102" s="21">
        <v>49</v>
      </c>
      <c r="AC102" s="22">
        <v>38</v>
      </c>
    </row>
    <row r="103" spans="1:29" x14ac:dyDescent="0.25">
      <c r="A103" s="7" t="s">
        <v>84</v>
      </c>
      <c r="B103" s="21">
        <v>332</v>
      </c>
      <c r="C103" s="21">
        <v>166</v>
      </c>
      <c r="D103" s="60">
        <v>166</v>
      </c>
      <c r="E103" s="21">
        <v>301</v>
      </c>
      <c r="F103" s="21">
        <v>149</v>
      </c>
      <c r="G103" s="60">
        <v>152</v>
      </c>
      <c r="H103" s="21">
        <v>31</v>
      </c>
      <c r="I103" s="21">
        <v>17</v>
      </c>
      <c r="J103" s="60">
        <v>14</v>
      </c>
      <c r="K103" s="21">
        <v>7</v>
      </c>
      <c r="L103" s="21">
        <v>5</v>
      </c>
      <c r="M103" s="21">
        <v>3</v>
      </c>
      <c r="N103" s="21">
        <v>15</v>
      </c>
      <c r="O103" s="21">
        <v>22</v>
      </c>
      <c r="P103" s="21">
        <v>24</v>
      </c>
      <c r="Q103" s="21">
        <v>25</v>
      </c>
      <c r="R103" s="21">
        <v>10</v>
      </c>
      <c r="S103" s="21">
        <v>7</v>
      </c>
      <c r="T103" s="21">
        <v>19</v>
      </c>
      <c r="U103" s="21">
        <v>30</v>
      </c>
      <c r="V103" s="21">
        <v>42</v>
      </c>
      <c r="W103" s="21">
        <v>35</v>
      </c>
      <c r="X103" s="21">
        <v>28</v>
      </c>
      <c r="Y103" s="21">
        <v>17</v>
      </c>
      <c r="Z103" s="21">
        <v>7</v>
      </c>
      <c r="AA103" s="21">
        <v>18</v>
      </c>
      <c r="AB103" s="21">
        <v>13</v>
      </c>
      <c r="AC103" s="22">
        <v>5</v>
      </c>
    </row>
    <row r="104" spans="1:29" x14ac:dyDescent="0.25">
      <c r="A104" s="7" t="s">
        <v>85</v>
      </c>
      <c r="B104" s="21">
        <v>1082</v>
      </c>
      <c r="C104" s="21">
        <v>538</v>
      </c>
      <c r="D104" s="60">
        <v>544</v>
      </c>
      <c r="E104" s="21">
        <v>1018</v>
      </c>
      <c r="F104" s="21">
        <v>500</v>
      </c>
      <c r="G104" s="60">
        <v>518</v>
      </c>
      <c r="H104" s="21">
        <v>64</v>
      </c>
      <c r="I104" s="21">
        <v>38</v>
      </c>
      <c r="J104" s="60">
        <v>26</v>
      </c>
      <c r="K104" s="21">
        <v>39</v>
      </c>
      <c r="L104" s="21">
        <v>34</v>
      </c>
      <c r="M104" s="21">
        <v>32</v>
      </c>
      <c r="N104" s="21">
        <v>37</v>
      </c>
      <c r="O104" s="21">
        <v>69</v>
      </c>
      <c r="P104" s="21">
        <v>73</v>
      </c>
      <c r="Q104" s="21">
        <v>47</v>
      </c>
      <c r="R104" s="21">
        <v>48</v>
      </c>
      <c r="S104" s="21">
        <v>51</v>
      </c>
      <c r="T104" s="21">
        <v>37</v>
      </c>
      <c r="U104" s="21">
        <v>92</v>
      </c>
      <c r="V104" s="21">
        <v>100</v>
      </c>
      <c r="W104" s="21">
        <v>101</v>
      </c>
      <c r="X104" s="21">
        <v>74</v>
      </c>
      <c r="Y104" s="21">
        <v>84</v>
      </c>
      <c r="Z104" s="21">
        <v>65</v>
      </c>
      <c r="AA104" s="21">
        <v>38</v>
      </c>
      <c r="AB104" s="21">
        <v>43</v>
      </c>
      <c r="AC104" s="22">
        <v>18</v>
      </c>
    </row>
    <row r="105" spans="1:29" x14ac:dyDescent="0.25">
      <c r="A105" s="7" t="s">
        <v>86</v>
      </c>
      <c r="B105" s="21">
        <v>1180</v>
      </c>
      <c r="C105" s="21">
        <v>610</v>
      </c>
      <c r="D105" s="60">
        <v>570</v>
      </c>
      <c r="E105" s="21">
        <v>1036</v>
      </c>
      <c r="F105" s="21">
        <v>525</v>
      </c>
      <c r="G105" s="60">
        <v>511</v>
      </c>
      <c r="H105" s="21">
        <v>144</v>
      </c>
      <c r="I105" s="21">
        <v>85</v>
      </c>
      <c r="J105" s="60">
        <v>59</v>
      </c>
      <c r="K105" s="21">
        <v>32</v>
      </c>
      <c r="L105" s="21">
        <v>42</v>
      </c>
      <c r="M105" s="21">
        <v>41</v>
      </c>
      <c r="N105" s="21">
        <v>52</v>
      </c>
      <c r="O105" s="21">
        <v>67</v>
      </c>
      <c r="P105" s="21">
        <v>50</v>
      </c>
      <c r="Q105" s="21">
        <v>53</v>
      </c>
      <c r="R105" s="21">
        <v>58</v>
      </c>
      <c r="S105" s="21">
        <v>54</v>
      </c>
      <c r="T105" s="21">
        <v>89</v>
      </c>
      <c r="U105" s="21">
        <v>97</v>
      </c>
      <c r="V105" s="21">
        <v>80</v>
      </c>
      <c r="W105" s="21">
        <v>99</v>
      </c>
      <c r="X105" s="21">
        <v>89</v>
      </c>
      <c r="Y105" s="21">
        <v>94</v>
      </c>
      <c r="Z105" s="21">
        <v>85</v>
      </c>
      <c r="AA105" s="21">
        <v>57</v>
      </c>
      <c r="AB105" s="21">
        <v>26</v>
      </c>
      <c r="AC105" s="22">
        <v>15</v>
      </c>
    </row>
    <row r="106" spans="1:29" x14ac:dyDescent="0.25">
      <c r="A106" s="7" t="s">
        <v>87</v>
      </c>
      <c r="B106" s="21">
        <v>1152</v>
      </c>
      <c r="C106" s="21">
        <v>571</v>
      </c>
      <c r="D106" s="60">
        <v>581</v>
      </c>
      <c r="E106" s="21">
        <v>1018</v>
      </c>
      <c r="F106" s="21">
        <v>501</v>
      </c>
      <c r="G106" s="60">
        <v>517</v>
      </c>
      <c r="H106" s="21">
        <v>134</v>
      </c>
      <c r="I106" s="21">
        <v>70</v>
      </c>
      <c r="J106" s="60">
        <v>64</v>
      </c>
      <c r="K106" s="21">
        <v>46</v>
      </c>
      <c r="L106" s="21">
        <v>41</v>
      </c>
      <c r="M106" s="21">
        <v>33</v>
      </c>
      <c r="N106" s="21">
        <v>54</v>
      </c>
      <c r="O106" s="21">
        <v>81</v>
      </c>
      <c r="P106" s="21">
        <v>50</v>
      </c>
      <c r="Q106" s="21">
        <v>73</v>
      </c>
      <c r="R106" s="21">
        <v>49</v>
      </c>
      <c r="S106" s="21">
        <v>63</v>
      </c>
      <c r="T106" s="21">
        <v>57</v>
      </c>
      <c r="U106" s="21">
        <v>99</v>
      </c>
      <c r="V106" s="21">
        <v>103</v>
      </c>
      <c r="W106" s="21">
        <v>109</v>
      </c>
      <c r="X106" s="21">
        <v>81</v>
      </c>
      <c r="Y106" s="21">
        <v>52</v>
      </c>
      <c r="Z106" s="21">
        <v>46</v>
      </c>
      <c r="AA106" s="21">
        <v>51</v>
      </c>
      <c r="AB106" s="21">
        <v>43</v>
      </c>
      <c r="AC106" s="22">
        <v>21</v>
      </c>
    </row>
    <row r="107" spans="1:29" x14ac:dyDescent="0.25">
      <c r="A107" s="7" t="s">
        <v>92</v>
      </c>
      <c r="B107" s="21">
        <v>1138</v>
      </c>
      <c r="C107" s="21">
        <v>582</v>
      </c>
      <c r="D107" s="60">
        <v>556</v>
      </c>
      <c r="E107" s="21">
        <v>1047</v>
      </c>
      <c r="F107" s="21">
        <v>534</v>
      </c>
      <c r="G107" s="60">
        <v>513</v>
      </c>
      <c r="H107" s="21">
        <v>91</v>
      </c>
      <c r="I107" s="21">
        <v>48</v>
      </c>
      <c r="J107" s="60">
        <v>43</v>
      </c>
      <c r="K107" s="21">
        <v>50</v>
      </c>
      <c r="L107" s="21">
        <v>42</v>
      </c>
      <c r="M107" s="21">
        <v>52</v>
      </c>
      <c r="N107" s="21">
        <v>43</v>
      </c>
      <c r="O107" s="21">
        <v>48</v>
      </c>
      <c r="P107" s="21">
        <v>43</v>
      </c>
      <c r="Q107" s="21">
        <v>63</v>
      </c>
      <c r="R107" s="21">
        <v>71</v>
      </c>
      <c r="S107" s="21">
        <v>66</v>
      </c>
      <c r="T107" s="21">
        <v>49</v>
      </c>
      <c r="U107" s="21">
        <v>88</v>
      </c>
      <c r="V107" s="21">
        <v>92</v>
      </c>
      <c r="W107" s="21">
        <v>104</v>
      </c>
      <c r="X107" s="21">
        <v>110</v>
      </c>
      <c r="Y107" s="21">
        <v>86</v>
      </c>
      <c r="Z107" s="21">
        <v>56</v>
      </c>
      <c r="AA107" s="21">
        <v>36</v>
      </c>
      <c r="AB107" s="21">
        <v>31</v>
      </c>
      <c r="AC107" s="22">
        <v>8</v>
      </c>
    </row>
    <row r="108" spans="1:29" ht="13" x14ac:dyDescent="0.3">
      <c r="A108" s="6" t="str">
        <f>VLOOKUP("&lt;Zeilentitel_12&gt;",Uebersetzungen!$B$3:$E$121,Uebersetzungen!$B$2+1,FALSE)</f>
        <v>Region Viamala</v>
      </c>
      <c r="B108" s="9">
        <v>14207</v>
      </c>
      <c r="C108" s="9">
        <v>7152</v>
      </c>
      <c r="D108" s="65">
        <v>7055</v>
      </c>
      <c r="E108" s="9">
        <v>11835</v>
      </c>
      <c r="F108" s="9">
        <v>5874</v>
      </c>
      <c r="G108" s="65">
        <v>5961</v>
      </c>
      <c r="H108" s="9">
        <v>2372</v>
      </c>
      <c r="I108" s="9">
        <v>1278</v>
      </c>
      <c r="J108" s="65">
        <v>1094</v>
      </c>
      <c r="K108" s="67">
        <v>671</v>
      </c>
      <c r="L108" s="67">
        <v>734</v>
      </c>
      <c r="M108" s="67">
        <v>699</v>
      </c>
      <c r="N108" s="67">
        <v>662</v>
      </c>
      <c r="O108" s="67">
        <v>758</v>
      </c>
      <c r="P108" s="67">
        <v>705</v>
      </c>
      <c r="Q108" s="67">
        <v>819</v>
      </c>
      <c r="R108" s="67">
        <v>889</v>
      </c>
      <c r="S108" s="67">
        <v>859</v>
      </c>
      <c r="T108" s="67">
        <v>858</v>
      </c>
      <c r="U108" s="67">
        <v>1059</v>
      </c>
      <c r="V108" s="67">
        <v>1207</v>
      </c>
      <c r="W108" s="67">
        <v>1018</v>
      </c>
      <c r="X108" s="67">
        <v>950</v>
      </c>
      <c r="Y108" s="67">
        <v>824</v>
      </c>
      <c r="Z108" s="67">
        <v>656</v>
      </c>
      <c r="AA108" s="67">
        <v>424</v>
      </c>
      <c r="AB108" s="67">
        <v>278</v>
      </c>
      <c r="AC108" s="68">
        <v>137</v>
      </c>
    </row>
    <row r="109" spans="1:29" x14ac:dyDescent="0.25">
      <c r="A109" s="7" t="s">
        <v>13</v>
      </c>
      <c r="B109" s="21">
        <v>351</v>
      </c>
      <c r="C109" s="21">
        <v>165</v>
      </c>
      <c r="D109" s="60">
        <v>186</v>
      </c>
      <c r="E109" s="21">
        <v>312</v>
      </c>
      <c r="F109" s="21">
        <v>142</v>
      </c>
      <c r="G109" s="60">
        <v>170</v>
      </c>
      <c r="H109" s="21">
        <v>39</v>
      </c>
      <c r="I109" s="21">
        <v>23</v>
      </c>
      <c r="J109" s="60">
        <v>16</v>
      </c>
      <c r="K109" s="21">
        <v>6</v>
      </c>
      <c r="L109" s="21">
        <v>23</v>
      </c>
      <c r="M109" s="21">
        <v>21</v>
      </c>
      <c r="N109" s="21">
        <v>18</v>
      </c>
      <c r="O109" s="21">
        <v>15</v>
      </c>
      <c r="P109" s="21">
        <v>19</v>
      </c>
      <c r="Q109" s="21">
        <v>16</v>
      </c>
      <c r="R109" s="21">
        <v>16</v>
      </c>
      <c r="S109" s="21">
        <v>22</v>
      </c>
      <c r="T109" s="21">
        <v>20</v>
      </c>
      <c r="U109" s="21">
        <v>29</v>
      </c>
      <c r="V109" s="21">
        <v>33</v>
      </c>
      <c r="W109" s="21">
        <v>29</v>
      </c>
      <c r="X109" s="21">
        <v>17</v>
      </c>
      <c r="Y109" s="21">
        <v>29</v>
      </c>
      <c r="Z109" s="21">
        <v>24</v>
      </c>
      <c r="AA109" s="21">
        <v>6</v>
      </c>
      <c r="AB109" s="21">
        <v>6</v>
      </c>
      <c r="AC109" s="22">
        <v>2</v>
      </c>
    </row>
    <row r="110" spans="1:29" x14ac:dyDescent="0.25">
      <c r="A110" s="7" t="s">
        <v>14</v>
      </c>
      <c r="B110" s="21">
        <v>301</v>
      </c>
      <c r="C110" s="21">
        <v>157</v>
      </c>
      <c r="D110" s="60">
        <v>144</v>
      </c>
      <c r="E110" s="21">
        <v>268</v>
      </c>
      <c r="F110" s="21">
        <v>139</v>
      </c>
      <c r="G110" s="60">
        <v>129</v>
      </c>
      <c r="H110" s="21">
        <v>33</v>
      </c>
      <c r="I110" s="21">
        <v>18</v>
      </c>
      <c r="J110" s="60">
        <v>15</v>
      </c>
      <c r="K110" s="69">
        <v>19</v>
      </c>
      <c r="L110" s="10">
        <v>15</v>
      </c>
      <c r="M110" s="10">
        <v>13</v>
      </c>
      <c r="N110" s="10">
        <v>15</v>
      </c>
      <c r="O110" s="10">
        <v>17</v>
      </c>
      <c r="P110" s="10">
        <v>10</v>
      </c>
      <c r="Q110" s="10">
        <v>18</v>
      </c>
      <c r="R110" s="10">
        <v>26</v>
      </c>
      <c r="S110" s="10">
        <v>13</v>
      </c>
      <c r="T110" s="10">
        <v>16</v>
      </c>
      <c r="U110" s="10">
        <v>25</v>
      </c>
      <c r="V110" s="10">
        <v>33</v>
      </c>
      <c r="W110" s="10">
        <v>17</v>
      </c>
      <c r="X110" s="10">
        <v>24</v>
      </c>
      <c r="Y110" s="10">
        <v>16</v>
      </c>
      <c r="Z110" s="10">
        <v>13</v>
      </c>
      <c r="AA110" s="10">
        <v>8</v>
      </c>
      <c r="AB110" s="10">
        <v>3</v>
      </c>
      <c r="AC110" s="14">
        <v>0</v>
      </c>
    </row>
    <row r="111" spans="1:29" x14ac:dyDescent="0.25">
      <c r="A111" s="7" t="s">
        <v>15</v>
      </c>
      <c r="B111" s="21">
        <v>822</v>
      </c>
      <c r="C111" s="21">
        <v>401</v>
      </c>
      <c r="D111" s="60">
        <v>421</v>
      </c>
      <c r="E111" s="21">
        <v>791</v>
      </c>
      <c r="F111" s="21">
        <v>383</v>
      </c>
      <c r="G111" s="60">
        <v>408</v>
      </c>
      <c r="H111" s="21">
        <v>31</v>
      </c>
      <c r="I111" s="21">
        <v>18</v>
      </c>
      <c r="J111" s="60">
        <v>13</v>
      </c>
      <c r="K111" s="21">
        <v>40</v>
      </c>
      <c r="L111" s="21">
        <v>64</v>
      </c>
      <c r="M111" s="21">
        <v>36</v>
      </c>
      <c r="N111" s="21">
        <v>29</v>
      </c>
      <c r="O111" s="21">
        <v>50</v>
      </c>
      <c r="P111" s="21">
        <v>35</v>
      </c>
      <c r="Q111" s="21">
        <v>40</v>
      </c>
      <c r="R111" s="21">
        <v>62</v>
      </c>
      <c r="S111" s="21">
        <v>44</v>
      </c>
      <c r="T111" s="21">
        <v>34</v>
      </c>
      <c r="U111" s="21">
        <v>65</v>
      </c>
      <c r="V111" s="21">
        <v>64</v>
      </c>
      <c r="W111" s="21">
        <v>51</v>
      </c>
      <c r="X111" s="21">
        <v>63</v>
      </c>
      <c r="Y111" s="21">
        <v>48</v>
      </c>
      <c r="Z111" s="21">
        <v>36</v>
      </c>
      <c r="AA111" s="21">
        <v>24</v>
      </c>
      <c r="AB111" s="21">
        <v>21</v>
      </c>
      <c r="AC111" s="22">
        <v>16</v>
      </c>
    </row>
    <row r="112" spans="1:29" x14ac:dyDescent="0.25">
      <c r="A112" s="7" t="s">
        <v>16</v>
      </c>
      <c r="B112" s="21">
        <v>979</v>
      </c>
      <c r="C112" s="21">
        <v>483</v>
      </c>
      <c r="D112" s="60">
        <v>496</v>
      </c>
      <c r="E112" s="21">
        <v>809</v>
      </c>
      <c r="F112" s="21">
        <v>386</v>
      </c>
      <c r="G112" s="60">
        <v>423</v>
      </c>
      <c r="H112" s="21">
        <v>170</v>
      </c>
      <c r="I112" s="21">
        <v>97</v>
      </c>
      <c r="J112" s="60">
        <v>73</v>
      </c>
      <c r="K112" s="21">
        <v>41</v>
      </c>
      <c r="L112" s="21">
        <v>59</v>
      </c>
      <c r="M112" s="21">
        <v>57</v>
      </c>
      <c r="N112" s="21">
        <v>49</v>
      </c>
      <c r="O112" s="21">
        <v>63</v>
      </c>
      <c r="P112" s="21">
        <v>38</v>
      </c>
      <c r="Q112" s="21">
        <v>44</v>
      </c>
      <c r="R112" s="21">
        <v>62</v>
      </c>
      <c r="S112" s="21">
        <v>70</v>
      </c>
      <c r="T112" s="21">
        <v>49</v>
      </c>
      <c r="U112" s="21">
        <v>86</v>
      </c>
      <c r="V112" s="21">
        <v>77</v>
      </c>
      <c r="W112" s="21">
        <v>57</v>
      </c>
      <c r="X112" s="21">
        <v>58</v>
      </c>
      <c r="Y112" s="21">
        <v>52</v>
      </c>
      <c r="Z112" s="21">
        <v>58</v>
      </c>
      <c r="AA112" s="21">
        <v>34</v>
      </c>
      <c r="AB112" s="21">
        <v>15</v>
      </c>
      <c r="AC112" s="22">
        <v>10</v>
      </c>
    </row>
    <row r="113" spans="1:29" x14ac:dyDescent="0.25">
      <c r="A113" s="7" t="s">
        <v>17</v>
      </c>
      <c r="B113" s="21">
        <v>2346</v>
      </c>
      <c r="C113" s="21">
        <v>1184</v>
      </c>
      <c r="D113" s="60">
        <v>1162</v>
      </c>
      <c r="E113" s="21">
        <v>1953</v>
      </c>
      <c r="F113" s="21">
        <v>973</v>
      </c>
      <c r="G113" s="60">
        <v>980</v>
      </c>
      <c r="H113" s="21">
        <v>393</v>
      </c>
      <c r="I113" s="21">
        <v>211</v>
      </c>
      <c r="J113" s="60">
        <v>182</v>
      </c>
      <c r="K113" s="21">
        <v>110</v>
      </c>
      <c r="L113" s="21">
        <v>118</v>
      </c>
      <c r="M113" s="21">
        <v>116</v>
      </c>
      <c r="N113" s="21">
        <v>114</v>
      </c>
      <c r="O113" s="21">
        <v>130</v>
      </c>
      <c r="P113" s="21">
        <v>110</v>
      </c>
      <c r="Q113" s="21">
        <v>168</v>
      </c>
      <c r="R113" s="21">
        <v>150</v>
      </c>
      <c r="S113" s="21">
        <v>143</v>
      </c>
      <c r="T113" s="21">
        <v>135</v>
      </c>
      <c r="U113" s="21">
        <v>189</v>
      </c>
      <c r="V113" s="21">
        <v>200</v>
      </c>
      <c r="W113" s="21">
        <v>176</v>
      </c>
      <c r="X113" s="21">
        <v>146</v>
      </c>
      <c r="Y113" s="21">
        <v>128</v>
      </c>
      <c r="Z113" s="21">
        <v>95</v>
      </c>
      <c r="AA113" s="21">
        <v>64</v>
      </c>
      <c r="AB113" s="21">
        <v>38</v>
      </c>
      <c r="AC113" s="22">
        <v>16</v>
      </c>
    </row>
    <row r="114" spans="1:29" x14ac:dyDescent="0.25">
      <c r="A114" s="7" t="s">
        <v>18</v>
      </c>
      <c r="B114" s="21">
        <v>251</v>
      </c>
      <c r="C114" s="21">
        <v>125</v>
      </c>
      <c r="D114" s="60">
        <v>126</v>
      </c>
      <c r="E114" s="21">
        <v>236</v>
      </c>
      <c r="F114" s="21">
        <v>118</v>
      </c>
      <c r="G114" s="60">
        <v>118</v>
      </c>
      <c r="H114" s="21">
        <v>15</v>
      </c>
      <c r="I114" s="21">
        <v>7</v>
      </c>
      <c r="J114" s="60">
        <v>8</v>
      </c>
      <c r="K114" s="21">
        <v>4</v>
      </c>
      <c r="L114" s="21">
        <v>22</v>
      </c>
      <c r="M114" s="21">
        <v>9</v>
      </c>
      <c r="N114" s="21">
        <v>22</v>
      </c>
      <c r="O114" s="21">
        <v>16</v>
      </c>
      <c r="P114" s="21">
        <v>8</v>
      </c>
      <c r="Q114" s="21">
        <v>14</v>
      </c>
      <c r="R114" s="21">
        <v>17</v>
      </c>
      <c r="S114" s="21">
        <v>13</v>
      </c>
      <c r="T114" s="21">
        <v>23</v>
      </c>
      <c r="U114" s="21">
        <v>19</v>
      </c>
      <c r="V114" s="21">
        <v>17</v>
      </c>
      <c r="W114" s="21">
        <v>18</v>
      </c>
      <c r="X114" s="21">
        <v>16</v>
      </c>
      <c r="Y114" s="21">
        <v>11</v>
      </c>
      <c r="Z114" s="21">
        <v>11</v>
      </c>
      <c r="AA114" s="21">
        <v>7</v>
      </c>
      <c r="AB114" s="21">
        <v>3</v>
      </c>
      <c r="AC114" s="22">
        <v>1</v>
      </c>
    </row>
    <row r="115" spans="1:29" x14ac:dyDescent="0.25">
      <c r="A115" s="7" t="s">
        <v>19</v>
      </c>
      <c r="B115" s="21">
        <v>517</v>
      </c>
      <c r="C115" s="21">
        <v>255</v>
      </c>
      <c r="D115" s="60">
        <v>262</v>
      </c>
      <c r="E115" s="21">
        <v>482</v>
      </c>
      <c r="F115" s="21">
        <v>239</v>
      </c>
      <c r="G115" s="60">
        <v>243</v>
      </c>
      <c r="H115" s="21">
        <v>35</v>
      </c>
      <c r="I115" s="21">
        <v>16</v>
      </c>
      <c r="J115" s="60">
        <v>19</v>
      </c>
      <c r="K115" s="21">
        <v>20</v>
      </c>
      <c r="L115" s="21">
        <v>45</v>
      </c>
      <c r="M115" s="21">
        <v>39</v>
      </c>
      <c r="N115" s="21">
        <v>25</v>
      </c>
      <c r="O115" s="21">
        <v>17</v>
      </c>
      <c r="P115" s="21">
        <v>15</v>
      </c>
      <c r="Q115" s="21">
        <v>34</v>
      </c>
      <c r="R115" s="21">
        <v>40</v>
      </c>
      <c r="S115" s="21">
        <v>49</v>
      </c>
      <c r="T115" s="21">
        <v>26</v>
      </c>
      <c r="U115" s="21">
        <v>27</v>
      </c>
      <c r="V115" s="21">
        <v>42</v>
      </c>
      <c r="W115" s="21">
        <v>38</v>
      </c>
      <c r="X115" s="21">
        <v>35</v>
      </c>
      <c r="Y115" s="21">
        <v>36</v>
      </c>
      <c r="Z115" s="21">
        <v>19</v>
      </c>
      <c r="AA115" s="21">
        <v>8</v>
      </c>
      <c r="AB115" s="21">
        <v>2</v>
      </c>
      <c r="AC115" s="22">
        <v>0</v>
      </c>
    </row>
    <row r="116" spans="1:29" x14ac:dyDescent="0.25">
      <c r="A116" s="7" t="s">
        <v>20</v>
      </c>
      <c r="B116" s="21">
        <v>3415</v>
      </c>
      <c r="C116" s="21">
        <v>1742</v>
      </c>
      <c r="D116" s="60">
        <v>1673</v>
      </c>
      <c r="E116" s="21">
        <v>2247</v>
      </c>
      <c r="F116" s="21">
        <v>1102</v>
      </c>
      <c r="G116" s="60">
        <v>1145</v>
      </c>
      <c r="H116" s="21">
        <v>1168</v>
      </c>
      <c r="I116" s="21">
        <v>640</v>
      </c>
      <c r="J116" s="60">
        <v>528</v>
      </c>
      <c r="K116" s="21">
        <v>153</v>
      </c>
      <c r="L116" s="21">
        <v>157</v>
      </c>
      <c r="M116" s="21">
        <v>152</v>
      </c>
      <c r="N116" s="21">
        <v>161</v>
      </c>
      <c r="O116" s="21">
        <v>204</v>
      </c>
      <c r="P116" s="21">
        <v>230</v>
      </c>
      <c r="Q116" s="21">
        <v>197</v>
      </c>
      <c r="R116" s="21">
        <v>205</v>
      </c>
      <c r="S116" s="21">
        <v>212</v>
      </c>
      <c r="T116" s="21">
        <v>241</v>
      </c>
      <c r="U116" s="21">
        <v>254</v>
      </c>
      <c r="V116" s="21">
        <v>282</v>
      </c>
      <c r="W116" s="21">
        <v>240</v>
      </c>
      <c r="X116" s="21">
        <v>213</v>
      </c>
      <c r="Y116" s="21">
        <v>168</v>
      </c>
      <c r="Z116" s="21">
        <v>146</v>
      </c>
      <c r="AA116" s="21">
        <v>109</v>
      </c>
      <c r="AB116" s="21">
        <v>66</v>
      </c>
      <c r="AC116" s="22">
        <v>25</v>
      </c>
    </row>
    <row r="117" spans="1:29" x14ac:dyDescent="0.25">
      <c r="A117" s="7" t="s">
        <v>21</v>
      </c>
      <c r="B117" s="21">
        <v>142</v>
      </c>
      <c r="C117" s="21">
        <v>78</v>
      </c>
      <c r="D117" s="60">
        <v>64</v>
      </c>
      <c r="E117" s="21">
        <v>137</v>
      </c>
      <c r="F117" s="21">
        <v>77</v>
      </c>
      <c r="G117" s="60">
        <v>60</v>
      </c>
      <c r="H117" s="21">
        <v>5</v>
      </c>
      <c r="I117" s="21">
        <v>1</v>
      </c>
      <c r="J117" s="60">
        <v>4</v>
      </c>
      <c r="K117" s="21">
        <v>7</v>
      </c>
      <c r="L117" s="21">
        <v>7</v>
      </c>
      <c r="M117" s="21">
        <v>4</v>
      </c>
      <c r="N117" s="21">
        <v>6</v>
      </c>
      <c r="O117" s="21">
        <v>5</v>
      </c>
      <c r="P117" s="21">
        <v>5</v>
      </c>
      <c r="Q117" s="21">
        <v>6</v>
      </c>
      <c r="R117" s="21">
        <v>8</v>
      </c>
      <c r="S117" s="21">
        <v>5</v>
      </c>
      <c r="T117" s="21">
        <v>7</v>
      </c>
      <c r="U117" s="21">
        <v>16</v>
      </c>
      <c r="V117" s="21">
        <v>10</v>
      </c>
      <c r="W117" s="21">
        <v>13</v>
      </c>
      <c r="X117" s="21">
        <v>9</v>
      </c>
      <c r="Y117" s="21">
        <v>17</v>
      </c>
      <c r="Z117" s="21">
        <v>7</v>
      </c>
      <c r="AA117" s="21">
        <v>5</v>
      </c>
      <c r="AB117" s="21">
        <v>3</v>
      </c>
      <c r="AC117" s="22">
        <v>2</v>
      </c>
    </row>
    <row r="118" spans="1:29" x14ac:dyDescent="0.25">
      <c r="A118" s="7" t="s">
        <v>22</v>
      </c>
      <c r="B118" s="21">
        <v>166</v>
      </c>
      <c r="C118" s="21">
        <v>87</v>
      </c>
      <c r="D118" s="60">
        <v>79</v>
      </c>
      <c r="E118" s="21">
        <v>153</v>
      </c>
      <c r="F118" s="21">
        <v>82</v>
      </c>
      <c r="G118" s="60">
        <v>71</v>
      </c>
      <c r="H118" s="21">
        <v>13</v>
      </c>
      <c r="I118" s="21">
        <v>5</v>
      </c>
      <c r="J118" s="60">
        <v>8</v>
      </c>
      <c r="K118" s="21">
        <v>7</v>
      </c>
      <c r="L118" s="21">
        <v>9</v>
      </c>
      <c r="M118" s="21">
        <v>5</v>
      </c>
      <c r="N118" s="21">
        <v>5</v>
      </c>
      <c r="O118" s="21">
        <v>5</v>
      </c>
      <c r="P118" s="21">
        <v>0</v>
      </c>
      <c r="Q118" s="21">
        <v>3</v>
      </c>
      <c r="R118" s="21">
        <v>11</v>
      </c>
      <c r="S118" s="21">
        <v>13</v>
      </c>
      <c r="T118" s="21">
        <v>12</v>
      </c>
      <c r="U118" s="21">
        <v>8</v>
      </c>
      <c r="V118" s="21">
        <v>11</v>
      </c>
      <c r="W118" s="21">
        <v>10</v>
      </c>
      <c r="X118" s="21">
        <v>16</v>
      </c>
      <c r="Y118" s="21">
        <v>20</v>
      </c>
      <c r="Z118" s="21">
        <v>14</v>
      </c>
      <c r="AA118" s="21">
        <v>12</v>
      </c>
      <c r="AB118" s="21">
        <v>4</v>
      </c>
      <c r="AC118" s="22">
        <v>1</v>
      </c>
    </row>
    <row r="119" spans="1:29" x14ac:dyDescent="0.25">
      <c r="A119" s="7" t="s">
        <v>24</v>
      </c>
      <c r="B119" s="21">
        <v>2200</v>
      </c>
      <c r="C119" s="21">
        <v>1089</v>
      </c>
      <c r="D119" s="60">
        <v>1111</v>
      </c>
      <c r="E119" s="21">
        <v>2058</v>
      </c>
      <c r="F119" s="21">
        <v>1019</v>
      </c>
      <c r="G119" s="60">
        <v>1039</v>
      </c>
      <c r="H119" s="21">
        <v>142</v>
      </c>
      <c r="I119" s="21">
        <v>70</v>
      </c>
      <c r="J119" s="60">
        <v>72</v>
      </c>
      <c r="K119" s="21">
        <v>127</v>
      </c>
      <c r="L119" s="21">
        <v>109</v>
      </c>
      <c r="M119" s="21">
        <v>120</v>
      </c>
      <c r="N119" s="21">
        <v>96</v>
      </c>
      <c r="O119" s="21">
        <v>78</v>
      </c>
      <c r="P119" s="21">
        <v>119</v>
      </c>
      <c r="Q119" s="21">
        <v>138</v>
      </c>
      <c r="R119" s="21">
        <v>151</v>
      </c>
      <c r="S119" s="21">
        <v>122</v>
      </c>
      <c r="T119" s="21">
        <v>137</v>
      </c>
      <c r="U119" s="21">
        <v>136</v>
      </c>
      <c r="V119" s="21">
        <v>201</v>
      </c>
      <c r="W119" s="21">
        <v>182</v>
      </c>
      <c r="X119" s="21">
        <v>160</v>
      </c>
      <c r="Y119" s="21">
        <v>137</v>
      </c>
      <c r="Z119" s="21">
        <v>75</v>
      </c>
      <c r="AA119" s="21">
        <v>45</v>
      </c>
      <c r="AB119" s="21">
        <v>36</v>
      </c>
      <c r="AC119" s="22">
        <v>31</v>
      </c>
    </row>
    <row r="120" spans="1:29" x14ac:dyDescent="0.25">
      <c r="A120" s="7" t="s">
        <v>25</v>
      </c>
      <c r="B120" s="21">
        <v>168</v>
      </c>
      <c r="C120" s="21">
        <v>81</v>
      </c>
      <c r="D120" s="60">
        <v>87</v>
      </c>
      <c r="E120" s="21">
        <v>158</v>
      </c>
      <c r="F120" s="21">
        <v>77</v>
      </c>
      <c r="G120" s="60">
        <v>81</v>
      </c>
      <c r="H120" s="21">
        <v>10</v>
      </c>
      <c r="I120" s="21">
        <v>4</v>
      </c>
      <c r="J120" s="60">
        <v>6</v>
      </c>
      <c r="K120" s="21">
        <v>16</v>
      </c>
      <c r="L120" s="21">
        <v>9</v>
      </c>
      <c r="M120" s="21">
        <v>7</v>
      </c>
      <c r="N120" s="21">
        <v>5</v>
      </c>
      <c r="O120" s="21">
        <v>10</v>
      </c>
      <c r="P120" s="21">
        <v>6</v>
      </c>
      <c r="Q120" s="21">
        <v>7</v>
      </c>
      <c r="R120" s="21">
        <v>10</v>
      </c>
      <c r="S120" s="21">
        <v>8</v>
      </c>
      <c r="T120" s="21">
        <v>5</v>
      </c>
      <c r="U120" s="21">
        <v>9</v>
      </c>
      <c r="V120" s="21">
        <v>11</v>
      </c>
      <c r="W120" s="21">
        <v>14</v>
      </c>
      <c r="X120" s="21">
        <v>17</v>
      </c>
      <c r="Y120" s="21">
        <v>12</v>
      </c>
      <c r="Z120" s="21">
        <v>11</v>
      </c>
      <c r="AA120" s="21">
        <v>4</v>
      </c>
      <c r="AB120" s="21">
        <v>5</v>
      </c>
      <c r="AC120" s="22">
        <v>2</v>
      </c>
    </row>
    <row r="121" spans="1:29" x14ac:dyDescent="0.25">
      <c r="A121" s="7" t="s">
        <v>26</v>
      </c>
      <c r="B121" s="21">
        <v>145</v>
      </c>
      <c r="C121" s="21">
        <v>77</v>
      </c>
      <c r="D121" s="60">
        <v>68</v>
      </c>
      <c r="E121" s="21">
        <v>132</v>
      </c>
      <c r="F121" s="21">
        <v>69</v>
      </c>
      <c r="G121" s="60">
        <v>63</v>
      </c>
      <c r="H121" s="21">
        <v>13</v>
      </c>
      <c r="I121" s="21">
        <v>8</v>
      </c>
      <c r="J121" s="60">
        <v>5</v>
      </c>
      <c r="K121" s="21">
        <v>8</v>
      </c>
      <c r="L121" s="21">
        <v>9</v>
      </c>
      <c r="M121" s="21">
        <v>13</v>
      </c>
      <c r="N121" s="21">
        <v>7</v>
      </c>
      <c r="O121" s="21">
        <v>7</v>
      </c>
      <c r="P121" s="21">
        <v>3</v>
      </c>
      <c r="Q121" s="21">
        <v>10</v>
      </c>
      <c r="R121" s="21">
        <v>6</v>
      </c>
      <c r="S121" s="21">
        <v>5</v>
      </c>
      <c r="T121" s="21">
        <v>10</v>
      </c>
      <c r="U121" s="21">
        <v>10</v>
      </c>
      <c r="V121" s="21">
        <v>12</v>
      </c>
      <c r="W121" s="21">
        <v>6</v>
      </c>
      <c r="X121" s="21">
        <v>10</v>
      </c>
      <c r="Y121" s="21">
        <v>8</v>
      </c>
      <c r="Z121" s="21">
        <v>10</v>
      </c>
      <c r="AA121" s="21">
        <v>3</v>
      </c>
      <c r="AB121" s="21">
        <v>5</v>
      </c>
      <c r="AC121" s="22">
        <v>3</v>
      </c>
    </row>
    <row r="122" spans="1:29" x14ac:dyDescent="0.25">
      <c r="A122" s="7" t="s">
        <v>27</v>
      </c>
      <c r="B122" s="21">
        <v>921</v>
      </c>
      <c r="C122" s="21">
        <v>435</v>
      </c>
      <c r="D122" s="60">
        <v>486</v>
      </c>
      <c r="E122" s="21">
        <v>795</v>
      </c>
      <c r="F122" s="21">
        <v>371</v>
      </c>
      <c r="G122" s="60">
        <v>424</v>
      </c>
      <c r="H122" s="21">
        <v>126</v>
      </c>
      <c r="I122" s="21">
        <v>64</v>
      </c>
      <c r="J122" s="60">
        <v>62</v>
      </c>
      <c r="K122" s="21">
        <v>38</v>
      </c>
      <c r="L122" s="21">
        <v>40</v>
      </c>
      <c r="M122" s="21">
        <v>58</v>
      </c>
      <c r="N122" s="21">
        <v>43</v>
      </c>
      <c r="O122" s="21">
        <v>42</v>
      </c>
      <c r="P122" s="21">
        <v>32</v>
      </c>
      <c r="Q122" s="21">
        <v>35</v>
      </c>
      <c r="R122" s="21">
        <v>50</v>
      </c>
      <c r="S122" s="21">
        <v>61</v>
      </c>
      <c r="T122" s="21">
        <v>60</v>
      </c>
      <c r="U122" s="21">
        <v>79</v>
      </c>
      <c r="V122" s="21">
        <v>60</v>
      </c>
      <c r="W122" s="21">
        <v>68</v>
      </c>
      <c r="X122" s="21">
        <v>57</v>
      </c>
      <c r="Y122" s="21">
        <v>61</v>
      </c>
      <c r="Z122" s="21">
        <v>53</v>
      </c>
      <c r="AA122" s="21">
        <v>46</v>
      </c>
      <c r="AB122" s="21">
        <v>28</v>
      </c>
      <c r="AC122" s="22">
        <v>10</v>
      </c>
    </row>
    <row r="123" spans="1:29" x14ac:dyDescent="0.25">
      <c r="A123" s="7" t="s">
        <v>28</v>
      </c>
      <c r="B123" s="21">
        <v>59</v>
      </c>
      <c r="C123" s="21">
        <v>30</v>
      </c>
      <c r="D123" s="60">
        <v>29</v>
      </c>
      <c r="E123" s="21">
        <v>54</v>
      </c>
      <c r="F123" s="21">
        <v>29</v>
      </c>
      <c r="G123" s="60">
        <v>25</v>
      </c>
      <c r="H123" s="21">
        <v>5</v>
      </c>
      <c r="I123" s="21">
        <v>1</v>
      </c>
      <c r="J123" s="60">
        <v>4</v>
      </c>
      <c r="K123" s="21">
        <v>4</v>
      </c>
      <c r="L123" s="21">
        <v>2</v>
      </c>
      <c r="M123" s="21">
        <v>3</v>
      </c>
      <c r="N123" s="21">
        <v>2</v>
      </c>
      <c r="O123" s="21">
        <v>6</v>
      </c>
      <c r="P123" s="21">
        <v>1</v>
      </c>
      <c r="Q123" s="21">
        <v>3</v>
      </c>
      <c r="R123" s="21">
        <v>4</v>
      </c>
      <c r="S123" s="21">
        <v>8</v>
      </c>
      <c r="T123" s="21">
        <v>0</v>
      </c>
      <c r="U123" s="21">
        <v>4</v>
      </c>
      <c r="V123" s="21">
        <v>5</v>
      </c>
      <c r="W123" s="21">
        <v>6</v>
      </c>
      <c r="X123" s="21">
        <v>7</v>
      </c>
      <c r="Y123" s="21">
        <v>2</v>
      </c>
      <c r="Z123" s="21">
        <v>1</v>
      </c>
      <c r="AA123" s="21">
        <v>1</v>
      </c>
      <c r="AB123" s="21">
        <v>0</v>
      </c>
      <c r="AC123" s="22">
        <v>0</v>
      </c>
    </row>
    <row r="124" spans="1:29" x14ac:dyDescent="0.25">
      <c r="A124" s="7" t="s">
        <v>29</v>
      </c>
      <c r="B124" s="21">
        <v>404</v>
      </c>
      <c r="C124" s="21">
        <v>225</v>
      </c>
      <c r="D124" s="60">
        <v>179</v>
      </c>
      <c r="E124" s="21">
        <v>329</v>
      </c>
      <c r="F124" s="21">
        <v>180</v>
      </c>
      <c r="G124" s="60">
        <v>149</v>
      </c>
      <c r="H124" s="21">
        <v>75</v>
      </c>
      <c r="I124" s="21">
        <v>45</v>
      </c>
      <c r="J124" s="60">
        <v>30</v>
      </c>
      <c r="K124" s="21">
        <v>18</v>
      </c>
      <c r="L124" s="21">
        <v>3</v>
      </c>
      <c r="M124" s="21">
        <v>13</v>
      </c>
      <c r="N124" s="21">
        <v>28</v>
      </c>
      <c r="O124" s="21">
        <v>35</v>
      </c>
      <c r="P124" s="21">
        <v>19</v>
      </c>
      <c r="Q124" s="21">
        <v>22</v>
      </c>
      <c r="R124" s="21">
        <v>14</v>
      </c>
      <c r="S124" s="21">
        <v>14</v>
      </c>
      <c r="T124" s="21">
        <v>30</v>
      </c>
      <c r="U124" s="21">
        <v>39</v>
      </c>
      <c r="V124" s="21">
        <v>58</v>
      </c>
      <c r="W124" s="21">
        <v>29</v>
      </c>
      <c r="X124" s="21">
        <v>23</v>
      </c>
      <c r="Y124" s="21">
        <v>18</v>
      </c>
      <c r="Z124" s="21">
        <v>18</v>
      </c>
      <c r="AA124" s="21">
        <v>11</v>
      </c>
      <c r="AB124" s="21">
        <v>7</v>
      </c>
      <c r="AC124" s="22">
        <v>5</v>
      </c>
    </row>
    <row r="125" spans="1:29" x14ac:dyDescent="0.25">
      <c r="A125" s="7" t="s">
        <v>30</v>
      </c>
      <c r="B125" s="21">
        <v>73</v>
      </c>
      <c r="C125" s="21">
        <v>40</v>
      </c>
      <c r="D125" s="60">
        <v>33</v>
      </c>
      <c r="E125" s="21">
        <v>65</v>
      </c>
      <c r="F125" s="21">
        <v>37</v>
      </c>
      <c r="G125" s="60">
        <v>28</v>
      </c>
      <c r="H125" s="21">
        <v>8</v>
      </c>
      <c r="I125" s="21">
        <v>3</v>
      </c>
      <c r="J125" s="60">
        <v>5</v>
      </c>
      <c r="K125" s="21">
        <v>4</v>
      </c>
      <c r="L125" s="21">
        <v>0</v>
      </c>
      <c r="M125" s="21">
        <v>2</v>
      </c>
      <c r="N125" s="21">
        <v>1</v>
      </c>
      <c r="O125" s="21">
        <v>3</v>
      </c>
      <c r="P125" s="21">
        <v>7</v>
      </c>
      <c r="Q125" s="21">
        <v>2</v>
      </c>
      <c r="R125" s="21">
        <v>5</v>
      </c>
      <c r="S125" s="21">
        <v>8</v>
      </c>
      <c r="T125" s="21">
        <v>3</v>
      </c>
      <c r="U125" s="21">
        <v>2</v>
      </c>
      <c r="V125" s="21">
        <v>6</v>
      </c>
      <c r="W125" s="21">
        <v>3</v>
      </c>
      <c r="X125" s="21">
        <v>5</v>
      </c>
      <c r="Y125" s="21">
        <v>11</v>
      </c>
      <c r="Z125" s="21">
        <v>4</v>
      </c>
      <c r="AA125" s="21">
        <v>3</v>
      </c>
      <c r="AB125" s="21">
        <v>3</v>
      </c>
      <c r="AC125" s="22">
        <v>1</v>
      </c>
    </row>
    <row r="126" spans="1:29" x14ac:dyDescent="0.25">
      <c r="A126" s="7" t="s">
        <v>94</v>
      </c>
      <c r="B126" s="21">
        <v>564</v>
      </c>
      <c r="C126" s="21">
        <v>298</v>
      </c>
      <c r="D126" s="60">
        <v>266</v>
      </c>
      <c r="E126" s="21">
        <v>494</v>
      </c>
      <c r="F126" s="21">
        <v>263</v>
      </c>
      <c r="G126" s="60">
        <v>231</v>
      </c>
      <c r="H126" s="21">
        <v>70</v>
      </c>
      <c r="I126" s="21">
        <v>35</v>
      </c>
      <c r="J126" s="60">
        <v>35</v>
      </c>
      <c r="K126" s="21">
        <v>21</v>
      </c>
      <c r="L126" s="21">
        <v>17</v>
      </c>
      <c r="M126" s="21">
        <v>15</v>
      </c>
      <c r="N126" s="21">
        <v>25</v>
      </c>
      <c r="O126" s="21">
        <v>36</v>
      </c>
      <c r="P126" s="21">
        <v>23</v>
      </c>
      <c r="Q126" s="21">
        <v>31</v>
      </c>
      <c r="R126" s="21">
        <v>38</v>
      </c>
      <c r="S126" s="21">
        <v>32</v>
      </c>
      <c r="T126" s="21">
        <v>33</v>
      </c>
      <c r="U126" s="21">
        <v>38</v>
      </c>
      <c r="V126" s="21">
        <v>48</v>
      </c>
      <c r="W126" s="21">
        <v>28</v>
      </c>
      <c r="X126" s="21">
        <v>46</v>
      </c>
      <c r="Y126" s="21">
        <v>36</v>
      </c>
      <c r="Z126" s="21">
        <v>49</v>
      </c>
      <c r="AA126" s="21">
        <v>23</v>
      </c>
      <c r="AB126" s="21">
        <v>19</v>
      </c>
      <c r="AC126" s="70">
        <v>6</v>
      </c>
    </row>
    <row r="127" spans="1:29" x14ac:dyDescent="0.25">
      <c r="A127" s="7" t="s">
        <v>103</v>
      </c>
      <c r="B127" s="21">
        <v>383</v>
      </c>
      <c r="C127" s="21">
        <v>200</v>
      </c>
      <c r="D127" s="60">
        <v>183</v>
      </c>
      <c r="E127" s="21">
        <v>362</v>
      </c>
      <c r="F127" s="21">
        <v>188</v>
      </c>
      <c r="G127" s="60">
        <v>174</v>
      </c>
      <c r="H127" s="21">
        <v>21</v>
      </c>
      <c r="I127" s="21">
        <v>12</v>
      </c>
      <c r="J127" s="60">
        <v>9</v>
      </c>
      <c r="K127" s="21">
        <v>28</v>
      </c>
      <c r="L127" s="21">
        <v>26</v>
      </c>
      <c r="M127" s="21">
        <v>16</v>
      </c>
      <c r="N127" s="21">
        <v>11</v>
      </c>
      <c r="O127" s="21">
        <v>19</v>
      </c>
      <c r="P127" s="21">
        <v>25</v>
      </c>
      <c r="Q127" s="21">
        <v>31</v>
      </c>
      <c r="R127" s="21">
        <v>14</v>
      </c>
      <c r="S127" s="21">
        <v>17</v>
      </c>
      <c r="T127" s="21">
        <v>17</v>
      </c>
      <c r="U127" s="21">
        <v>24</v>
      </c>
      <c r="V127" s="21">
        <v>37</v>
      </c>
      <c r="W127" s="21">
        <v>33</v>
      </c>
      <c r="X127" s="21">
        <v>28</v>
      </c>
      <c r="Y127" s="21">
        <v>14</v>
      </c>
      <c r="Z127" s="21">
        <v>12</v>
      </c>
      <c r="AA127" s="21">
        <v>11</v>
      </c>
      <c r="AB127" s="21">
        <v>14</v>
      </c>
      <c r="AC127" s="70">
        <v>6</v>
      </c>
    </row>
    <row r="128" spans="1:29" x14ac:dyDescent="0.25">
      <c r="A128" s="7"/>
      <c r="B128" s="71"/>
      <c r="C128" s="71"/>
      <c r="D128" s="72"/>
      <c r="E128" s="71"/>
      <c r="F128" s="71"/>
      <c r="G128" s="72"/>
      <c r="H128" s="71"/>
      <c r="I128" s="71"/>
      <c r="J128" s="72"/>
      <c r="K128" s="21"/>
      <c r="L128" s="21"/>
      <c r="M128" s="21"/>
      <c r="N128" s="21"/>
      <c r="O128" s="21"/>
      <c r="P128" s="21"/>
      <c r="Q128" s="21"/>
      <c r="R128" s="21"/>
      <c r="S128" s="21"/>
      <c r="T128" s="21"/>
      <c r="U128" s="21"/>
      <c r="V128" s="21"/>
      <c r="W128" s="21"/>
      <c r="X128" s="21"/>
      <c r="Y128" s="21"/>
      <c r="Z128" s="21"/>
      <c r="AA128" s="21"/>
      <c r="AB128" s="21"/>
      <c r="AC128" s="73">
        <v>0</v>
      </c>
    </row>
    <row r="129" spans="1:29" ht="13" x14ac:dyDescent="0.3">
      <c r="A129" s="20" t="str">
        <f>VLOOKUP("&lt;Zeilentitel_1&gt;",Uebersetzungen!$B$3:$E$121,Uebersetzungen!$B$2+1,FALSE)</f>
        <v>GRAUBÜNDEN</v>
      </c>
      <c r="B129" s="74">
        <v>202538</v>
      </c>
      <c r="C129" s="75">
        <v>101760</v>
      </c>
      <c r="D129" s="76">
        <v>100778</v>
      </c>
      <c r="E129" s="74">
        <v>162686</v>
      </c>
      <c r="F129" s="75">
        <v>79974</v>
      </c>
      <c r="G129" s="76">
        <v>82712</v>
      </c>
      <c r="H129" s="74">
        <v>39852</v>
      </c>
      <c r="I129" s="75">
        <v>21786</v>
      </c>
      <c r="J129" s="76">
        <v>18066</v>
      </c>
      <c r="K129" s="75">
        <v>8543</v>
      </c>
      <c r="L129" s="75">
        <v>9103</v>
      </c>
      <c r="M129" s="75">
        <v>8736</v>
      </c>
      <c r="N129" s="75">
        <v>8967</v>
      </c>
      <c r="O129" s="75">
        <v>10306</v>
      </c>
      <c r="P129" s="75">
        <v>11619</v>
      </c>
      <c r="Q129" s="75">
        <v>13158</v>
      </c>
      <c r="R129" s="75">
        <v>13351</v>
      </c>
      <c r="S129" s="75">
        <v>13120</v>
      </c>
      <c r="T129" s="75">
        <v>13158</v>
      </c>
      <c r="U129" s="75">
        <v>15232</v>
      </c>
      <c r="V129" s="75">
        <v>16228</v>
      </c>
      <c r="W129" s="75">
        <v>14892</v>
      </c>
      <c r="X129" s="75">
        <v>12711</v>
      </c>
      <c r="Y129" s="75">
        <v>11329</v>
      </c>
      <c r="Z129" s="75">
        <v>9508</v>
      </c>
      <c r="AA129" s="75">
        <v>6521</v>
      </c>
      <c r="AB129" s="75">
        <v>3916</v>
      </c>
      <c r="AC129" s="77">
        <v>2140</v>
      </c>
    </row>
    <row r="130" spans="1:29" x14ac:dyDescent="0.25">
      <c r="A130" s="18" t="str">
        <f>VLOOKUP("&lt;Zeilentitel_2&gt;",Uebersetzungen!$B$3:$E$121,Uebersetzungen!$B$2+1,FALSE)</f>
        <v>Region Albula</v>
      </c>
      <c r="B130" s="79">
        <v>8080</v>
      </c>
      <c r="C130" s="21">
        <v>4155</v>
      </c>
      <c r="D130" s="60">
        <v>3925</v>
      </c>
      <c r="E130" s="21">
        <v>6603</v>
      </c>
      <c r="F130" s="21">
        <v>3302</v>
      </c>
      <c r="G130" s="60">
        <v>3301</v>
      </c>
      <c r="H130" s="21">
        <v>1477</v>
      </c>
      <c r="I130" s="21">
        <v>853</v>
      </c>
      <c r="J130" s="60">
        <v>624</v>
      </c>
      <c r="K130" s="78">
        <v>317</v>
      </c>
      <c r="L130" s="78">
        <v>326</v>
      </c>
      <c r="M130" s="78">
        <v>308</v>
      </c>
      <c r="N130" s="78">
        <v>291</v>
      </c>
      <c r="O130" s="78">
        <v>363</v>
      </c>
      <c r="P130" s="78">
        <v>412</v>
      </c>
      <c r="Q130" s="78">
        <v>498</v>
      </c>
      <c r="R130" s="78">
        <v>508</v>
      </c>
      <c r="S130" s="78">
        <v>542</v>
      </c>
      <c r="T130" s="78">
        <v>476</v>
      </c>
      <c r="U130" s="78">
        <v>555</v>
      </c>
      <c r="V130" s="78">
        <v>664</v>
      </c>
      <c r="W130" s="78">
        <v>643</v>
      </c>
      <c r="X130" s="78">
        <v>582</v>
      </c>
      <c r="Y130" s="78">
        <v>601</v>
      </c>
      <c r="Z130" s="78">
        <v>417</v>
      </c>
      <c r="AA130" s="78">
        <v>313</v>
      </c>
      <c r="AB130" s="78">
        <v>168</v>
      </c>
      <c r="AC130" s="73">
        <v>96</v>
      </c>
    </row>
    <row r="131" spans="1:29" x14ac:dyDescent="0.25">
      <c r="A131" s="18" t="str">
        <f>VLOOKUP("&lt;Zeilentitel_3&gt;",Uebersetzungen!$B$3:$E$121,Uebersetzungen!$B$2+1,FALSE)</f>
        <v>Region Bernina</v>
      </c>
      <c r="B131" s="79">
        <v>4584</v>
      </c>
      <c r="C131" s="21">
        <v>2300</v>
      </c>
      <c r="D131" s="60">
        <v>2284</v>
      </c>
      <c r="E131" s="21">
        <v>4106</v>
      </c>
      <c r="F131" s="21">
        <v>2011</v>
      </c>
      <c r="G131" s="60">
        <v>2095</v>
      </c>
      <c r="H131" s="21">
        <v>478</v>
      </c>
      <c r="I131" s="21">
        <v>289</v>
      </c>
      <c r="J131" s="60">
        <v>189</v>
      </c>
      <c r="K131" s="79">
        <v>168</v>
      </c>
      <c r="L131" s="21">
        <v>236</v>
      </c>
      <c r="M131" s="21">
        <v>221</v>
      </c>
      <c r="N131" s="21">
        <v>202</v>
      </c>
      <c r="O131" s="21">
        <v>199</v>
      </c>
      <c r="P131" s="21">
        <v>218</v>
      </c>
      <c r="Q131" s="21">
        <v>227</v>
      </c>
      <c r="R131" s="21">
        <v>232</v>
      </c>
      <c r="S131" s="21">
        <v>277</v>
      </c>
      <c r="T131" s="21">
        <v>307</v>
      </c>
      <c r="U131" s="21">
        <v>346</v>
      </c>
      <c r="V131" s="21">
        <v>366</v>
      </c>
      <c r="W131" s="21">
        <v>315</v>
      </c>
      <c r="X131" s="21">
        <v>313</v>
      </c>
      <c r="Y131" s="21">
        <v>323</v>
      </c>
      <c r="Z131" s="21">
        <v>256</v>
      </c>
      <c r="AA131" s="21">
        <v>183</v>
      </c>
      <c r="AB131" s="21">
        <v>116</v>
      </c>
      <c r="AC131" s="70">
        <v>79</v>
      </c>
    </row>
    <row r="132" spans="1:29" x14ac:dyDescent="0.25">
      <c r="A132" s="18" t="str">
        <f>VLOOKUP("&lt;Zeilentitel_4&gt;",Uebersetzungen!$B$3:$E$121,Uebersetzungen!$B$2+1,FALSE)</f>
        <v>Region Engiadina Bassa/Val Müstair</v>
      </c>
      <c r="B132" s="79">
        <v>9175</v>
      </c>
      <c r="C132" s="21">
        <v>4589</v>
      </c>
      <c r="D132" s="60">
        <v>4586</v>
      </c>
      <c r="E132" s="21">
        <v>7481</v>
      </c>
      <c r="F132" s="21">
        <v>3717</v>
      </c>
      <c r="G132" s="60">
        <v>3764</v>
      </c>
      <c r="H132" s="21">
        <v>1694</v>
      </c>
      <c r="I132" s="21">
        <v>872</v>
      </c>
      <c r="J132" s="60">
        <v>822</v>
      </c>
      <c r="K132" s="79">
        <v>307</v>
      </c>
      <c r="L132" s="21">
        <v>390</v>
      </c>
      <c r="M132" s="21">
        <v>405</v>
      </c>
      <c r="N132" s="21">
        <v>412</v>
      </c>
      <c r="O132" s="21">
        <v>430</v>
      </c>
      <c r="P132" s="21">
        <v>424</v>
      </c>
      <c r="Q132" s="21">
        <v>500</v>
      </c>
      <c r="R132" s="21">
        <v>559</v>
      </c>
      <c r="S132" s="21">
        <v>556</v>
      </c>
      <c r="T132" s="21">
        <v>604</v>
      </c>
      <c r="U132" s="21">
        <v>685</v>
      </c>
      <c r="V132" s="21">
        <v>717</v>
      </c>
      <c r="W132" s="21">
        <v>770</v>
      </c>
      <c r="X132" s="21">
        <v>667</v>
      </c>
      <c r="Y132" s="21">
        <v>593</v>
      </c>
      <c r="Z132" s="21">
        <v>499</v>
      </c>
      <c r="AA132" s="21">
        <v>348</v>
      </c>
      <c r="AB132" s="21">
        <v>196</v>
      </c>
      <c r="AC132" s="70">
        <v>113</v>
      </c>
    </row>
    <row r="133" spans="1:29" x14ac:dyDescent="0.25">
      <c r="A133" s="18" t="str">
        <f>VLOOKUP("&lt;Zeilentitel_5&gt;",Uebersetzungen!$B$3:$E$121,Uebersetzungen!$B$2+1,FALSE)</f>
        <v>Region Imboden</v>
      </c>
      <c r="B133" s="79">
        <v>21695</v>
      </c>
      <c r="C133" s="21">
        <v>10933</v>
      </c>
      <c r="D133" s="60">
        <v>10762</v>
      </c>
      <c r="E133" s="21">
        <v>17387</v>
      </c>
      <c r="F133" s="21">
        <v>8510</v>
      </c>
      <c r="G133" s="60">
        <v>8877</v>
      </c>
      <c r="H133" s="21">
        <v>4308</v>
      </c>
      <c r="I133" s="21">
        <v>2423</v>
      </c>
      <c r="J133" s="60">
        <v>1885</v>
      </c>
      <c r="K133" s="21">
        <v>1056</v>
      </c>
      <c r="L133" s="21">
        <v>1154</v>
      </c>
      <c r="M133" s="21">
        <v>1133</v>
      </c>
      <c r="N133" s="21">
        <v>1079</v>
      </c>
      <c r="O133" s="21">
        <v>1114</v>
      </c>
      <c r="P133" s="21">
        <v>1245</v>
      </c>
      <c r="Q133" s="21">
        <v>1469</v>
      </c>
      <c r="R133" s="21">
        <v>1591</v>
      </c>
      <c r="S133" s="21">
        <v>1617</v>
      </c>
      <c r="T133" s="21">
        <v>1467</v>
      </c>
      <c r="U133" s="21">
        <v>1607</v>
      </c>
      <c r="V133" s="21">
        <v>1530</v>
      </c>
      <c r="W133" s="21">
        <v>1387</v>
      </c>
      <c r="X133" s="21">
        <v>1235</v>
      </c>
      <c r="Y133" s="21">
        <v>1099</v>
      </c>
      <c r="Z133" s="21">
        <v>868</v>
      </c>
      <c r="AA133" s="21">
        <v>578</v>
      </c>
      <c r="AB133" s="21">
        <v>311</v>
      </c>
      <c r="AC133" s="70">
        <v>155</v>
      </c>
    </row>
    <row r="134" spans="1:29" x14ac:dyDescent="0.25">
      <c r="A134" s="18" t="str">
        <f>VLOOKUP("&lt;Zeilentitel_6&gt;",Uebersetzungen!$B$3:$E$121,Uebersetzungen!$B$2+1,FALSE)</f>
        <v>Region Landquart</v>
      </c>
      <c r="B134" s="79">
        <v>26129</v>
      </c>
      <c r="C134" s="21">
        <v>13130</v>
      </c>
      <c r="D134" s="60">
        <v>12999</v>
      </c>
      <c r="E134" s="21">
        <v>22023</v>
      </c>
      <c r="F134" s="21">
        <v>10910</v>
      </c>
      <c r="G134" s="60">
        <v>11113</v>
      </c>
      <c r="H134" s="21">
        <v>4106</v>
      </c>
      <c r="I134" s="21">
        <v>2220</v>
      </c>
      <c r="J134" s="60">
        <v>1886</v>
      </c>
      <c r="K134" s="21">
        <v>1259</v>
      </c>
      <c r="L134" s="21">
        <v>1377</v>
      </c>
      <c r="M134" s="21">
        <v>1238</v>
      </c>
      <c r="N134" s="21">
        <v>1315</v>
      </c>
      <c r="O134" s="21">
        <v>1272</v>
      </c>
      <c r="P134" s="21">
        <v>1494</v>
      </c>
      <c r="Q134" s="21">
        <v>1707</v>
      </c>
      <c r="R134" s="21">
        <v>1823</v>
      </c>
      <c r="S134" s="21">
        <v>1797</v>
      </c>
      <c r="T134" s="21">
        <v>1726</v>
      </c>
      <c r="U134" s="21">
        <v>1977</v>
      </c>
      <c r="V134" s="21">
        <v>2156</v>
      </c>
      <c r="W134" s="21">
        <v>1943</v>
      </c>
      <c r="X134" s="21">
        <v>1508</v>
      </c>
      <c r="Y134" s="21">
        <v>1264</v>
      </c>
      <c r="Z134" s="21">
        <v>1022</v>
      </c>
      <c r="AA134" s="21">
        <v>690</v>
      </c>
      <c r="AB134" s="21">
        <v>369</v>
      </c>
      <c r="AC134" s="70">
        <v>192</v>
      </c>
    </row>
    <row r="135" spans="1:29" x14ac:dyDescent="0.25">
      <c r="A135" s="18" t="str">
        <f>VLOOKUP("&lt;Zeilentitel_7&gt;",Uebersetzungen!$B$3:$E$121,Uebersetzungen!$B$2+1,FALSE)</f>
        <v>Region Maloja</v>
      </c>
      <c r="B135" s="79">
        <v>18153</v>
      </c>
      <c r="C135" s="21">
        <v>9086</v>
      </c>
      <c r="D135" s="60">
        <v>9067</v>
      </c>
      <c r="E135" s="21">
        <v>12654</v>
      </c>
      <c r="F135" s="21">
        <v>6157</v>
      </c>
      <c r="G135" s="60">
        <v>6497</v>
      </c>
      <c r="H135" s="21">
        <v>5499</v>
      </c>
      <c r="I135" s="21">
        <v>2929</v>
      </c>
      <c r="J135" s="60">
        <v>2570</v>
      </c>
      <c r="K135" s="21">
        <v>661</v>
      </c>
      <c r="L135" s="21">
        <v>652</v>
      </c>
      <c r="M135" s="21">
        <v>712</v>
      </c>
      <c r="N135" s="21">
        <v>833</v>
      </c>
      <c r="O135" s="21">
        <v>861</v>
      </c>
      <c r="P135" s="21">
        <v>943</v>
      </c>
      <c r="Q135" s="21">
        <v>1059</v>
      </c>
      <c r="R135" s="21">
        <v>1163</v>
      </c>
      <c r="S135" s="21">
        <v>1184</v>
      </c>
      <c r="T135" s="21">
        <v>1280</v>
      </c>
      <c r="U135" s="21">
        <v>1544</v>
      </c>
      <c r="V135" s="21">
        <v>1600</v>
      </c>
      <c r="W135" s="21">
        <v>1450</v>
      </c>
      <c r="X135" s="21">
        <v>1169</v>
      </c>
      <c r="Y135" s="21">
        <v>1036</v>
      </c>
      <c r="Z135" s="21">
        <v>932</v>
      </c>
      <c r="AA135" s="21">
        <v>564</v>
      </c>
      <c r="AB135" s="21">
        <v>342</v>
      </c>
      <c r="AC135" s="70">
        <v>168</v>
      </c>
    </row>
    <row r="136" spans="1:29" x14ac:dyDescent="0.25">
      <c r="A136" s="18" t="str">
        <f>VLOOKUP("&lt;Zeilentitel_8&gt;",Uebersetzungen!$B$3:$E$121,Uebersetzungen!$B$2+1,FALSE)</f>
        <v>Region Moesa</v>
      </c>
      <c r="B136" s="79">
        <v>9071</v>
      </c>
      <c r="C136" s="21">
        <v>4659</v>
      </c>
      <c r="D136" s="60">
        <v>4412</v>
      </c>
      <c r="E136" s="21">
        <v>6913</v>
      </c>
      <c r="F136" s="21">
        <v>3388</v>
      </c>
      <c r="G136" s="60">
        <v>3525</v>
      </c>
      <c r="H136" s="21">
        <v>2158</v>
      </c>
      <c r="I136" s="21">
        <v>1271</v>
      </c>
      <c r="J136" s="60">
        <v>887</v>
      </c>
      <c r="K136" s="21">
        <v>316</v>
      </c>
      <c r="L136" s="21">
        <v>327</v>
      </c>
      <c r="M136" s="21">
        <v>371</v>
      </c>
      <c r="N136" s="21">
        <v>392</v>
      </c>
      <c r="O136" s="21">
        <v>454</v>
      </c>
      <c r="P136" s="21">
        <v>521</v>
      </c>
      <c r="Q136" s="21">
        <v>491</v>
      </c>
      <c r="R136" s="21">
        <v>479</v>
      </c>
      <c r="S136" s="21">
        <v>570</v>
      </c>
      <c r="T136" s="21">
        <v>711</v>
      </c>
      <c r="U136" s="21">
        <v>837</v>
      </c>
      <c r="V136" s="21">
        <v>814</v>
      </c>
      <c r="W136" s="21">
        <v>685</v>
      </c>
      <c r="X136" s="21">
        <v>551</v>
      </c>
      <c r="Y136" s="21">
        <v>454</v>
      </c>
      <c r="Z136" s="21">
        <v>453</v>
      </c>
      <c r="AA136" s="21">
        <v>336</v>
      </c>
      <c r="AB136" s="21">
        <v>195</v>
      </c>
      <c r="AC136" s="70">
        <v>114</v>
      </c>
    </row>
    <row r="137" spans="1:29" x14ac:dyDescent="0.25">
      <c r="A137" s="18" t="str">
        <f>VLOOKUP("&lt;Zeilentitel_9&gt;",Uebersetzungen!$B$3:$E$121,Uebersetzungen!$B$2+1,FALSE)</f>
        <v>Region Plessur</v>
      </c>
      <c r="B137" s="79">
        <v>43614</v>
      </c>
      <c r="C137" s="21">
        <v>21553</v>
      </c>
      <c r="D137" s="60">
        <v>22061</v>
      </c>
      <c r="E137" s="21">
        <v>33922</v>
      </c>
      <c r="F137" s="21">
        <v>16300</v>
      </c>
      <c r="G137" s="60">
        <v>17622</v>
      </c>
      <c r="H137" s="21">
        <v>9692</v>
      </c>
      <c r="I137" s="21">
        <v>5253</v>
      </c>
      <c r="J137" s="60">
        <v>4439</v>
      </c>
      <c r="K137" s="21">
        <v>1835</v>
      </c>
      <c r="L137" s="21">
        <v>1757</v>
      </c>
      <c r="M137" s="21">
        <v>1675</v>
      </c>
      <c r="N137" s="21">
        <v>1730</v>
      </c>
      <c r="O137" s="21">
        <v>2409</v>
      </c>
      <c r="P137" s="21">
        <v>3002</v>
      </c>
      <c r="Q137" s="21">
        <v>3431</v>
      </c>
      <c r="R137" s="21">
        <v>3109</v>
      </c>
      <c r="S137" s="21">
        <v>2790</v>
      </c>
      <c r="T137" s="21">
        <v>2769</v>
      </c>
      <c r="U137" s="21">
        <v>3056</v>
      </c>
      <c r="V137" s="21">
        <v>3359</v>
      </c>
      <c r="W137" s="21">
        <v>3005</v>
      </c>
      <c r="X137" s="21">
        <v>2512</v>
      </c>
      <c r="Y137" s="21">
        <v>2238</v>
      </c>
      <c r="Z137" s="21">
        <v>2050</v>
      </c>
      <c r="AA137" s="21">
        <v>1444</v>
      </c>
      <c r="AB137" s="21">
        <v>931</v>
      </c>
      <c r="AC137" s="70">
        <v>512</v>
      </c>
    </row>
    <row r="138" spans="1:29" x14ac:dyDescent="0.25">
      <c r="A138" s="18" t="str">
        <f>VLOOKUP("&lt;Zeilentitel_10&gt;",Uebersetzungen!$B$3:$E$121,Uebersetzungen!$B$2+1,FALSE)</f>
        <v>Region Prättigau/Davos</v>
      </c>
      <c r="B138" s="79">
        <v>26323</v>
      </c>
      <c r="C138" s="21">
        <v>13266</v>
      </c>
      <c r="D138" s="60">
        <v>13057</v>
      </c>
      <c r="E138" s="21">
        <v>21070</v>
      </c>
      <c r="F138" s="21">
        <v>10407</v>
      </c>
      <c r="G138" s="60">
        <v>10663</v>
      </c>
      <c r="H138" s="21">
        <v>5253</v>
      </c>
      <c r="I138" s="21">
        <v>2859</v>
      </c>
      <c r="J138" s="60">
        <v>2394</v>
      </c>
      <c r="K138" s="21">
        <v>1120</v>
      </c>
      <c r="L138" s="21">
        <v>1197</v>
      </c>
      <c r="M138" s="21">
        <v>1170</v>
      </c>
      <c r="N138" s="21">
        <v>1186</v>
      </c>
      <c r="O138" s="21">
        <v>1361</v>
      </c>
      <c r="P138" s="21">
        <v>1503</v>
      </c>
      <c r="Q138" s="21">
        <v>1634</v>
      </c>
      <c r="R138" s="21">
        <v>1733</v>
      </c>
      <c r="S138" s="21">
        <v>1718</v>
      </c>
      <c r="T138" s="21">
        <v>1729</v>
      </c>
      <c r="U138" s="21">
        <v>2009</v>
      </c>
      <c r="V138" s="21">
        <v>2063</v>
      </c>
      <c r="W138" s="21">
        <v>1889</v>
      </c>
      <c r="X138" s="21">
        <v>1677</v>
      </c>
      <c r="Y138" s="21">
        <v>1499</v>
      </c>
      <c r="Z138" s="21">
        <v>1256</v>
      </c>
      <c r="AA138" s="21">
        <v>795</v>
      </c>
      <c r="AB138" s="21">
        <v>501</v>
      </c>
      <c r="AC138" s="70">
        <v>283</v>
      </c>
    </row>
    <row r="139" spans="1:29" x14ac:dyDescent="0.25">
      <c r="A139" s="18" t="str">
        <f>VLOOKUP("&lt;Zeilentitel_11&gt;",Uebersetzungen!$B$3:$E$121,Uebersetzungen!$B$2+1,FALSE)</f>
        <v>Region Surselva</v>
      </c>
      <c r="B139" s="79">
        <v>21507</v>
      </c>
      <c r="C139" s="21">
        <v>10937</v>
      </c>
      <c r="D139" s="60">
        <v>10570</v>
      </c>
      <c r="E139" s="21">
        <v>18692</v>
      </c>
      <c r="F139" s="21">
        <v>9398</v>
      </c>
      <c r="G139" s="60">
        <v>9294</v>
      </c>
      <c r="H139" s="21">
        <v>2815</v>
      </c>
      <c r="I139" s="21">
        <v>1539</v>
      </c>
      <c r="J139" s="60">
        <v>1276</v>
      </c>
      <c r="K139" s="21">
        <v>833</v>
      </c>
      <c r="L139" s="21">
        <v>953</v>
      </c>
      <c r="M139" s="21">
        <v>804</v>
      </c>
      <c r="N139" s="21">
        <v>865</v>
      </c>
      <c r="O139" s="21">
        <v>1085</v>
      </c>
      <c r="P139" s="21">
        <v>1152</v>
      </c>
      <c r="Q139" s="21">
        <v>1323</v>
      </c>
      <c r="R139" s="21">
        <v>1265</v>
      </c>
      <c r="S139" s="21">
        <v>1210</v>
      </c>
      <c r="T139" s="21">
        <v>1231</v>
      </c>
      <c r="U139" s="21">
        <v>1557</v>
      </c>
      <c r="V139" s="21">
        <v>1752</v>
      </c>
      <c r="W139" s="21">
        <v>1787</v>
      </c>
      <c r="X139" s="21">
        <v>1547</v>
      </c>
      <c r="Y139" s="21">
        <v>1398</v>
      </c>
      <c r="Z139" s="21">
        <v>1099</v>
      </c>
      <c r="AA139" s="21">
        <v>846</v>
      </c>
      <c r="AB139" s="21">
        <v>509</v>
      </c>
      <c r="AC139" s="70">
        <v>291</v>
      </c>
    </row>
    <row r="140" spans="1:29" ht="13" thickBot="1" x14ac:dyDescent="0.3">
      <c r="A140" s="19" t="str">
        <f>VLOOKUP("&lt;Zeilentitel_12&gt;",Uebersetzungen!$B$3:$E$121,Uebersetzungen!$B$2+1,FALSE)</f>
        <v>Region Viamala</v>
      </c>
      <c r="B140" s="87">
        <v>14207</v>
      </c>
      <c r="C140" s="80">
        <v>7152</v>
      </c>
      <c r="D140" s="81">
        <v>7055</v>
      </c>
      <c r="E140" s="80">
        <v>11835</v>
      </c>
      <c r="F140" s="80">
        <v>5874</v>
      </c>
      <c r="G140" s="81">
        <v>5961</v>
      </c>
      <c r="H140" s="80">
        <v>2372</v>
      </c>
      <c r="I140" s="80">
        <v>1278</v>
      </c>
      <c r="J140" s="81">
        <v>1094</v>
      </c>
      <c r="K140" s="80">
        <v>671</v>
      </c>
      <c r="L140" s="80">
        <v>734</v>
      </c>
      <c r="M140" s="80">
        <v>699</v>
      </c>
      <c r="N140" s="80">
        <v>662</v>
      </c>
      <c r="O140" s="80">
        <v>758</v>
      </c>
      <c r="P140" s="80">
        <v>705</v>
      </c>
      <c r="Q140" s="80">
        <v>819</v>
      </c>
      <c r="R140" s="80">
        <v>889</v>
      </c>
      <c r="S140" s="80">
        <v>859</v>
      </c>
      <c r="T140" s="80">
        <v>858</v>
      </c>
      <c r="U140" s="80">
        <v>1059</v>
      </c>
      <c r="V140" s="80">
        <v>1207</v>
      </c>
      <c r="W140" s="80">
        <v>1018</v>
      </c>
      <c r="X140" s="80">
        <v>950</v>
      </c>
      <c r="Y140" s="80">
        <v>824</v>
      </c>
      <c r="Z140" s="80">
        <v>656</v>
      </c>
      <c r="AA140" s="80">
        <v>424</v>
      </c>
      <c r="AB140" s="80">
        <v>278</v>
      </c>
      <c r="AC140" s="82">
        <v>137</v>
      </c>
    </row>
    <row r="142" spans="1:29" x14ac:dyDescent="0.25">
      <c r="A142" s="5" t="str">
        <f>VLOOKUP("&lt;Quelle_1&gt;",Uebersetzungen!$B$3:$E$74,Uebersetzungen!$B$2+1,FALSE)</f>
        <v>Quelle: BFS (STATPOP)</v>
      </c>
    </row>
    <row r="143" spans="1:29" x14ac:dyDescent="0.25">
      <c r="A143"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43"/>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VLOOKUP("&lt;UTitel&gt;",Uebersetzungen!$B$3:$E$121,Uebersetzungen!$B$2+1,FALSE)</f>
        <v>(Gemeindestand 2024: 101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0"/>
      <c r="E14" s="21"/>
      <c r="F14" s="59"/>
      <c r="G14" s="61"/>
      <c r="H14" s="21"/>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201376</v>
      </c>
      <c r="C15" s="8">
        <v>101045</v>
      </c>
      <c r="D15" s="63">
        <v>100331</v>
      </c>
      <c r="E15" s="8">
        <v>162520</v>
      </c>
      <c r="F15" s="8">
        <v>79844</v>
      </c>
      <c r="G15" s="63">
        <v>82676</v>
      </c>
      <c r="H15" s="8">
        <v>38856</v>
      </c>
      <c r="I15" s="8">
        <v>21201</v>
      </c>
      <c r="J15" s="63">
        <v>17655</v>
      </c>
      <c r="K15" s="64">
        <v>8607</v>
      </c>
      <c r="L15" s="8">
        <v>9011</v>
      </c>
      <c r="M15" s="8">
        <v>8694</v>
      </c>
      <c r="N15" s="8">
        <v>8936</v>
      </c>
      <c r="O15" s="8">
        <v>10522</v>
      </c>
      <c r="P15" s="8">
        <v>11936</v>
      </c>
      <c r="Q15" s="8">
        <v>12897</v>
      </c>
      <c r="R15" s="8">
        <v>13223</v>
      </c>
      <c r="S15" s="8">
        <v>12882</v>
      </c>
      <c r="T15" s="8">
        <v>13193</v>
      </c>
      <c r="U15" s="8">
        <v>15605</v>
      </c>
      <c r="V15" s="8">
        <v>16169</v>
      </c>
      <c r="W15" s="8">
        <v>14597</v>
      </c>
      <c r="X15" s="8">
        <v>12372</v>
      </c>
      <c r="Y15" s="8">
        <v>11205</v>
      </c>
      <c r="Z15" s="8">
        <v>9256</v>
      </c>
      <c r="AA15" s="8">
        <v>6340</v>
      </c>
      <c r="AB15" s="8">
        <v>3820</v>
      </c>
      <c r="AC15" s="12">
        <v>2111</v>
      </c>
    </row>
    <row r="16" spans="1:29" ht="13" x14ac:dyDescent="0.3">
      <c r="A16" s="6" t="str">
        <f>VLOOKUP("&lt;Zeilentitel_2&gt;",Uebersetzungen!$B$3:$E$121,Uebersetzungen!$B$2+1,FALSE)</f>
        <v>Region Albula</v>
      </c>
      <c r="B16" s="9">
        <v>8144</v>
      </c>
      <c r="C16" s="9">
        <v>4201</v>
      </c>
      <c r="D16" s="65">
        <v>3943</v>
      </c>
      <c r="E16" s="9">
        <v>6667</v>
      </c>
      <c r="F16" s="9">
        <v>3345</v>
      </c>
      <c r="G16" s="65">
        <v>3322</v>
      </c>
      <c r="H16" s="9">
        <v>1477</v>
      </c>
      <c r="I16" s="9">
        <v>856</v>
      </c>
      <c r="J16" s="65">
        <v>621</v>
      </c>
      <c r="K16" s="66">
        <v>320</v>
      </c>
      <c r="L16" s="9">
        <v>321</v>
      </c>
      <c r="M16" s="9">
        <v>318</v>
      </c>
      <c r="N16" s="9">
        <v>299</v>
      </c>
      <c r="O16" s="9">
        <v>381</v>
      </c>
      <c r="P16" s="9">
        <v>453</v>
      </c>
      <c r="Q16" s="9">
        <v>484</v>
      </c>
      <c r="R16" s="9">
        <v>521</v>
      </c>
      <c r="S16" s="9">
        <v>506</v>
      </c>
      <c r="T16" s="9">
        <v>501</v>
      </c>
      <c r="U16" s="9">
        <v>560</v>
      </c>
      <c r="V16" s="9">
        <v>673</v>
      </c>
      <c r="W16" s="9">
        <v>652</v>
      </c>
      <c r="X16" s="9">
        <v>611</v>
      </c>
      <c r="Y16" s="9">
        <v>551</v>
      </c>
      <c r="Z16" s="9">
        <v>439</v>
      </c>
      <c r="AA16" s="9">
        <v>285</v>
      </c>
      <c r="AB16" s="9">
        <v>172</v>
      </c>
      <c r="AC16" s="13">
        <v>97</v>
      </c>
    </row>
    <row r="17" spans="1:29" x14ac:dyDescent="0.25">
      <c r="A17" s="7" t="s">
        <v>1</v>
      </c>
      <c r="B17" s="21">
        <v>2802</v>
      </c>
      <c r="C17" s="21">
        <v>1439</v>
      </c>
      <c r="D17" s="60">
        <v>1363</v>
      </c>
      <c r="E17" s="21">
        <v>2192</v>
      </c>
      <c r="F17" s="21">
        <v>1091</v>
      </c>
      <c r="G17" s="60">
        <v>1101</v>
      </c>
      <c r="H17" s="21">
        <v>610</v>
      </c>
      <c r="I17" s="21">
        <v>348</v>
      </c>
      <c r="J17" s="60">
        <v>262</v>
      </c>
      <c r="K17" s="21">
        <v>114</v>
      </c>
      <c r="L17" s="21">
        <v>113</v>
      </c>
      <c r="M17" s="21">
        <v>135</v>
      </c>
      <c r="N17" s="21">
        <v>93</v>
      </c>
      <c r="O17" s="21">
        <v>139</v>
      </c>
      <c r="P17" s="21">
        <v>180</v>
      </c>
      <c r="Q17" s="21">
        <v>193</v>
      </c>
      <c r="R17" s="21">
        <v>189</v>
      </c>
      <c r="S17" s="21">
        <v>190</v>
      </c>
      <c r="T17" s="21">
        <v>174</v>
      </c>
      <c r="U17" s="21">
        <v>200</v>
      </c>
      <c r="V17" s="21">
        <v>206</v>
      </c>
      <c r="W17" s="21">
        <v>192</v>
      </c>
      <c r="X17" s="21">
        <v>187</v>
      </c>
      <c r="Y17" s="21">
        <v>183</v>
      </c>
      <c r="Z17" s="21">
        <v>152</v>
      </c>
      <c r="AA17" s="21">
        <v>91</v>
      </c>
      <c r="AB17" s="21">
        <v>46</v>
      </c>
      <c r="AC17" s="22">
        <v>25</v>
      </c>
    </row>
    <row r="18" spans="1:29" x14ac:dyDescent="0.25">
      <c r="A18" s="7" t="s">
        <v>2</v>
      </c>
      <c r="B18" s="21">
        <v>552</v>
      </c>
      <c r="C18" s="21">
        <v>281</v>
      </c>
      <c r="D18" s="60">
        <v>271</v>
      </c>
      <c r="E18" s="21">
        <v>470</v>
      </c>
      <c r="F18" s="21">
        <v>237</v>
      </c>
      <c r="G18" s="60">
        <v>233</v>
      </c>
      <c r="H18" s="21">
        <v>82</v>
      </c>
      <c r="I18" s="21">
        <v>44</v>
      </c>
      <c r="J18" s="60">
        <v>38</v>
      </c>
      <c r="K18" s="21">
        <v>39</v>
      </c>
      <c r="L18" s="21">
        <v>24</v>
      </c>
      <c r="M18" s="21">
        <v>21</v>
      </c>
      <c r="N18" s="21">
        <v>19</v>
      </c>
      <c r="O18" s="21">
        <v>21</v>
      </c>
      <c r="P18" s="21">
        <v>26</v>
      </c>
      <c r="Q18" s="21">
        <v>25</v>
      </c>
      <c r="R18" s="21">
        <v>47</v>
      </c>
      <c r="S18" s="21">
        <v>38</v>
      </c>
      <c r="T18" s="21">
        <v>31</v>
      </c>
      <c r="U18" s="21">
        <v>31</v>
      </c>
      <c r="V18" s="21">
        <v>47</v>
      </c>
      <c r="W18" s="21">
        <v>57</v>
      </c>
      <c r="X18" s="21">
        <v>33</v>
      </c>
      <c r="Y18" s="21">
        <v>25</v>
      </c>
      <c r="Z18" s="21">
        <v>28</v>
      </c>
      <c r="AA18" s="21">
        <v>13</v>
      </c>
      <c r="AB18" s="21">
        <v>12</v>
      </c>
      <c r="AC18" s="22">
        <v>15</v>
      </c>
    </row>
    <row r="19" spans="1:29" x14ac:dyDescent="0.25">
      <c r="A19" s="7" t="s">
        <v>96</v>
      </c>
      <c r="B19" s="21">
        <v>218</v>
      </c>
      <c r="C19" s="21">
        <v>122</v>
      </c>
      <c r="D19" s="60">
        <v>96</v>
      </c>
      <c r="E19" s="21">
        <v>190</v>
      </c>
      <c r="F19" s="21">
        <v>108</v>
      </c>
      <c r="G19" s="60">
        <v>82</v>
      </c>
      <c r="H19" s="21">
        <v>28</v>
      </c>
      <c r="I19" s="21">
        <v>14</v>
      </c>
      <c r="J19" s="60">
        <v>14</v>
      </c>
      <c r="K19" s="21">
        <v>6</v>
      </c>
      <c r="L19" s="21">
        <v>9</v>
      </c>
      <c r="M19" s="21">
        <v>4</v>
      </c>
      <c r="N19" s="21">
        <v>7</v>
      </c>
      <c r="O19" s="21">
        <v>8</v>
      </c>
      <c r="P19" s="21">
        <v>12</v>
      </c>
      <c r="Q19" s="21">
        <v>10</v>
      </c>
      <c r="R19" s="21">
        <v>8</v>
      </c>
      <c r="S19" s="21">
        <v>8</v>
      </c>
      <c r="T19" s="21">
        <v>20</v>
      </c>
      <c r="U19" s="21">
        <v>14</v>
      </c>
      <c r="V19" s="21">
        <v>21</v>
      </c>
      <c r="W19" s="21">
        <v>23</v>
      </c>
      <c r="X19" s="21">
        <v>15</v>
      </c>
      <c r="Y19" s="21">
        <v>22</v>
      </c>
      <c r="Z19" s="21">
        <v>16</v>
      </c>
      <c r="AA19" s="21">
        <v>7</v>
      </c>
      <c r="AB19" s="21">
        <v>5</v>
      </c>
      <c r="AC19" s="22">
        <v>3</v>
      </c>
    </row>
    <row r="20" spans="1:29" x14ac:dyDescent="0.25">
      <c r="A20" s="7" t="s">
        <v>3</v>
      </c>
      <c r="B20" s="21">
        <v>1288</v>
      </c>
      <c r="C20" s="21">
        <v>658</v>
      </c>
      <c r="D20" s="60">
        <v>630</v>
      </c>
      <c r="E20" s="21">
        <v>1069</v>
      </c>
      <c r="F20" s="21">
        <v>533</v>
      </c>
      <c r="G20" s="60">
        <v>536</v>
      </c>
      <c r="H20" s="21">
        <v>219</v>
      </c>
      <c r="I20" s="21">
        <v>125</v>
      </c>
      <c r="J20" s="60">
        <v>94</v>
      </c>
      <c r="K20" s="21">
        <v>41</v>
      </c>
      <c r="L20" s="21">
        <v>57</v>
      </c>
      <c r="M20" s="21">
        <v>52</v>
      </c>
      <c r="N20" s="21">
        <v>51</v>
      </c>
      <c r="O20" s="21">
        <v>62</v>
      </c>
      <c r="P20" s="21">
        <v>66</v>
      </c>
      <c r="Q20" s="21">
        <v>72</v>
      </c>
      <c r="R20" s="21">
        <v>67</v>
      </c>
      <c r="S20" s="21">
        <v>91</v>
      </c>
      <c r="T20" s="21">
        <v>80</v>
      </c>
      <c r="U20" s="21">
        <v>93</v>
      </c>
      <c r="V20" s="21">
        <v>124</v>
      </c>
      <c r="W20" s="21">
        <v>113</v>
      </c>
      <c r="X20" s="21">
        <v>94</v>
      </c>
      <c r="Y20" s="21">
        <v>72</v>
      </c>
      <c r="Z20" s="21">
        <v>54</v>
      </c>
      <c r="AA20" s="21">
        <v>57</v>
      </c>
      <c r="AB20" s="21">
        <v>25</v>
      </c>
      <c r="AC20" s="22">
        <v>17</v>
      </c>
    </row>
    <row r="21" spans="1:29" x14ac:dyDescent="0.25">
      <c r="A21" s="7" t="s">
        <v>90</v>
      </c>
      <c r="B21" s="21">
        <v>2391</v>
      </c>
      <c r="C21" s="21">
        <v>1239</v>
      </c>
      <c r="D21" s="60">
        <v>1152</v>
      </c>
      <c r="E21" s="21">
        <v>2008</v>
      </c>
      <c r="F21" s="21">
        <v>1013</v>
      </c>
      <c r="G21" s="60">
        <v>995</v>
      </c>
      <c r="H21" s="21">
        <v>383</v>
      </c>
      <c r="I21" s="21">
        <v>226</v>
      </c>
      <c r="J21" s="60">
        <v>157</v>
      </c>
      <c r="K21" s="21">
        <v>86</v>
      </c>
      <c r="L21" s="21">
        <v>79</v>
      </c>
      <c r="M21" s="21">
        <v>74</v>
      </c>
      <c r="N21" s="21">
        <v>99</v>
      </c>
      <c r="O21" s="21">
        <v>101</v>
      </c>
      <c r="P21" s="21">
        <v>119</v>
      </c>
      <c r="Q21" s="21">
        <v>130</v>
      </c>
      <c r="R21" s="21">
        <v>146</v>
      </c>
      <c r="S21" s="21">
        <v>124</v>
      </c>
      <c r="T21" s="21">
        <v>144</v>
      </c>
      <c r="U21" s="21">
        <v>173</v>
      </c>
      <c r="V21" s="21">
        <v>198</v>
      </c>
      <c r="W21" s="21">
        <v>189</v>
      </c>
      <c r="X21" s="21">
        <v>214</v>
      </c>
      <c r="Y21" s="21">
        <v>196</v>
      </c>
      <c r="Z21" s="21">
        <v>139</v>
      </c>
      <c r="AA21" s="21">
        <v>91</v>
      </c>
      <c r="AB21" s="21">
        <v>58</v>
      </c>
      <c r="AC21" s="22">
        <v>31</v>
      </c>
    </row>
    <row r="22" spans="1:29" x14ac:dyDescent="0.25">
      <c r="A22" s="7" t="s">
        <v>93</v>
      </c>
      <c r="B22" s="21">
        <v>893</v>
      </c>
      <c r="C22" s="21">
        <v>462</v>
      </c>
      <c r="D22" s="60">
        <v>431</v>
      </c>
      <c r="E22" s="21">
        <v>738</v>
      </c>
      <c r="F22" s="21">
        <v>363</v>
      </c>
      <c r="G22" s="60">
        <v>375</v>
      </c>
      <c r="H22" s="21">
        <v>155</v>
      </c>
      <c r="I22" s="21">
        <v>99</v>
      </c>
      <c r="J22" s="60">
        <v>56</v>
      </c>
      <c r="K22" s="21">
        <v>34</v>
      </c>
      <c r="L22" s="21">
        <v>39</v>
      </c>
      <c r="M22" s="21">
        <v>32</v>
      </c>
      <c r="N22" s="21">
        <v>30</v>
      </c>
      <c r="O22" s="21">
        <v>50</v>
      </c>
      <c r="P22" s="21">
        <v>50</v>
      </c>
      <c r="Q22" s="21">
        <v>54</v>
      </c>
      <c r="R22" s="21">
        <v>64</v>
      </c>
      <c r="S22" s="21">
        <v>55</v>
      </c>
      <c r="T22" s="21">
        <v>52</v>
      </c>
      <c r="U22" s="21">
        <v>49</v>
      </c>
      <c r="V22" s="21">
        <v>77</v>
      </c>
      <c r="W22" s="21">
        <v>78</v>
      </c>
      <c r="X22" s="21">
        <v>68</v>
      </c>
      <c r="Y22" s="21">
        <v>53</v>
      </c>
      <c r="Z22" s="21">
        <v>50</v>
      </c>
      <c r="AA22" s="21">
        <v>26</v>
      </c>
      <c r="AB22" s="21">
        <v>26</v>
      </c>
      <c r="AC22" s="22">
        <v>6</v>
      </c>
    </row>
    <row r="23" spans="1:29" ht="13" x14ac:dyDescent="0.3">
      <c r="A23" s="6" t="str">
        <f>VLOOKUP("&lt;Zeilentitel_3&gt;",Uebersetzungen!$B$3:$E$121,Uebersetzungen!$B$2+1,FALSE)</f>
        <v>Region Bernina</v>
      </c>
      <c r="B23" s="9">
        <v>4571</v>
      </c>
      <c r="C23" s="9">
        <v>2286</v>
      </c>
      <c r="D23" s="65">
        <v>2285</v>
      </c>
      <c r="E23" s="9">
        <v>4096</v>
      </c>
      <c r="F23" s="9">
        <v>2003</v>
      </c>
      <c r="G23" s="65">
        <v>2093</v>
      </c>
      <c r="H23" s="9">
        <v>475</v>
      </c>
      <c r="I23" s="9">
        <v>283</v>
      </c>
      <c r="J23" s="65">
        <v>192</v>
      </c>
      <c r="K23" s="66">
        <v>187</v>
      </c>
      <c r="L23" s="9">
        <v>240</v>
      </c>
      <c r="M23" s="9">
        <v>216</v>
      </c>
      <c r="N23" s="9">
        <v>203</v>
      </c>
      <c r="O23" s="9">
        <v>205</v>
      </c>
      <c r="P23" s="9">
        <v>221</v>
      </c>
      <c r="Q23" s="9">
        <v>222</v>
      </c>
      <c r="R23" s="9">
        <v>243</v>
      </c>
      <c r="S23" s="9">
        <v>276</v>
      </c>
      <c r="T23" s="9">
        <v>322</v>
      </c>
      <c r="U23" s="9">
        <v>326</v>
      </c>
      <c r="V23" s="9">
        <v>367</v>
      </c>
      <c r="W23" s="9">
        <v>306</v>
      </c>
      <c r="X23" s="9">
        <v>310</v>
      </c>
      <c r="Y23" s="9">
        <v>307</v>
      </c>
      <c r="Z23" s="9">
        <v>258</v>
      </c>
      <c r="AA23" s="9">
        <v>167</v>
      </c>
      <c r="AB23" s="9">
        <v>120</v>
      </c>
      <c r="AC23" s="13">
        <v>75</v>
      </c>
    </row>
    <row r="24" spans="1:29" x14ac:dyDescent="0.25">
      <c r="A24" s="7" t="s">
        <v>4</v>
      </c>
      <c r="B24" s="21">
        <v>1121</v>
      </c>
      <c r="C24" s="21">
        <v>584</v>
      </c>
      <c r="D24" s="60">
        <v>537</v>
      </c>
      <c r="E24" s="21">
        <v>947</v>
      </c>
      <c r="F24" s="21">
        <v>464</v>
      </c>
      <c r="G24" s="60">
        <v>483</v>
      </c>
      <c r="H24" s="21">
        <v>174</v>
      </c>
      <c r="I24" s="21">
        <v>120</v>
      </c>
      <c r="J24" s="60">
        <v>54</v>
      </c>
      <c r="K24" s="21">
        <v>40</v>
      </c>
      <c r="L24" s="21">
        <v>46</v>
      </c>
      <c r="M24" s="21">
        <v>46</v>
      </c>
      <c r="N24" s="21">
        <v>46</v>
      </c>
      <c r="O24" s="21">
        <v>40</v>
      </c>
      <c r="P24" s="21">
        <v>44</v>
      </c>
      <c r="Q24" s="21">
        <v>52</v>
      </c>
      <c r="R24" s="21">
        <v>62</v>
      </c>
      <c r="S24" s="21">
        <v>60</v>
      </c>
      <c r="T24" s="21">
        <v>81</v>
      </c>
      <c r="U24" s="21">
        <v>87</v>
      </c>
      <c r="V24" s="21">
        <v>113</v>
      </c>
      <c r="W24" s="21">
        <v>78</v>
      </c>
      <c r="X24" s="21">
        <v>82</v>
      </c>
      <c r="Y24" s="21">
        <v>79</v>
      </c>
      <c r="Z24" s="21">
        <v>68</v>
      </c>
      <c r="AA24" s="21">
        <v>45</v>
      </c>
      <c r="AB24" s="21">
        <v>34</v>
      </c>
      <c r="AC24" s="22">
        <v>18</v>
      </c>
    </row>
    <row r="25" spans="1:29" x14ac:dyDescent="0.25">
      <c r="A25" s="7" t="s">
        <v>5</v>
      </c>
      <c r="B25" s="21">
        <v>3450</v>
      </c>
      <c r="C25" s="21">
        <v>1702</v>
      </c>
      <c r="D25" s="60">
        <v>1748</v>
      </c>
      <c r="E25" s="21">
        <v>3149</v>
      </c>
      <c r="F25" s="21">
        <v>1539</v>
      </c>
      <c r="G25" s="60">
        <v>1610</v>
      </c>
      <c r="H25" s="21">
        <v>301</v>
      </c>
      <c r="I25" s="21">
        <v>163</v>
      </c>
      <c r="J25" s="60">
        <v>138</v>
      </c>
      <c r="K25" s="21">
        <v>147</v>
      </c>
      <c r="L25" s="21">
        <v>194</v>
      </c>
      <c r="M25" s="21">
        <v>170</v>
      </c>
      <c r="N25" s="21">
        <v>157</v>
      </c>
      <c r="O25" s="21">
        <v>165</v>
      </c>
      <c r="P25" s="21">
        <v>177</v>
      </c>
      <c r="Q25" s="21">
        <v>170</v>
      </c>
      <c r="R25" s="21">
        <v>181</v>
      </c>
      <c r="S25" s="21">
        <v>216</v>
      </c>
      <c r="T25" s="21">
        <v>241</v>
      </c>
      <c r="U25" s="21">
        <v>239</v>
      </c>
      <c r="V25" s="21">
        <v>254</v>
      </c>
      <c r="W25" s="21">
        <v>228</v>
      </c>
      <c r="X25" s="21">
        <v>228</v>
      </c>
      <c r="Y25" s="21">
        <v>228</v>
      </c>
      <c r="Z25" s="21">
        <v>190</v>
      </c>
      <c r="AA25" s="21">
        <v>122</v>
      </c>
      <c r="AB25" s="21">
        <v>86</v>
      </c>
      <c r="AC25" s="22">
        <v>57</v>
      </c>
    </row>
    <row r="26" spans="1:29" ht="13" x14ac:dyDescent="0.3">
      <c r="A26" s="6" t="str">
        <f>VLOOKUP("&lt;Zeilentitel_4&gt;",Uebersetzungen!$B$3:$E$121,Uebersetzungen!$B$2+1,FALSE)</f>
        <v>Region Engiadina Bassa/Val Müstair</v>
      </c>
      <c r="B26" s="9">
        <v>9189</v>
      </c>
      <c r="C26" s="9">
        <v>4576</v>
      </c>
      <c r="D26" s="65">
        <v>4613</v>
      </c>
      <c r="E26" s="9">
        <v>7531</v>
      </c>
      <c r="F26" s="9">
        <v>3734</v>
      </c>
      <c r="G26" s="65">
        <v>3797</v>
      </c>
      <c r="H26" s="9">
        <v>1658</v>
      </c>
      <c r="I26" s="9">
        <v>842</v>
      </c>
      <c r="J26" s="65">
        <v>816</v>
      </c>
      <c r="K26" s="66">
        <v>318</v>
      </c>
      <c r="L26" s="9">
        <v>398</v>
      </c>
      <c r="M26" s="9">
        <v>418</v>
      </c>
      <c r="N26" s="9">
        <v>411</v>
      </c>
      <c r="O26" s="9">
        <v>429</v>
      </c>
      <c r="P26" s="9">
        <v>443</v>
      </c>
      <c r="Q26" s="9">
        <v>491</v>
      </c>
      <c r="R26" s="9">
        <v>550</v>
      </c>
      <c r="S26" s="9">
        <v>550</v>
      </c>
      <c r="T26" s="9">
        <v>616</v>
      </c>
      <c r="U26" s="9">
        <v>695</v>
      </c>
      <c r="V26" s="9">
        <v>741</v>
      </c>
      <c r="W26" s="9">
        <v>761</v>
      </c>
      <c r="X26" s="9">
        <v>649</v>
      </c>
      <c r="Y26" s="9">
        <v>602</v>
      </c>
      <c r="Z26" s="9">
        <v>485</v>
      </c>
      <c r="AA26" s="9">
        <v>333</v>
      </c>
      <c r="AB26" s="9">
        <v>190</v>
      </c>
      <c r="AC26" s="13">
        <v>109</v>
      </c>
    </row>
    <row r="27" spans="1:29" x14ac:dyDescent="0.25">
      <c r="A27" s="7" t="s">
        <v>38</v>
      </c>
      <c r="B27" s="21">
        <v>1513</v>
      </c>
      <c r="C27" s="21">
        <v>756</v>
      </c>
      <c r="D27" s="60">
        <v>757</v>
      </c>
      <c r="E27" s="21">
        <v>1225</v>
      </c>
      <c r="F27" s="21">
        <v>603</v>
      </c>
      <c r="G27" s="60">
        <v>622</v>
      </c>
      <c r="H27" s="21">
        <v>288</v>
      </c>
      <c r="I27" s="21">
        <v>153</v>
      </c>
      <c r="J27" s="60">
        <v>135</v>
      </c>
      <c r="K27" s="21">
        <v>48</v>
      </c>
      <c r="L27" s="21">
        <v>78</v>
      </c>
      <c r="M27" s="21">
        <v>85</v>
      </c>
      <c r="N27" s="21">
        <v>66</v>
      </c>
      <c r="O27" s="21">
        <v>62</v>
      </c>
      <c r="P27" s="21">
        <v>82</v>
      </c>
      <c r="Q27" s="21">
        <v>85</v>
      </c>
      <c r="R27" s="21">
        <v>90</v>
      </c>
      <c r="S27" s="21">
        <v>93</v>
      </c>
      <c r="T27" s="21">
        <v>105</v>
      </c>
      <c r="U27" s="21">
        <v>122</v>
      </c>
      <c r="V27" s="21">
        <v>118</v>
      </c>
      <c r="W27" s="21">
        <v>101</v>
      </c>
      <c r="X27" s="21">
        <v>91</v>
      </c>
      <c r="Y27" s="21">
        <v>94</v>
      </c>
      <c r="Z27" s="21">
        <v>86</v>
      </c>
      <c r="AA27" s="21">
        <v>56</v>
      </c>
      <c r="AB27" s="21">
        <v>40</v>
      </c>
      <c r="AC27" s="22">
        <v>11</v>
      </c>
    </row>
    <row r="28" spans="1:29" x14ac:dyDescent="0.25">
      <c r="A28" s="7" t="s">
        <v>39</v>
      </c>
      <c r="B28" s="21">
        <v>788</v>
      </c>
      <c r="C28" s="21">
        <v>417</v>
      </c>
      <c r="D28" s="60">
        <v>371</v>
      </c>
      <c r="E28" s="21">
        <v>582</v>
      </c>
      <c r="F28" s="21">
        <v>323</v>
      </c>
      <c r="G28" s="60">
        <v>259</v>
      </c>
      <c r="H28" s="21">
        <v>206</v>
      </c>
      <c r="I28" s="21">
        <v>94</v>
      </c>
      <c r="J28" s="60">
        <v>112</v>
      </c>
      <c r="K28" s="21">
        <v>23</v>
      </c>
      <c r="L28" s="21">
        <v>39</v>
      </c>
      <c r="M28" s="21">
        <v>27</v>
      </c>
      <c r="N28" s="21">
        <v>25</v>
      </c>
      <c r="O28" s="21">
        <v>41</v>
      </c>
      <c r="P28" s="21">
        <v>60</v>
      </c>
      <c r="Q28" s="21">
        <v>49</v>
      </c>
      <c r="R28" s="21">
        <v>61</v>
      </c>
      <c r="S28" s="21">
        <v>48</v>
      </c>
      <c r="T28" s="21">
        <v>49</v>
      </c>
      <c r="U28" s="21">
        <v>69</v>
      </c>
      <c r="V28" s="21">
        <v>79</v>
      </c>
      <c r="W28" s="21">
        <v>82</v>
      </c>
      <c r="X28" s="21">
        <v>50</v>
      </c>
      <c r="Y28" s="21">
        <v>34</v>
      </c>
      <c r="Z28" s="21">
        <v>15</v>
      </c>
      <c r="AA28" s="21">
        <v>15</v>
      </c>
      <c r="AB28" s="21">
        <v>13</v>
      </c>
      <c r="AC28" s="22">
        <v>9</v>
      </c>
    </row>
    <row r="29" spans="1:29" x14ac:dyDescent="0.25">
      <c r="A29" s="7" t="s">
        <v>40</v>
      </c>
      <c r="B29" s="21">
        <v>4650</v>
      </c>
      <c r="C29" s="21">
        <v>2306</v>
      </c>
      <c r="D29" s="60">
        <v>2344</v>
      </c>
      <c r="E29" s="21">
        <v>3661</v>
      </c>
      <c r="F29" s="21">
        <v>1797</v>
      </c>
      <c r="G29" s="60">
        <v>1864</v>
      </c>
      <c r="H29" s="21">
        <v>989</v>
      </c>
      <c r="I29" s="21">
        <v>509</v>
      </c>
      <c r="J29" s="60">
        <v>480</v>
      </c>
      <c r="K29" s="21">
        <v>179</v>
      </c>
      <c r="L29" s="21">
        <v>217</v>
      </c>
      <c r="M29" s="21">
        <v>223</v>
      </c>
      <c r="N29" s="21">
        <v>206</v>
      </c>
      <c r="O29" s="21">
        <v>220</v>
      </c>
      <c r="P29" s="21">
        <v>201</v>
      </c>
      <c r="Q29" s="21">
        <v>251</v>
      </c>
      <c r="R29" s="21">
        <v>300</v>
      </c>
      <c r="S29" s="21">
        <v>309</v>
      </c>
      <c r="T29" s="21">
        <v>312</v>
      </c>
      <c r="U29" s="21">
        <v>335</v>
      </c>
      <c r="V29" s="21">
        <v>343</v>
      </c>
      <c r="W29" s="21">
        <v>372</v>
      </c>
      <c r="X29" s="21">
        <v>335</v>
      </c>
      <c r="Y29" s="21">
        <v>291</v>
      </c>
      <c r="Z29" s="21">
        <v>253</v>
      </c>
      <c r="AA29" s="21">
        <v>164</v>
      </c>
      <c r="AB29" s="21">
        <v>82</v>
      </c>
      <c r="AC29" s="22">
        <v>57</v>
      </c>
    </row>
    <row r="30" spans="1:29" x14ac:dyDescent="0.25">
      <c r="A30" s="7" t="s">
        <v>41</v>
      </c>
      <c r="B30" s="21">
        <v>829</v>
      </c>
      <c r="C30" s="21">
        <v>414</v>
      </c>
      <c r="D30" s="60">
        <v>415</v>
      </c>
      <c r="E30" s="21">
        <v>762</v>
      </c>
      <c r="F30" s="21">
        <v>384</v>
      </c>
      <c r="G30" s="60">
        <v>378</v>
      </c>
      <c r="H30" s="21">
        <v>67</v>
      </c>
      <c r="I30" s="21">
        <v>30</v>
      </c>
      <c r="J30" s="60">
        <v>37</v>
      </c>
      <c r="K30" s="21">
        <v>30</v>
      </c>
      <c r="L30" s="21">
        <v>27</v>
      </c>
      <c r="M30" s="21">
        <v>31</v>
      </c>
      <c r="N30" s="21">
        <v>58</v>
      </c>
      <c r="O30" s="21">
        <v>36</v>
      </c>
      <c r="P30" s="21">
        <v>41</v>
      </c>
      <c r="Q30" s="21">
        <v>40</v>
      </c>
      <c r="R30" s="21">
        <v>40</v>
      </c>
      <c r="S30" s="21">
        <v>38</v>
      </c>
      <c r="T30" s="21">
        <v>70</v>
      </c>
      <c r="U30" s="21">
        <v>59</v>
      </c>
      <c r="V30" s="21">
        <v>69</v>
      </c>
      <c r="W30" s="21">
        <v>71</v>
      </c>
      <c r="X30" s="21">
        <v>63</v>
      </c>
      <c r="Y30" s="21">
        <v>58</v>
      </c>
      <c r="Z30" s="21">
        <v>40</v>
      </c>
      <c r="AA30" s="21">
        <v>37</v>
      </c>
      <c r="AB30" s="21">
        <v>11</v>
      </c>
      <c r="AC30" s="22">
        <v>10</v>
      </c>
    </row>
    <row r="31" spans="1:29" x14ac:dyDescent="0.25">
      <c r="A31" s="7" t="s">
        <v>60</v>
      </c>
      <c r="B31" s="21">
        <v>1409</v>
      </c>
      <c r="C31" s="21">
        <v>683</v>
      </c>
      <c r="D31" s="60">
        <v>726</v>
      </c>
      <c r="E31" s="21">
        <v>1301</v>
      </c>
      <c r="F31" s="21">
        <v>627</v>
      </c>
      <c r="G31" s="60">
        <v>674</v>
      </c>
      <c r="H31" s="21">
        <v>108</v>
      </c>
      <c r="I31" s="21">
        <v>56</v>
      </c>
      <c r="J31" s="60">
        <v>52</v>
      </c>
      <c r="K31" s="21">
        <v>38</v>
      </c>
      <c r="L31" s="21">
        <v>37</v>
      </c>
      <c r="M31" s="21">
        <v>52</v>
      </c>
      <c r="N31" s="21">
        <v>56</v>
      </c>
      <c r="O31" s="21">
        <v>70</v>
      </c>
      <c r="P31" s="21">
        <v>59</v>
      </c>
      <c r="Q31" s="21">
        <v>66</v>
      </c>
      <c r="R31" s="21">
        <v>59</v>
      </c>
      <c r="S31" s="21">
        <v>62</v>
      </c>
      <c r="T31" s="21">
        <v>80</v>
      </c>
      <c r="U31" s="21">
        <v>110</v>
      </c>
      <c r="V31" s="21">
        <v>132</v>
      </c>
      <c r="W31" s="21">
        <v>135</v>
      </c>
      <c r="X31" s="21">
        <v>110</v>
      </c>
      <c r="Y31" s="21">
        <v>125</v>
      </c>
      <c r="Z31" s="21">
        <v>91</v>
      </c>
      <c r="AA31" s="21">
        <v>61</v>
      </c>
      <c r="AB31" s="21">
        <v>44</v>
      </c>
      <c r="AC31" s="22">
        <v>22</v>
      </c>
    </row>
    <row r="32" spans="1:29" ht="13" x14ac:dyDescent="0.3">
      <c r="A32" s="6" t="str">
        <f>VLOOKUP("&lt;Zeilentitel_5&gt;",Uebersetzungen!$B$3:$E$121,Uebersetzungen!$B$2+1,FALSE)</f>
        <v>Region Imboden</v>
      </c>
      <c r="B32" s="9">
        <v>21702</v>
      </c>
      <c r="C32" s="9">
        <v>10925</v>
      </c>
      <c r="D32" s="65">
        <v>10777</v>
      </c>
      <c r="E32" s="9">
        <v>17443</v>
      </c>
      <c r="F32" s="9">
        <v>8544</v>
      </c>
      <c r="G32" s="65">
        <v>8899</v>
      </c>
      <c r="H32" s="9">
        <v>4259</v>
      </c>
      <c r="I32" s="9">
        <v>2381</v>
      </c>
      <c r="J32" s="65">
        <v>1878</v>
      </c>
      <c r="K32" s="66">
        <v>1115</v>
      </c>
      <c r="L32" s="9">
        <v>1125</v>
      </c>
      <c r="M32" s="9">
        <v>1124</v>
      </c>
      <c r="N32" s="9">
        <v>1070</v>
      </c>
      <c r="O32" s="9">
        <v>1132</v>
      </c>
      <c r="P32" s="9">
        <v>1316</v>
      </c>
      <c r="Q32" s="9">
        <v>1442</v>
      </c>
      <c r="R32" s="9">
        <v>1589</v>
      </c>
      <c r="S32" s="9">
        <v>1616</v>
      </c>
      <c r="T32" s="9">
        <v>1482</v>
      </c>
      <c r="U32" s="9">
        <v>1608</v>
      </c>
      <c r="V32" s="9">
        <v>1559</v>
      </c>
      <c r="W32" s="9">
        <v>1391</v>
      </c>
      <c r="X32" s="9">
        <v>1193</v>
      </c>
      <c r="Y32" s="9">
        <v>1090</v>
      </c>
      <c r="Z32" s="9">
        <v>837</v>
      </c>
      <c r="AA32" s="9">
        <v>560</v>
      </c>
      <c r="AB32" s="9">
        <v>307</v>
      </c>
      <c r="AC32" s="13">
        <v>146</v>
      </c>
    </row>
    <row r="33" spans="1:29" x14ac:dyDescent="0.25">
      <c r="A33" s="7" t="s">
        <v>31</v>
      </c>
      <c r="B33" s="21">
        <v>3499</v>
      </c>
      <c r="C33" s="21">
        <v>1723</v>
      </c>
      <c r="D33" s="60">
        <v>1776</v>
      </c>
      <c r="E33" s="21">
        <v>2994</v>
      </c>
      <c r="F33" s="21">
        <v>1438</v>
      </c>
      <c r="G33" s="60">
        <v>1556</v>
      </c>
      <c r="H33" s="21">
        <v>505</v>
      </c>
      <c r="I33" s="21">
        <v>285</v>
      </c>
      <c r="J33" s="60">
        <v>220</v>
      </c>
      <c r="K33" s="21">
        <v>200</v>
      </c>
      <c r="L33" s="21">
        <v>204</v>
      </c>
      <c r="M33" s="21">
        <v>191</v>
      </c>
      <c r="N33" s="21">
        <v>166</v>
      </c>
      <c r="O33" s="21">
        <v>188</v>
      </c>
      <c r="P33" s="21">
        <v>223</v>
      </c>
      <c r="Q33" s="21">
        <v>205</v>
      </c>
      <c r="R33" s="21">
        <v>249</v>
      </c>
      <c r="S33" s="21">
        <v>267</v>
      </c>
      <c r="T33" s="21">
        <v>231</v>
      </c>
      <c r="U33" s="21">
        <v>264</v>
      </c>
      <c r="V33" s="21">
        <v>295</v>
      </c>
      <c r="W33" s="21">
        <v>221</v>
      </c>
      <c r="X33" s="21">
        <v>195</v>
      </c>
      <c r="Y33" s="21">
        <v>149</v>
      </c>
      <c r="Z33" s="21">
        <v>120</v>
      </c>
      <c r="AA33" s="21">
        <v>64</v>
      </c>
      <c r="AB33" s="21">
        <v>42</v>
      </c>
      <c r="AC33" s="22">
        <v>25</v>
      </c>
    </row>
    <row r="34" spans="1:29" x14ac:dyDescent="0.25">
      <c r="A34" s="7" t="s">
        <v>32</v>
      </c>
      <c r="B34" s="21">
        <v>8244</v>
      </c>
      <c r="C34" s="21">
        <v>4193</v>
      </c>
      <c r="D34" s="60">
        <v>4051</v>
      </c>
      <c r="E34" s="21">
        <v>6240</v>
      </c>
      <c r="F34" s="21">
        <v>3072</v>
      </c>
      <c r="G34" s="60">
        <v>3168</v>
      </c>
      <c r="H34" s="21">
        <v>2004</v>
      </c>
      <c r="I34" s="21">
        <v>1121</v>
      </c>
      <c r="J34" s="60">
        <v>883</v>
      </c>
      <c r="K34" s="21">
        <v>398</v>
      </c>
      <c r="L34" s="21">
        <v>416</v>
      </c>
      <c r="M34" s="21">
        <v>449</v>
      </c>
      <c r="N34" s="21">
        <v>440</v>
      </c>
      <c r="O34" s="21">
        <v>475</v>
      </c>
      <c r="P34" s="21">
        <v>541</v>
      </c>
      <c r="Q34" s="21">
        <v>546</v>
      </c>
      <c r="R34" s="21">
        <v>571</v>
      </c>
      <c r="S34" s="21">
        <v>580</v>
      </c>
      <c r="T34" s="21">
        <v>593</v>
      </c>
      <c r="U34" s="21">
        <v>620</v>
      </c>
      <c r="V34" s="21">
        <v>551</v>
      </c>
      <c r="W34" s="21">
        <v>479</v>
      </c>
      <c r="X34" s="21">
        <v>443</v>
      </c>
      <c r="Y34" s="21">
        <v>414</v>
      </c>
      <c r="Z34" s="21">
        <v>310</v>
      </c>
      <c r="AA34" s="21">
        <v>240</v>
      </c>
      <c r="AB34" s="21">
        <v>121</v>
      </c>
      <c r="AC34" s="22">
        <v>57</v>
      </c>
    </row>
    <row r="35" spans="1:29" x14ac:dyDescent="0.25">
      <c r="A35" s="7" t="s">
        <v>33</v>
      </c>
      <c r="B35" s="21">
        <v>1610</v>
      </c>
      <c r="C35" s="21">
        <v>833</v>
      </c>
      <c r="D35" s="60">
        <v>777</v>
      </c>
      <c r="E35" s="21">
        <v>1283</v>
      </c>
      <c r="F35" s="21">
        <v>657</v>
      </c>
      <c r="G35" s="60">
        <v>626</v>
      </c>
      <c r="H35" s="21">
        <v>327</v>
      </c>
      <c r="I35" s="21">
        <v>176</v>
      </c>
      <c r="J35" s="60">
        <v>151</v>
      </c>
      <c r="K35" s="21">
        <v>80</v>
      </c>
      <c r="L35" s="21">
        <v>92</v>
      </c>
      <c r="M35" s="21">
        <v>95</v>
      </c>
      <c r="N35" s="21">
        <v>101</v>
      </c>
      <c r="O35" s="21">
        <v>90</v>
      </c>
      <c r="P35" s="21">
        <v>98</v>
      </c>
      <c r="Q35" s="21">
        <v>106</v>
      </c>
      <c r="R35" s="21">
        <v>102</v>
      </c>
      <c r="S35" s="21">
        <v>139</v>
      </c>
      <c r="T35" s="21">
        <v>98</v>
      </c>
      <c r="U35" s="21">
        <v>127</v>
      </c>
      <c r="V35" s="21">
        <v>105</v>
      </c>
      <c r="W35" s="21">
        <v>106</v>
      </c>
      <c r="X35" s="21">
        <v>84</v>
      </c>
      <c r="Y35" s="21">
        <v>72</v>
      </c>
      <c r="Z35" s="21">
        <v>55</v>
      </c>
      <c r="AA35" s="21">
        <v>34</v>
      </c>
      <c r="AB35" s="21">
        <v>18</v>
      </c>
      <c r="AC35" s="22">
        <v>8</v>
      </c>
    </row>
    <row r="36" spans="1:29" x14ac:dyDescent="0.25">
      <c r="A36" s="7" t="s">
        <v>34</v>
      </c>
      <c r="B36" s="21">
        <v>2742</v>
      </c>
      <c r="C36" s="21">
        <v>1362</v>
      </c>
      <c r="D36" s="60">
        <v>1380</v>
      </c>
      <c r="E36" s="21">
        <v>2389</v>
      </c>
      <c r="F36" s="21">
        <v>1161</v>
      </c>
      <c r="G36" s="60">
        <v>1228</v>
      </c>
      <c r="H36" s="21">
        <v>353</v>
      </c>
      <c r="I36" s="21">
        <v>201</v>
      </c>
      <c r="J36" s="60">
        <v>152</v>
      </c>
      <c r="K36" s="21">
        <v>169</v>
      </c>
      <c r="L36" s="21">
        <v>178</v>
      </c>
      <c r="M36" s="21">
        <v>163</v>
      </c>
      <c r="N36" s="21">
        <v>141</v>
      </c>
      <c r="O36" s="21">
        <v>138</v>
      </c>
      <c r="P36" s="21">
        <v>153</v>
      </c>
      <c r="Q36" s="21">
        <v>192</v>
      </c>
      <c r="R36" s="21">
        <v>223</v>
      </c>
      <c r="S36" s="21">
        <v>228</v>
      </c>
      <c r="T36" s="21">
        <v>176</v>
      </c>
      <c r="U36" s="21">
        <v>196</v>
      </c>
      <c r="V36" s="21">
        <v>196</v>
      </c>
      <c r="W36" s="21">
        <v>169</v>
      </c>
      <c r="X36" s="21">
        <v>126</v>
      </c>
      <c r="Y36" s="21">
        <v>128</v>
      </c>
      <c r="Z36" s="21">
        <v>87</v>
      </c>
      <c r="AA36" s="21">
        <v>38</v>
      </c>
      <c r="AB36" s="21">
        <v>28</v>
      </c>
      <c r="AC36" s="22">
        <v>13</v>
      </c>
    </row>
    <row r="37" spans="1:29" x14ac:dyDescent="0.25">
      <c r="A37" s="7" t="s">
        <v>35</v>
      </c>
      <c r="B37" s="21">
        <v>2923</v>
      </c>
      <c r="C37" s="21">
        <v>1467</v>
      </c>
      <c r="D37" s="60">
        <v>1456</v>
      </c>
      <c r="E37" s="21">
        <v>2191</v>
      </c>
      <c r="F37" s="21">
        <v>1060</v>
      </c>
      <c r="G37" s="60">
        <v>1131</v>
      </c>
      <c r="H37" s="21">
        <v>732</v>
      </c>
      <c r="I37" s="21">
        <v>407</v>
      </c>
      <c r="J37" s="60">
        <v>325</v>
      </c>
      <c r="K37" s="21">
        <v>130</v>
      </c>
      <c r="L37" s="21">
        <v>101</v>
      </c>
      <c r="M37" s="21">
        <v>99</v>
      </c>
      <c r="N37" s="21">
        <v>121</v>
      </c>
      <c r="O37" s="21">
        <v>109</v>
      </c>
      <c r="P37" s="21">
        <v>190</v>
      </c>
      <c r="Q37" s="21">
        <v>242</v>
      </c>
      <c r="R37" s="21">
        <v>237</v>
      </c>
      <c r="S37" s="21">
        <v>213</v>
      </c>
      <c r="T37" s="21">
        <v>194</v>
      </c>
      <c r="U37" s="21">
        <v>187</v>
      </c>
      <c r="V37" s="21">
        <v>213</v>
      </c>
      <c r="W37" s="21">
        <v>208</v>
      </c>
      <c r="X37" s="21">
        <v>174</v>
      </c>
      <c r="Y37" s="21">
        <v>180</v>
      </c>
      <c r="Z37" s="21">
        <v>141</v>
      </c>
      <c r="AA37" s="21">
        <v>104</v>
      </c>
      <c r="AB37" s="21">
        <v>54</v>
      </c>
      <c r="AC37" s="22">
        <v>26</v>
      </c>
    </row>
    <row r="38" spans="1:29" x14ac:dyDescent="0.25">
      <c r="A38" s="7" t="s">
        <v>36</v>
      </c>
      <c r="B38" s="21">
        <v>1216</v>
      </c>
      <c r="C38" s="21">
        <v>621</v>
      </c>
      <c r="D38" s="60">
        <v>595</v>
      </c>
      <c r="E38" s="21">
        <v>1057</v>
      </c>
      <c r="F38" s="21">
        <v>525</v>
      </c>
      <c r="G38" s="60">
        <v>532</v>
      </c>
      <c r="H38" s="21">
        <v>159</v>
      </c>
      <c r="I38" s="21">
        <v>96</v>
      </c>
      <c r="J38" s="60">
        <v>63</v>
      </c>
      <c r="K38" s="21">
        <v>54</v>
      </c>
      <c r="L38" s="21">
        <v>60</v>
      </c>
      <c r="M38" s="21">
        <v>58</v>
      </c>
      <c r="N38" s="21">
        <v>50</v>
      </c>
      <c r="O38" s="21">
        <v>65</v>
      </c>
      <c r="P38" s="21">
        <v>63</v>
      </c>
      <c r="Q38" s="21">
        <v>62</v>
      </c>
      <c r="R38" s="21">
        <v>83</v>
      </c>
      <c r="S38" s="21">
        <v>82</v>
      </c>
      <c r="T38" s="21">
        <v>81</v>
      </c>
      <c r="U38" s="21">
        <v>103</v>
      </c>
      <c r="V38" s="21">
        <v>88</v>
      </c>
      <c r="W38" s="21">
        <v>104</v>
      </c>
      <c r="X38" s="21">
        <v>79</v>
      </c>
      <c r="Y38" s="21">
        <v>62</v>
      </c>
      <c r="Z38" s="21">
        <v>56</v>
      </c>
      <c r="AA38" s="21">
        <v>39</v>
      </c>
      <c r="AB38" s="21">
        <v>18</v>
      </c>
      <c r="AC38" s="22">
        <v>9</v>
      </c>
    </row>
    <row r="39" spans="1:29" x14ac:dyDescent="0.25">
      <c r="A39" s="7" t="s">
        <v>37</v>
      </c>
      <c r="B39" s="21">
        <v>1468</v>
      </c>
      <c r="C39" s="21">
        <v>726</v>
      </c>
      <c r="D39" s="60">
        <v>742</v>
      </c>
      <c r="E39" s="21">
        <v>1289</v>
      </c>
      <c r="F39" s="21">
        <v>631</v>
      </c>
      <c r="G39" s="60">
        <v>658</v>
      </c>
      <c r="H39" s="21">
        <v>179</v>
      </c>
      <c r="I39" s="21">
        <v>95</v>
      </c>
      <c r="J39" s="60">
        <v>84</v>
      </c>
      <c r="K39" s="21">
        <v>84</v>
      </c>
      <c r="L39" s="21">
        <v>74</v>
      </c>
      <c r="M39" s="21">
        <v>69</v>
      </c>
      <c r="N39" s="21">
        <v>51</v>
      </c>
      <c r="O39" s="21">
        <v>67</v>
      </c>
      <c r="P39" s="21">
        <v>48</v>
      </c>
      <c r="Q39" s="21">
        <v>89</v>
      </c>
      <c r="R39" s="21">
        <v>124</v>
      </c>
      <c r="S39" s="21">
        <v>107</v>
      </c>
      <c r="T39" s="21">
        <v>109</v>
      </c>
      <c r="U39" s="21">
        <v>111</v>
      </c>
      <c r="V39" s="21">
        <v>111</v>
      </c>
      <c r="W39" s="21">
        <v>104</v>
      </c>
      <c r="X39" s="21">
        <v>92</v>
      </c>
      <c r="Y39" s="21">
        <v>85</v>
      </c>
      <c r="Z39" s="21">
        <v>68</v>
      </c>
      <c r="AA39" s="21">
        <v>41</v>
      </c>
      <c r="AB39" s="21">
        <v>26</v>
      </c>
      <c r="AC39" s="22">
        <v>8</v>
      </c>
    </row>
    <row r="40" spans="1:29" ht="13" x14ac:dyDescent="0.3">
      <c r="A40" s="6" t="str">
        <f>VLOOKUP("&lt;Zeilentitel_6&gt;",Uebersetzungen!$B$3:$E$121,Uebersetzungen!$B$2+1,FALSE)</f>
        <v>Region Landquart</v>
      </c>
      <c r="B40" s="9">
        <v>25865</v>
      </c>
      <c r="C40" s="9">
        <v>12973</v>
      </c>
      <c r="D40" s="65">
        <v>12892</v>
      </c>
      <c r="E40" s="9">
        <v>21946</v>
      </c>
      <c r="F40" s="9">
        <v>10863</v>
      </c>
      <c r="G40" s="65">
        <v>11083</v>
      </c>
      <c r="H40" s="9">
        <v>3919</v>
      </c>
      <c r="I40" s="9">
        <v>2110</v>
      </c>
      <c r="J40" s="65">
        <v>1809</v>
      </c>
      <c r="K40" s="66">
        <v>1296</v>
      </c>
      <c r="L40" s="9">
        <v>1324</v>
      </c>
      <c r="M40" s="9">
        <v>1254</v>
      </c>
      <c r="N40" s="9">
        <v>1278</v>
      </c>
      <c r="O40" s="9">
        <v>1343</v>
      </c>
      <c r="P40" s="9">
        <v>1553</v>
      </c>
      <c r="Q40" s="9">
        <v>1648</v>
      </c>
      <c r="R40" s="9">
        <v>1797</v>
      </c>
      <c r="S40" s="9">
        <v>1736</v>
      </c>
      <c r="T40" s="9">
        <v>1655</v>
      </c>
      <c r="U40" s="9">
        <v>2074</v>
      </c>
      <c r="V40" s="9">
        <v>2179</v>
      </c>
      <c r="W40" s="9">
        <v>1861</v>
      </c>
      <c r="X40" s="9">
        <v>1446</v>
      </c>
      <c r="Y40" s="9">
        <v>1252</v>
      </c>
      <c r="Z40" s="9">
        <v>958</v>
      </c>
      <c r="AA40" s="9">
        <v>659</v>
      </c>
      <c r="AB40" s="9">
        <v>364</v>
      </c>
      <c r="AC40" s="13">
        <v>188</v>
      </c>
    </row>
    <row r="41" spans="1:29" x14ac:dyDescent="0.25">
      <c r="A41" s="7" t="s">
        <v>71</v>
      </c>
      <c r="B41" s="21">
        <v>3343</v>
      </c>
      <c r="C41" s="21">
        <v>1683</v>
      </c>
      <c r="D41" s="60">
        <v>1660</v>
      </c>
      <c r="E41" s="21">
        <v>2947</v>
      </c>
      <c r="F41" s="21">
        <v>1461</v>
      </c>
      <c r="G41" s="60">
        <v>1486</v>
      </c>
      <c r="H41" s="21">
        <v>396</v>
      </c>
      <c r="I41" s="21">
        <v>222</v>
      </c>
      <c r="J41" s="60">
        <v>174</v>
      </c>
      <c r="K41" s="21">
        <v>154</v>
      </c>
      <c r="L41" s="21">
        <v>184</v>
      </c>
      <c r="M41" s="21">
        <v>178</v>
      </c>
      <c r="N41" s="21">
        <v>178</v>
      </c>
      <c r="O41" s="21">
        <v>184</v>
      </c>
      <c r="P41" s="21">
        <v>192</v>
      </c>
      <c r="Q41" s="21">
        <v>169</v>
      </c>
      <c r="R41" s="21">
        <v>230</v>
      </c>
      <c r="S41" s="21">
        <v>248</v>
      </c>
      <c r="T41" s="21">
        <v>239</v>
      </c>
      <c r="U41" s="21">
        <v>276</v>
      </c>
      <c r="V41" s="21">
        <v>286</v>
      </c>
      <c r="W41" s="21">
        <v>212</v>
      </c>
      <c r="X41" s="21">
        <v>202</v>
      </c>
      <c r="Y41" s="21">
        <v>158</v>
      </c>
      <c r="Z41" s="21">
        <v>108</v>
      </c>
      <c r="AA41" s="21">
        <v>88</v>
      </c>
      <c r="AB41" s="21">
        <v>37</v>
      </c>
      <c r="AC41" s="22">
        <v>20</v>
      </c>
    </row>
    <row r="42" spans="1:29" x14ac:dyDescent="0.25">
      <c r="A42" s="7" t="s">
        <v>72</v>
      </c>
      <c r="B42" s="21">
        <v>2626</v>
      </c>
      <c r="C42" s="21">
        <v>1328</v>
      </c>
      <c r="D42" s="60">
        <v>1298</v>
      </c>
      <c r="E42" s="21">
        <v>2332</v>
      </c>
      <c r="F42" s="21">
        <v>1176</v>
      </c>
      <c r="G42" s="60">
        <v>1156</v>
      </c>
      <c r="H42" s="21">
        <v>294</v>
      </c>
      <c r="I42" s="21">
        <v>152</v>
      </c>
      <c r="J42" s="60">
        <v>142</v>
      </c>
      <c r="K42" s="21">
        <v>143</v>
      </c>
      <c r="L42" s="21">
        <v>134</v>
      </c>
      <c r="M42" s="21">
        <v>116</v>
      </c>
      <c r="N42" s="21">
        <v>152</v>
      </c>
      <c r="O42" s="21">
        <v>163</v>
      </c>
      <c r="P42" s="21">
        <v>168</v>
      </c>
      <c r="Q42" s="21">
        <v>149</v>
      </c>
      <c r="R42" s="21">
        <v>206</v>
      </c>
      <c r="S42" s="21">
        <v>195</v>
      </c>
      <c r="T42" s="21">
        <v>176</v>
      </c>
      <c r="U42" s="21">
        <v>205</v>
      </c>
      <c r="V42" s="21">
        <v>211</v>
      </c>
      <c r="W42" s="21">
        <v>170</v>
      </c>
      <c r="X42" s="21">
        <v>128</v>
      </c>
      <c r="Y42" s="21">
        <v>94</v>
      </c>
      <c r="Z42" s="21">
        <v>93</v>
      </c>
      <c r="AA42" s="21">
        <v>79</v>
      </c>
      <c r="AB42" s="21">
        <v>34</v>
      </c>
      <c r="AC42" s="22">
        <v>10</v>
      </c>
    </row>
    <row r="43" spans="1:29" x14ac:dyDescent="0.25">
      <c r="A43" s="7" t="s">
        <v>73</v>
      </c>
      <c r="B43" s="21">
        <v>3531</v>
      </c>
      <c r="C43" s="21">
        <v>1776</v>
      </c>
      <c r="D43" s="60">
        <v>1755</v>
      </c>
      <c r="E43" s="21">
        <v>3023</v>
      </c>
      <c r="F43" s="21">
        <v>1490</v>
      </c>
      <c r="G43" s="60">
        <v>1533</v>
      </c>
      <c r="H43" s="21">
        <v>508</v>
      </c>
      <c r="I43" s="21">
        <v>286</v>
      </c>
      <c r="J43" s="60">
        <v>222</v>
      </c>
      <c r="K43" s="21">
        <v>155</v>
      </c>
      <c r="L43" s="21">
        <v>168</v>
      </c>
      <c r="M43" s="21">
        <v>183</v>
      </c>
      <c r="N43" s="21">
        <v>195</v>
      </c>
      <c r="O43" s="21">
        <v>198</v>
      </c>
      <c r="P43" s="21">
        <v>206</v>
      </c>
      <c r="Q43" s="21">
        <v>224</v>
      </c>
      <c r="R43" s="21">
        <v>232</v>
      </c>
      <c r="S43" s="21">
        <v>255</v>
      </c>
      <c r="T43" s="21">
        <v>224</v>
      </c>
      <c r="U43" s="21">
        <v>290</v>
      </c>
      <c r="V43" s="21">
        <v>275</v>
      </c>
      <c r="W43" s="21">
        <v>241</v>
      </c>
      <c r="X43" s="21">
        <v>188</v>
      </c>
      <c r="Y43" s="21">
        <v>186</v>
      </c>
      <c r="Z43" s="21">
        <v>127</v>
      </c>
      <c r="AA43" s="21">
        <v>96</v>
      </c>
      <c r="AB43" s="21">
        <v>59</v>
      </c>
      <c r="AC43" s="22">
        <v>29</v>
      </c>
    </row>
    <row r="44" spans="1:29" x14ac:dyDescent="0.25">
      <c r="A44" s="7" t="s">
        <v>74</v>
      </c>
      <c r="B44" s="21">
        <v>832</v>
      </c>
      <c r="C44" s="21">
        <v>417</v>
      </c>
      <c r="D44" s="60">
        <v>415</v>
      </c>
      <c r="E44" s="21">
        <v>746</v>
      </c>
      <c r="F44" s="21">
        <v>369</v>
      </c>
      <c r="G44" s="60">
        <v>377</v>
      </c>
      <c r="H44" s="21">
        <v>86</v>
      </c>
      <c r="I44" s="21">
        <v>48</v>
      </c>
      <c r="J44" s="60">
        <v>38</v>
      </c>
      <c r="K44" s="21">
        <v>50</v>
      </c>
      <c r="L44" s="21">
        <v>34</v>
      </c>
      <c r="M44" s="21">
        <v>32</v>
      </c>
      <c r="N44" s="21">
        <v>27</v>
      </c>
      <c r="O44" s="21">
        <v>33</v>
      </c>
      <c r="P44" s="21">
        <v>58</v>
      </c>
      <c r="Q44" s="21">
        <v>65</v>
      </c>
      <c r="R44" s="21">
        <v>65</v>
      </c>
      <c r="S44" s="21">
        <v>60</v>
      </c>
      <c r="T44" s="21">
        <v>66</v>
      </c>
      <c r="U44" s="21">
        <v>62</v>
      </c>
      <c r="V44" s="21">
        <v>69</v>
      </c>
      <c r="W44" s="21">
        <v>66</v>
      </c>
      <c r="X44" s="21">
        <v>50</v>
      </c>
      <c r="Y44" s="21">
        <v>36</v>
      </c>
      <c r="Z44" s="21">
        <v>36</v>
      </c>
      <c r="AA44" s="21">
        <v>11</v>
      </c>
      <c r="AB44" s="21">
        <v>8</v>
      </c>
      <c r="AC44" s="22">
        <v>4</v>
      </c>
    </row>
    <row r="45" spans="1:29" x14ac:dyDescent="0.25">
      <c r="A45" s="7" t="s">
        <v>75</v>
      </c>
      <c r="B45" s="21">
        <v>942</v>
      </c>
      <c r="C45" s="21">
        <v>474</v>
      </c>
      <c r="D45" s="60">
        <v>468</v>
      </c>
      <c r="E45" s="21">
        <v>831</v>
      </c>
      <c r="F45" s="21">
        <v>414</v>
      </c>
      <c r="G45" s="60">
        <v>417</v>
      </c>
      <c r="H45" s="21">
        <v>111</v>
      </c>
      <c r="I45" s="21">
        <v>60</v>
      </c>
      <c r="J45" s="60">
        <v>51</v>
      </c>
      <c r="K45" s="21">
        <v>42</v>
      </c>
      <c r="L45" s="21">
        <v>41</v>
      </c>
      <c r="M45" s="21">
        <v>42</v>
      </c>
      <c r="N45" s="21">
        <v>53</v>
      </c>
      <c r="O45" s="21">
        <v>43</v>
      </c>
      <c r="P45" s="21">
        <v>61</v>
      </c>
      <c r="Q45" s="21">
        <v>66</v>
      </c>
      <c r="R45" s="21">
        <v>69</v>
      </c>
      <c r="S45" s="21">
        <v>43</v>
      </c>
      <c r="T45" s="21">
        <v>65</v>
      </c>
      <c r="U45" s="21">
        <v>81</v>
      </c>
      <c r="V45" s="21">
        <v>95</v>
      </c>
      <c r="W45" s="21">
        <v>60</v>
      </c>
      <c r="X45" s="21">
        <v>67</v>
      </c>
      <c r="Y45" s="21">
        <v>54</v>
      </c>
      <c r="Z45" s="21">
        <v>23</v>
      </c>
      <c r="AA45" s="21">
        <v>19</v>
      </c>
      <c r="AB45" s="21">
        <v>11</v>
      </c>
      <c r="AC45" s="22">
        <v>7</v>
      </c>
    </row>
    <row r="46" spans="1:29" x14ac:dyDescent="0.25">
      <c r="A46" s="7" t="s">
        <v>76</v>
      </c>
      <c r="B46" s="21">
        <v>3080</v>
      </c>
      <c r="C46" s="21">
        <v>1533</v>
      </c>
      <c r="D46" s="60">
        <v>1547</v>
      </c>
      <c r="E46" s="21">
        <v>2760</v>
      </c>
      <c r="F46" s="21">
        <v>1372</v>
      </c>
      <c r="G46" s="60">
        <v>1388</v>
      </c>
      <c r="H46" s="21">
        <v>320</v>
      </c>
      <c r="I46" s="21">
        <v>161</v>
      </c>
      <c r="J46" s="60">
        <v>159</v>
      </c>
      <c r="K46" s="21">
        <v>147</v>
      </c>
      <c r="L46" s="21">
        <v>168</v>
      </c>
      <c r="M46" s="21">
        <v>135</v>
      </c>
      <c r="N46" s="21">
        <v>110</v>
      </c>
      <c r="O46" s="21">
        <v>153</v>
      </c>
      <c r="P46" s="21">
        <v>189</v>
      </c>
      <c r="Q46" s="21">
        <v>199</v>
      </c>
      <c r="R46" s="21">
        <v>226</v>
      </c>
      <c r="S46" s="21">
        <v>221</v>
      </c>
      <c r="T46" s="21">
        <v>190</v>
      </c>
      <c r="U46" s="21">
        <v>268</v>
      </c>
      <c r="V46" s="21">
        <v>258</v>
      </c>
      <c r="W46" s="21">
        <v>232</v>
      </c>
      <c r="X46" s="21">
        <v>155</v>
      </c>
      <c r="Y46" s="21">
        <v>141</v>
      </c>
      <c r="Z46" s="21">
        <v>125</v>
      </c>
      <c r="AA46" s="21">
        <v>92</v>
      </c>
      <c r="AB46" s="21">
        <v>43</v>
      </c>
      <c r="AC46" s="22">
        <v>28</v>
      </c>
    </row>
    <row r="47" spans="1:29" x14ac:dyDescent="0.25">
      <c r="A47" s="7" t="s">
        <v>77</v>
      </c>
      <c r="B47" s="21">
        <v>2468</v>
      </c>
      <c r="C47" s="21">
        <v>1216</v>
      </c>
      <c r="D47" s="60">
        <v>1252</v>
      </c>
      <c r="E47" s="21">
        <v>2264</v>
      </c>
      <c r="F47" s="21">
        <v>1114</v>
      </c>
      <c r="G47" s="60">
        <v>1150</v>
      </c>
      <c r="H47" s="21">
        <v>204</v>
      </c>
      <c r="I47" s="21">
        <v>102</v>
      </c>
      <c r="J47" s="60">
        <v>102</v>
      </c>
      <c r="K47" s="21">
        <v>116</v>
      </c>
      <c r="L47" s="21">
        <v>120</v>
      </c>
      <c r="M47" s="21">
        <v>114</v>
      </c>
      <c r="N47" s="21">
        <v>141</v>
      </c>
      <c r="O47" s="21">
        <v>111</v>
      </c>
      <c r="P47" s="21">
        <v>136</v>
      </c>
      <c r="Q47" s="21">
        <v>143</v>
      </c>
      <c r="R47" s="21">
        <v>146</v>
      </c>
      <c r="S47" s="21">
        <v>154</v>
      </c>
      <c r="T47" s="21">
        <v>164</v>
      </c>
      <c r="U47" s="21">
        <v>250</v>
      </c>
      <c r="V47" s="21">
        <v>227</v>
      </c>
      <c r="W47" s="21">
        <v>168</v>
      </c>
      <c r="X47" s="21">
        <v>121</v>
      </c>
      <c r="Y47" s="21">
        <v>136</v>
      </c>
      <c r="Z47" s="21">
        <v>103</v>
      </c>
      <c r="AA47" s="21">
        <v>56</v>
      </c>
      <c r="AB47" s="21">
        <v>37</v>
      </c>
      <c r="AC47" s="22">
        <v>25</v>
      </c>
    </row>
    <row r="48" spans="1:29" x14ac:dyDescent="0.25">
      <c r="A48" s="7" t="s">
        <v>78</v>
      </c>
      <c r="B48" s="21">
        <v>9043</v>
      </c>
      <c r="C48" s="21">
        <v>4546</v>
      </c>
      <c r="D48" s="60">
        <v>4497</v>
      </c>
      <c r="E48" s="21">
        <v>7043</v>
      </c>
      <c r="F48" s="21">
        <v>3467</v>
      </c>
      <c r="G48" s="60">
        <v>3576</v>
      </c>
      <c r="H48" s="21">
        <v>2000</v>
      </c>
      <c r="I48" s="21">
        <v>1079</v>
      </c>
      <c r="J48" s="60">
        <v>921</v>
      </c>
      <c r="K48" s="21">
        <v>489</v>
      </c>
      <c r="L48" s="21">
        <v>475</v>
      </c>
      <c r="M48" s="21">
        <v>454</v>
      </c>
      <c r="N48" s="21">
        <v>422</v>
      </c>
      <c r="O48" s="21">
        <v>458</v>
      </c>
      <c r="P48" s="21">
        <v>543</v>
      </c>
      <c r="Q48" s="21">
        <v>633</v>
      </c>
      <c r="R48" s="21">
        <v>623</v>
      </c>
      <c r="S48" s="21">
        <v>560</v>
      </c>
      <c r="T48" s="21">
        <v>531</v>
      </c>
      <c r="U48" s="21">
        <v>642</v>
      </c>
      <c r="V48" s="21">
        <v>758</v>
      </c>
      <c r="W48" s="21">
        <v>712</v>
      </c>
      <c r="X48" s="21">
        <v>535</v>
      </c>
      <c r="Y48" s="21">
        <v>447</v>
      </c>
      <c r="Z48" s="21">
        <v>343</v>
      </c>
      <c r="AA48" s="21">
        <v>218</v>
      </c>
      <c r="AB48" s="21">
        <v>135</v>
      </c>
      <c r="AC48" s="22">
        <v>65</v>
      </c>
    </row>
    <row r="49" spans="1:29" ht="13" x14ac:dyDescent="0.3">
      <c r="A49" s="6" t="str">
        <f>VLOOKUP("&lt;Zeilentitel_7&gt;",Uebersetzungen!$B$3:$E$121,Uebersetzungen!$B$2+1,FALSE)</f>
        <v>Region Maloja</v>
      </c>
      <c r="B49" s="9">
        <v>18236</v>
      </c>
      <c r="C49" s="9">
        <v>9101</v>
      </c>
      <c r="D49" s="65">
        <v>9135</v>
      </c>
      <c r="E49" s="9">
        <v>12742</v>
      </c>
      <c r="F49" s="9">
        <v>6177</v>
      </c>
      <c r="G49" s="65">
        <v>6565</v>
      </c>
      <c r="H49" s="9">
        <v>5494</v>
      </c>
      <c r="I49" s="9">
        <v>2924</v>
      </c>
      <c r="J49" s="65">
        <v>2570</v>
      </c>
      <c r="K49" s="66">
        <v>675</v>
      </c>
      <c r="L49" s="9">
        <v>681</v>
      </c>
      <c r="M49" s="9">
        <v>710</v>
      </c>
      <c r="N49" s="9">
        <v>843</v>
      </c>
      <c r="O49" s="9">
        <v>864</v>
      </c>
      <c r="P49" s="9">
        <v>966</v>
      </c>
      <c r="Q49" s="9">
        <v>1089</v>
      </c>
      <c r="R49" s="9">
        <v>1232</v>
      </c>
      <c r="S49" s="9">
        <v>1198</v>
      </c>
      <c r="T49" s="9">
        <v>1276</v>
      </c>
      <c r="U49" s="9">
        <v>1557</v>
      </c>
      <c r="V49" s="9">
        <v>1631</v>
      </c>
      <c r="W49" s="9">
        <v>1392</v>
      </c>
      <c r="X49" s="9">
        <v>1150</v>
      </c>
      <c r="Y49" s="9">
        <v>1031</v>
      </c>
      <c r="Z49" s="9">
        <v>899</v>
      </c>
      <c r="AA49" s="9">
        <v>556</v>
      </c>
      <c r="AB49" s="9">
        <v>309</v>
      </c>
      <c r="AC49" s="13">
        <v>177</v>
      </c>
    </row>
    <row r="50" spans="1:29" x14ac:dyDescent="0.25">
      <c r="A50" s="7" t="s">
        <v>42</v>
      </c>
      <c r="B50" s="21">
        <v>581</v>
      </c>
      <c r="C50" s="21">
        <v>287</v>
      </c>
      <c r="D50" s="60">
        <v>294</v>
      </c>
      <c r="E50" s="21">
        <v>488</v>
      </c>
      <c r="F50" s="21">
        <v>234</v>
      </c>
      <c r="G50" s="60">
        <v>254</v>
      </c>
      <c r="H50" s="21">
        <v>93</v>
      </c>
      <c r="I50" s="21">
        <v>53</v>
      </c>
      <c r="J50" s="60">
        <v>40</v>
      </c>
      <c r="K50" s="21">
        <v>17</v>
      </c>
      <c r="L50" s="21">
        <v>16</v>
      </c>
      <c r="M50" s="21">
        <v>29</v>
      </c>
      <c r="N50" s="21">
        <v>23</v>
      </c>
      <c r="O50" s="21">
        <v>23</v>
      </c>
      <c r="P50" s="21">
        <v>35</v>
      </c>
      <c r="Q50" s="21">
        <v>30</v>
      </c>
      <c r="R50" s="21">
        <v>27</v>
      </c>
      <c r="S50" s="21">
        <v>40</v>
      </c>
      <c r="T50" s="21">
        <v>42</v>
      </c>
      <c r="U50" s="21">
        <v>46</v>
      </c>
      <c r="V50" s="21">
        <v>57</v>
      </c>
      <c r="W50" s="21">
        <v>55</v>
      </c>
      <c r="X50" s="21">
        <v>42</v>
      </c>
      <c r="Y50" s="21">
        <v>40</v>
      </c>
      <c r="Z50" s="21">
        <v>32</v>
      </c>
      <c r="AA50" s="21">
        <v>16</v>
      </c>
      <c r="AB50" s="21">
        <v>7</v>
      </c>
      <c r="AC50" s="22">
        <v>4</v>
      </c>
    </row>
    <row r="51" spans="1:29" x14ac:dyDescent="0.25">
      <c r="A51" s="7" t="s">
        <v>43</v>
      </c>
      <c r="B51" s="21">
        <v>1475</v>
      </c>
      <c r="C51" s="21">
        <v>733</v>
      </c>
      <c r="D51" s="60">
        <v>742</v>
      </c>
      <c r="E51" s="21">
        <v>1076</v>
      </c>
      <c r="F51" s="21">
        <v>533</v>
      </c>
      <c r="G51" s="60">
        <v>543</v>
      </c>
      <c r="H51" s="21">
        <v>399</v>
      </c>
      <c r="I51" s="21">
        <v>200</v>
      </c>
      <c r="J51" s="60">
        <v>199</v>
      </c>
      <c r="K51" s="21">
        <v>50</v>
      </c>
      <c r="L51" s="21">
        <v>40</v>
      </c>
      <c r="M51" s="21">
        <v>58</v>
      </c>
      <c r="N51" s="21">
        <v>69</v>
      </c>
      <c r="O51" s="21">
        <v>79</v>
      </c>
      <c r="P51" s="21">
        <v>85</v>
      </c>
      <c r="Q51" s="21">
        <v>99</v>
      </c>
      <c r="R51" s="21">
        <v>88</v>
      </c>
      <c r="S51" s="21">
        <v>72</v>
      </c>
      <c r="T51" s="21">
        <v>96</v>
      </c>
      <c r="U51" s="21">
        <v>140</v>
      </c>
      <c r="V51" s="21">
        <v>145</v>
      </c>
      <c r="W51" s="21">
        <v>124</v>
      </c>
      <c r="X51" s="21">
        <v>85</v>
      </c>
      <c r="Y51" s="21">
        <v>91</v>
      </c>
      <c r="Z51" s="21">
        <v>76</v>
      </c>
      <c r="AA51" s="21">
        <v>37</v>
      </c>
      <c r="AB51" s="21">
        <v>25</v>
      </c>
      <c r="AC51" s="22">
        <v>16</v>
      </c>
    </row>
    <row r="52" spans="1:29" x14ac:dyDescent="0.25">
      <c r="A52" s="7" t="s">
        <v>44</v>
      </c>
      <c r="B52" s="21">
        <v>205</v>
      </c>
      <c r="C52" s="21">
        <v>104</v>
      </c>
      <c r="D52" s="60">
        <v>101</v>
      </c>
      <c r="E52" s="21">
        <v>157</v>
      </c>
      <c r="F52" s="21">
        <v>77</v>
      </c>
      <c r="G52" s="60">
        <v>80</v>
      </c>
      <c r="H52" s="21">
        <v>48</v>
      </c>
      <c r="I52" s="21">
        <v>27</v>
      </c>
      <c r="J52" s="60">
        <v>21</v>
      </c>
      <c r="K52" s="21">
        <v>6</v>
      </c>
      <c r="L52" s="21">
        <v>10</v>
      </c>
      <c r="M52" s="21">
        <v>7</v>
      </c>
      <c r="N52" s="21">
        <v>8</v>
      </c>
      <c r="O52" s="21">
        <v>10</v>
      </c>
      <c r="P52" s="21">
        <v>10</v>
      </c>
      <c r="Q52" s="21">
        <v>6</v>
      </c>
      <c r="R52" s="21">
        <v>14</v>
      </c>
      <c r="S52" s="21">
        <v>13</v>
      </c>
      <c r="T52" s="21">
        <v>12</v>
      </c>
      <c r="U52" s="21">
        <v>17</v>
      </c>
      <c r="V52" s="21">
        <v>24</v>
      </c>
      <c r="W52" s="21">
        <v>17</v>
      </c>
      <c r="X52" s="21">
        <v>20</v>
      </c>
      <c r="Y52" s="21">
        <v>14</v>
      </c>
      <c r="Z52" s="21">
        <v>10</v>
      </c>
      <c r="AA52" s="21">
        <v>4</v>
      </c>
      <c r="AB52" s="21">
        <v>1</v>
      </c>
      <c r="AC52" s="22">
        <v>2</v>
      </c>
    </row>
    <row r="53" spans="1:29" x14ac:dyDescent="0.25">
      <c r="A53" s="7" t="s">
        <v>45</v>
      </c>
      <c r="B53" s="21">
        <v>2118</v>
      </c>
      <c r="C53" s="21">
        <v>1040</v>
      </c>
      <c r="D53" s="60">
        <v>1078</v>
      </c>
      <c r="E53" s="21">
        <v>1413</v>
      </c>
      <c r="F53" s="21">
        <v>679</v>
      </c>
      <c r="G53" s="60">
        <v>734</v>
      </c>
      <c r="H53" s="21">
        <v>705</v>
      </c>
      <c r="I53" s="21">
        <v>361</v>
      </c>
      <c r="J53" s="60">
        <v>344</v>
      </c>
      <c r="K53" s="21">
        <v>87</v>
      </c>
      <c r="L53" s="21">
        <v>102</v>
      </c>
      <c r="M53" s="21">
        <v>87</v>
      </c>
      <c r="N53" s="21">
        <v>91</v>
      </c>
      <c r="O53" s="21">
        <v>97</v>
      </c>
      <c r="P53" s="21">
        <v>102</v>
      </c>
      <c r="Q53" s="21">
        <v>125</v>
      </c>
      <c r="R53" s="21">
        <v>155</v>
      </c>
      <c r="S53" s="21">
        <v>165</v>
      </c>
      <c r="T53" s="21">
        <v>159</v>
      </c>
      <c r="U53" s="21">
        <v>191</v>
      </c>
      <c r="V53" s="21">
        <v>184</v>
      </c>
      <c r="W53" s="21">
        <v>138</v>
      </c>
      <c r="X53" s="21">
        <v>122</v>
      </c>
      <c r="Y53" s="21">
        <v>125</v>
      </c>
      <c r="Z53" s="21">
        <v>81</v>
      </c>
      <c r="AA53" s="21">
        <v>57</v>
      </c>
      <c r="AB53" s="21">
        <v>32</v>
      </c>
      <c r="AC53" s="22">
        <v>18</v>
      </c>
    </row>
    <row r="54" spans="1:29" x14ac:dyDescent="0.25">
      <c r="A54" s="7" t="s">
        <v>95</v>
      </c>
      <c r="B54" s="21">
        <v>692</v>
      </c>
      <c r="C54" s="21">
        <v>355</v>
      </c>
      <c r="D54" s="60">
        <v>337</v>
      </c>
      <c r="E54" s="21">
        <v>529</v>
      </c>
      <c r="F54" s="21">
        <v>262</v>
      </c>
      <c r="G54" s="60">
        <v>267</v>
      </c>
      <c r="H54" s="21">
        <v>163</v>
      </c>
      <c r="I54" s="21">
        <v>93</v>
      </c>
      <c r="J54" s="60">
        <v>70</v>
      </c>
      <c r="K54" s="21">
        <v>23</v>
      </c>
      <c r="L54" s="21">
        <v>23</v>
      </c>
      <c r="M54" s="21">
        <v>10</v>
      </c>
      <c r="N54" s="21">
        <v>28</v>
      </c>
      <c r="O54" s="21">
        <v>36</v>
      </c>
      <c r="P54" s="21">
        <v>31</v>
      </c>
      <c r="Q54" s="21">
        <v>42</v>
      </c>
      <c r="R54" s="21">
        <v>44</v>
      </c>
      <c r="S54" s="21">
        <v>31</v>
      </c>
      <c r="T54" s="21">
        <v>43</v>
      </c>
      <c r="U54" s="21">
        <v>64</v>
      </c>
      <c r="V54" s="21">
        <v>71</v>
      </c>
      <c r="W54" s="21">
        <v>68</v>
      </c>
      <c r="X54" s="21">
        <v>63</v>
      </c>
      <c r="Y54" s="21">
        <v>53</v>
      </c>
      <c r="Z54" s="21">
        <v>40</v>
      </c>
      <c r="AA54" s="21">
        <v>16</v>
      </c>
      <c r="AB54" s="21">
        <v>5</v>
      </c>
      <c r="AC54" s="22">
        <v>1</v>
      </c>
    </row>
    <row r="55" spans="1:29" x14ac:dyDescent="0.25">
      <c r="A55" s="7" t="s">
        <v>46</v>
      </c>
      <c r="B55" s="21">
        <v>2915</v>
      </c>
      <c r="C55" s="21">
        <v>1434</v>
      </c>
      <c r="D55" s="60">
        <v>1481</v>
      </c>
      <c r="E55" s="21">
        <v>2242</v>
      </c>
      <c r="F55" s="21">
        <v>1083</v>
      </c>
      <c r="G55" s="60">
        <v>1159</v>
      </c>
      <c r="H55" s="21">
        <v>673</v>
      </c>
      <c r="I55" s="21">
        <v>351</v>
      </c>
      <c r="J55" s="60">
        <v>322</v>
      </c>
      <c r="K55" s="21">
        <v>124</v>
      </c>
      <c r="L55" s="21">
        <v>110</v>
      </c>
      <c r="M55" s="21">
        <v>122</v>
      </c>
      <c r="N55" s="21">
        <v>131</v>
      </c>
      <c r="O55" s="21">
        <v>177</v>
      </c>
      <c r="P55" s="21">
        <v>171</v>
      </c>
      <c r="Q55" s="21">
        <v>170</v>
      </c>
      <c r="R55" s="21">
        <v>196</v>
      </c>
      <c r="S55" s="21">
        <v>195</v>
      </c>
      <c r="T55" s="21">
        <v>200</v>
      </c>
      <c r="U55" s="21">
        <v>264</v>
      </c>
      <c r="V55" s="21">
        <v>272</v>
      </c>
      <c r="W55" s="21">
        <v>186</v>
      </c>
      <c r="X55" s="21">
        <v>174</v>
      </c>
      <c r="Y55" s="21">
        <v>132</v>
      </c>
      <c r="Z55" s="21">
        <v>141</v>
      </c>
      <c r="AA55" s="21">
        <v>73</v>
      </c>
      <c r="AB55" s="21">
        <v>51</v>
      </c>
      <c r="AC55" s="22">
        <v>26</v>
      </c>
    </row>
    <row r="56" spans="1:29" x14ac:dyDescent="0.25">
      <c r="A56" s="7" t="s">
        <v>97</v>
      </c>
      <c r="B56" s="21">
        <v>4957</v>
      </c>
      <c r="C56" s="21">
        <v>2486</v>
      </c>
      <c r="D56" s="60">
        <v>2471</v>
      </c>
      <c r="E56" s="21">
        <v>2898</v>
      </c>
      <c r="F56" s="21">
        <v>1387</v>
      </c>
      <c r="G56" s="60">
        <v>1511</v>
      </c>
      <c r="H56" s="21">
        <v>2059</v>
      </c>
      <c r="I56" s="21">
        <v>1099</v>
      </c>
      <c r="J56" s="60">
        <v>960</v>
      </c>
      <c r="K56" s="21">
        <v>145</v>
      </c>
      <c r="L56" s="21">
        <v>168</v>
      </c>
      <c r="M56" s="21">
        <v>181</v>
      </c>
      <c r="N56" s="21">
        <v>199</v>
      </c>
      <c r="O56" s="21">
        <v>222</v>
      </c>
      <c r="P56" s="21">
        <v>279</v>
      </c>
      <c r="Q56" s="21">
        <v>328</v>
      </c>
      <c r="R56" s="21">
        <v>352</v>
      </c>
      <c r="S56" s="21">
        <v>367</v>
      </c>
      <c r="T56" s="21">
        <v>356</v>
      </c>
      <c r="U56" s="21">
        <v>418</v>
      </c>
      <c r="V56" s="21">
        <v>447</v>
      </c>
      <c r="W56" s="21">
        <v>395</v>
      </c>
      <c r="X56" s="21">
        <v>275</v>
      </c>
      <c r="Y56" s="21">
        <v>259</v>
      </c>
      <c r="Z56" s="21">
        <v>246</v>
      </c>
      <c r="AA56" s="21">
        <v>176</v>
      </c>
      <c r="AB56" s="21">
        <v>101</v>
      </c>
      <c r="AC56" s="22">
        <v>43</v>
      </c>
    </row>
    <row r="57" spans="1:29" x14ac:dyDescent="0.25">
      <c r="A57" s="7" t="s">
        <v>47</v>
      </c>
      <c r="B57" s="21">
        <v>706</v>
      </c>
      <c r="C57" s="21">
        <v>371</v>
      </c>
      <c r="D57" s="60">
        <v>335</v>
      </c>
      <c r="E57" s="21">
        <v>587</v>
      </c>
      <c r="F57" s="21">
        <v>309</v>
      </c>
      <c r="G57" s="60">
        <v>278</v>
      </c>
      <c r="H57" s="21">
        <v>119</v>
      </c>
      <c r="I57" s="21">
        <v>62</v>
      </c>
      <c r="J57" s="60">
        <v>57</v>
      </c>
      <c r="K57" s="21">
        <v>36</v>
      </c>
      <c r="L57" s="21">
        <v>28</v>
      </c>
      <c r="M57" s="21">
        <v>37</v>
      </c>
      <c r="N57" s="21">
        <v>30</v>
      </c>
      <c r="O57" s="21">
        <v>33</v>
      </c>
      <c r="P57" s="21">
        <v>39</v>
      </c>
      <c r="Q57" s="21">
        <v>43</v>
      </c>
      <c r="R57" s="21">
        <v>59</v>
      </c>
      <c r="S57" s="21">
        <v>32</v>
      </c>
      <c r="T57" s="21">
        <v>40</v>
      </c>
      <c r="U57" s="21">
        <v>63</v>
      </c>
      <c r="V57" s="21">
        <v>71</v>
      </c>
      <c r="W57" s="21">
        <v>45</v>
      </c>
      <c r="X57" s="21">
        <v>40</v>
      </c>
      <c r="Y57" s="21">
        <v>50</v>
      </c>
      <c r="Z57" s="21">
        <v>31</v>
      </c>
      <c r="AA57" s="21">
        <v>20</v>
      </c>
      <c r="AB57" s="21">
        <v>3</v>
      </c>
      <c r="AC57" s="22">
        <v>6</v>
      </c>
    </row>
    <row r="58" spans="1:29" x14ac:dyDescent="0.25">
      <c r="A58" s="7" t="s">
        <v>98</v>
      </c>
      <c r="B58" s="21">
        <v>706</v>
      </c>
      <c r="C58" s="21">
        <v>348</v>
      </c>
      <c r="D58" s="60">
        <v>358</v>
      </c>
      <c r="E58" s="21">
        <v>474</v>
      </c>
      <c r="F58" s="21">
        <v>226</v>
      </c>
      <c r="G58" s="60">
        <v>248</v>
      </c>
      <c r="H58" s="21">
        <v>232</v>
      </c>
      <c r="I58" s="21">
        <v>122</v>
      </c>
      <c r="J58" s="60">
        <v>110</v>
      </c>
      <c r="K58" s="21">
        <v>31</v>
      </c>
      <c r="L58" s="21">
        <v>34</v>
      </c>
      <c r="M58" s="21">
        <v>22</v>
      </c>
      <c r="N58" s="21">
        <v>30</v>
      </c>
      <c r="O58" s="21">
        <v>43</v>
      </c>
      <c r="P58" s="21">
        <v>35</v>
      </c>
      <c r="Q58" s="21">
        <v>33</v>
      </c>
      <c r="R58" s="21">
        <v>51</v>
      </c>
      <c r="S58" s="21">
        <v>44</v>
      </c>
      <c r="T58" s="21">
        <v>62</v>
      </c>
      <c r="U58" s="21">
        <v>66</v>
      </c>
      <c r="V58" s="21">
        <v>60</v>
      </c>
      <c r="W58" s="21">
        <v>45</v>
      </c>
      <c r="X58" s="21">
        <v>46</v>
      </c>
      <c r="Y58" s="21">
        <v>38</v>
      </c>
      <c r="Z58" s="21">
        <v>26</v>
      </c>
      <c r="AA58" s="21">
        <v>24</v>
      </c>
      <c r="AB58" s="21">
        <v>8</v>
      </c>
      <c r="AC58" s="22">
        <v>8</v>
      </c>
    </row>
    <row r="59" spans="1:29" x14ac:dyDescent="0.25">
      <c r="A59" s="7" t="s">
        <v>48</v>
      </c>
      <c r="B59" s="21">
        <v>1105</v>
      </c>
      <c r="C59" s="21">
        <v>558</v>
      </c>
      <c r="D59" s="60">
        <v>547</v>
      </c>
      <c r="E59" s="21">
        <v>731</v>
      </c>
      <c r="F59" s="21">
        <v>352</v>
      </c>
      <c r="G59" s="60">
        <v>379</v>
      </c>
      <c r="H59" s="21">
        <v>374</v>
      </c>
      <c r="I59" s="21">
        <v>206</v>
      </c>
      <c r="J59" s="60">
        <v>168</v>
      </c>
      <c r="K59" s="21">
        <v>49</v>
      </c>
      <c r="L59" s="21">
        <v>38</v>
      </c>
      <c r="M59" s="21">
        <v>28</v>
      </c>
      <c r="N59" s="21">
        <v>37</v>
      </c>
      <c r="O59" s="21">
        <v>39</v>
      </c>
      <c r="P59" s="21">
        <v>51</v>
      </c>
      <c r="Q59" s="21">
        <v>56</v>
      </c>
      <c r="R59" s="21">
        <v>82</v>
      </c>
      <c r="S59" s="21">
        <v>78</v>
      </c>
      <c r="T59" s="21">
        <v>89</v>
      </c>
      <c r="U59" s="21">
        <v>100</v>
      </c>
      <c r="V59" s="21">
        <v>90</v>
      </c>
      <c r="W59" s="21">
        <v>85</v>
      </c>
      <c r="X59" s="21">
        <v>66</v>
      </c>
      <c r="Y59" s="21">
        <v>75</v>
      </c>
      <c r="Z59" s="21">
        <v>72</v>
      </c>
      <c r="AA59" s="21">
        <v>36</v>
      </c>
      <c r="AB59" s="21">
        <v>19</v>
      </c>
      <c r="AC59" s="22">
        <v>15</v>
      </c>
    </row>
    <row r="60" spans="1:29" x14ac:dyDescent="0.25">
      <c r="A60" s="7" t="s">
        <v>49</v>
      </c>
      <c r="B60" s="21">
        <v>1209</v>
      </c>
      <c r="C60" s="21">
        <v>627</v>
      </c>
      <c r="D60" s="60">
        <v>582</v>
      </c>
      <c r="E60" s="21">
        <v>805</v>
      </c>
      <c r="F60" s="21">
        <v>396</v>
      </c>
      <c r="G60" s="60">
        <v>409</v>
      </c>
      <c r="H60" s="21">
        <v>404</v>
      </c>
      <c r="I60" s="21">
        <v>231</v>
      </c>
      <c r="J60" s="60">
        <v>173</v>
      </c>
      <c r="K60" s="21">
        <v>49</v>
      </c>
      <c r="L60" s="21">
        <v>41</v>
      </c>
      <c r="M60" s="21">
        <v>65</v>
      </c>
      <c r="N60" s="21">
        <v>128</v>
      </c>
      <c r="O60" s="21">
        <v>51</v>
      </c>
      <c r="P60" s="21">
        <v>50</v>
      </c>
      <c r="Q60" s="21">
        <v>62</v>
      </c>
      <c r="R60" s="21">
        <v>73</v>
      </c>
      <c r="S60" s="21">
        <v>88</v>
      </c>
      <c r="T60" s="21">
        <v>85</v>
      </c>
      <c r="U60" s="21">
        <v>81</v>
      </c>
      <c r="V60" s="21">
        <v>81</v>
      </c>
      <c r="W60" s="21">
        <v>91</v>
      </c>
      <c r="X60" s="21">
        <v>87</v>
      </c>
      <c r="Y60" s="21">
        <v>63</v>
      </c>
      <c r="Z60" s="21">
        <v>58</v>
      </c>
      <c r="AA60" s="21">
        <v>27</v>
      </c>
      <c r="AB60" s="21">
        <v>19</v>
      </c>
      <c r="AC60" s="22">
        <v>10</v>
      </c>
    </row>
    <row r="61" spans="1:29" x14ac:dyDescent="0.25">
      <c r="A61" s="7" t="s">
        <v>99</v>
      </c>
      <c r="B61" s="21">
        <v>1567</v>
      </c>
      <c r="C61" s="21">
        <v>758</v>
      </c>
      <c r="D61" s="60">
        <v>809</v>
      </c>
      <c r="E61" s="21">
        <v>1342</v>
      </c>
      <c r="F61" s="21">
        <v>639</v>
      </c>
      <c r="G61" s="60">
        <v>703</v>
      </c>
      <c r="H61" s="21">
        <v>225</v>
      </c>
      <c r="I61" s="21">
        <v>119</v>
      </c>
      <c r="J61" s="60">
        <v>106</v>
      </c>
      <c r="K61" s="21">
        <v>58</v>
      </c>
      <c r="L61" s="21">
        <v>71</v>
      </c>
      <c r="M61" s="21">
        <v>64</v>
      </c>
      <c r="N61" s="21">
        <v>69</v>
      </c>
      <c r="O61" s="21">
        <v>54</v>
      </c>
      <c r="P61" s="21">
        <v>78</v>
      </c>
      <c r="Q61" s="21">
        <v>95</v>
      </c>
      <c r="R61" s="21">
        <v>91</v>
      </c>
      <c r="S61" s="21">
        <v>73</v>
      </c>
      <c r="T61" s="21">
        <v>92</v>
      </c>
      <c r="U61" s="21">
        <v>107</v>
      </c>
      <c r="V61" s="21">
        <v>129</v>
      </c>
      <c r="W61" s="21">
        <v>143</v>
      </c>
      <c r="X61" s="21">
        <v>130</v>
      </c>
      <c r="Y61" s="21">
        <v>91</v>
      </c>
      <c r="Z61" s="21">
        <v>86</v>
      </c>
      <c r="AA61" s="21">
        <v>70</v>
      </c>
      <c r="AB61" s="21">
        <v>38</v>
      </c>
      <c r="AC61" s="22">
        <v>28</v>
      </c>
    </row>
    <row r="62" spans="1:29" ht="13" x14ac:dyDescent="0.3">
      <c r="A62" s="6" t="str">
        <f>VLOOKUP("&lt;Zeilentitel_8&gt;",Uebersetzungen!$B$3:$E$121,Uebersetzungen!$B$2+1,FALSE)</f>
        <v>Region Moesa</v>
      </c>
      <c r="B62" s="9">
        <v>8909</v>
      </c>
      <c r="C62" s="9">
        <v>4563</v>
      </c>
      <c r="D62" s="65">
        <v>4346</v>
      </c>
      <c r="E62" s="9">
        <v>6823</v>
      </c>
      <c r="F62" s="9">
        <v>3338</v>
      </c>
      <c r="G62" s="65">
        <v>3485</v>
      </c>
      <c r="H62" s="9">
        <v>2086</v>
      </c>
      <c r="I62" s="9">
        <v>1225</v>
      </c>
      <c r="J62" s="65">
        <v>861</v>
      </c>
      <c r="K62" s="66">
        <v>283</v>
      </c>
      <c r="L62" s="9">
        <v>350</v>
      </c>
      <c r="M62" s="9">
        <v>374</v>
      </c>
      <c r="N62" s="9">
        <v>387</v>
      </c>
      <c r="O62" s="9">
        <v>453</v>
      </c>
      <c r="P62" s="9">
        <v>492</v>
      </c>
      <c r="Q62" s="9">
        <v>474</v>
      </c>
      <c r="R62" s="9">
        <v>461</v>
      </c>
      <c r="S62" s="9">
        <v>592</v>
      </c>
      <c r="T62" s="9">
        <v>730</v>
      </c>
      <c r="U62" s="9">
        <v>814</v>
      </c>
      <c r="V62" s="9">
        <v>779</v>
      </c>
      <c r="W62" s="9">
        <v>671</v>
      </c>
      <c r="X62" s="9">
        <v>526</v>
      </c>
      <c r="Y62" s="9">
        <v>453</v>
      </c>
      <c r="Z62" s="9">
        <v>452</v>
      </c>
      <c r="AA62" s="9">
        <v>318</v>
      </c>
      <c r="AB62" s="9">
        <v>200</v>
      </c>
      <c r="AC62" s="13">
        <v>100</v>
      </c>
    </row>
    <row r="63" spans="1:29" x14ac:dyDescent="0.25">
      <c r="A63" s="7" t="s">
        <v>50</v>
      </c>
      <c r="B63" s="21">
        <v>87</v>
      </c>
      <c r="C63" s="21">
        <v>41</v>
      </c>
      <c r="D63" s="60">
        <v>46</v>
      </c>
      <c r="E63" s="21">
        <v>79</v>
      </c>
      <c r="F63" s="21">
        <v>36</v>
      </c>
      <c r="G63" s="60">
        <v>43</v>
      </c>
      <c r="H63" s="21">
        <v>8</v>
      </c>
      <c r="I63" s="21">
        <v>5</v>
      </c>
      <c r="J63" s="60">
        <v>3</v>
      </c>
      <c r="K63" s="21">
        <v>0</v>
      </c>
      <c r="L63" s="21">
        <v>0</v>
      </c>
      <c r="M63" s="21">
        <v>1</v>
      </c>
      <c r="N63" s="21">
        <v>6</v>
      </c>
      <c r="O63" s="21">
        <v>3</v>
      </c>
      <c r="P63" s="21">
        <v>3</v>
      </c>
      <c r="Q63" s="21">
        <v>6</v>
      </c>
      <c r="R63" s="21">
        <v>1</v>
      </c>
      <c r="S63" s="21">
        <v>1</v>
      </c>
      <c r="T63" s="21">
        <v>6</v>
      </c>
      <c r="U63" s="21">
        <v>7</v>
      </c>
      <c r="V63" s="21">
        <v>18</v>
      </c>
      <c r="W63" s="21">
        <v>7</v>
      </c>
      <c r="X63" s="21">
        <v>7</v>
      </c>
      <c r="Y63" s="21">
        <v>5</v>
      </c>
      <c r="Z63" s="21">
        <v>4</v>
      </c>
      <c r="AA63" s="21">
        <v>6</v>
      </c>
      <c r="AB63" s="21">
        <v>5</v>
      </c>
      <c r="AC63" s="22">
        <v>1</v>
      </c>
    </row>
    <row r="64" spans="1:29" x14ac:dyDescent="0.25">
      <c r="A64" s="7" t="s">
        <v>51</v>
      </c>
      <c r="B64" s="21">
        <v>274</v>
      </c>
      <c r="C64" s="21">
        <v>127</v>
      </c>
      <c r="D64" s="60">
        <v>147</v>
      </c>
      <c r="E64" s="21">
        <v>235</v>
      </c>
      <c r="F64" s="21">
        <v>105</v>
      </c>
      <c r="G64" s="60">
        <v>130</v>
      </c>
      <c r="H64" s="21">
        <v>39</v>
      </c>
      <c r="I64" s="21">
        <v>22</v>
      </c>
      <c r="J64" s="60">
        <v>17</v>
      </c>
      <c r="K64" s="21">
        <v>4</v>
      </c>
      <c r="L64" s="21">
        <v>6</v>
      </c>
      <c r="M64" s="21">
        <v>12</v>
      </c>
      <c r="N64" s="21">
        <v>11</v>
      </c>
      <c r="O64" s="21">
        <v>16</v>
      </c>
      <c r="P64" s="21">
        <v>9</v>
      </c>
      <c r="Q64" s="21">
        <v>8</v>
      </c>
      <c r="R64" s="21">
        <v>8</v>
      </c>
      <c r="S64" s="21">
        <v>15</v>
      </c>
      <c r="T64" s="21">
        <v>23</v>
      </c>
      <c r="U64" s="21">
        <v>28</v>
      </c>
      <c r="V64" s="21">
        <v>20</v>
      </c>
      <c r="W64" s="21">
        <v>25</v>
      </c>
      <c r="X64" s="21">
        <v>19</v>
      </c>
      <c r="Y64" s="21">
        <v>22</v>
      </c>
      <c r="Z64" s="21">
        <v>19</v>
      </c>
      <c r="AA64" s="21">
        <v>15</v>
      </c>
      <c r="AB64" s="21">
        <v>9</v>
      </c>
      <c r="AC64" s="22">
        <v>5</v>
      </c>
    </row>
    <row r="65" spans="1:29" x14ac:dyDescent="0.25">
      <c r="A65" s="7" t="s">
        <v>52</v>
      </c>
      <c r="B65" s="21">
        <v>158</v>
      </c>
      <c r="C65" s="21">
        <v>89</v>
      </c>
      <c r="D65" s="60">
        <v>69</v>
      </c>
      <c r="E65" s="21">
        <v>144</v>
      </c>
      <c r="F65" s="21">
        <v>78</v>
      </c>
      <c r="G65" s="60">
        <v>66</v>
      </c>
      <c r="H65" s="21">
        <v>14</v>
      </c>
      <c r="I65" s="21">
        <v>11</v>
      </c>
      <c r="J65" s="60">
        <v>3</v>
      </c>
      <c r="K65" s="21">
        <v>6</v>
      </c>
      <c r="L65" s="21">
        <v>1</v>
      </c>
      <c r="M65" s="21">
        <v>3</v>
      </c>
      <c r="N65" s="21">
        <v>2</v>
      </c>
      <c r="O65" s="21">
        <v>5</v>
      </c>
      <c r="P65" s="21">
        <v>4</v>
      </c>
      <c r="Q65" s="21">
        <v>9</v>
      </c>
      <c r="R65" s="21">
        <v>5</v>
      </c>
      <c r="S65" s="21">
        <v>9</v>
      </c>
      <c r="T65" s="21">
        <v>7</v>
      </c>
      <c r="U65" s="21">
        <v>16</v>
      </c>
      <c r="V65" s="21">
        <v>11</v>
      </c>
      <c r="W65" s="21">
        <v>17</v>
      </c>
      <c r="X65" s="21">
        <v>25</v>
      </c>
      <c r="Y65" s="21">
        <v>20</v>
      </c>
      <c r="Z65" s="21">
        <v>8</v>
      </c>
      <c r="AA65" s="21">
        <v>5</v>
      </c>
      <c r="AB65" s="21">
        <v>4</v>
      </c>
      <c r="AC65" s="22">
        <v>1</v>
      </c>
    </row>
    <row r="66" spans="1:29" x14ac:dyDescent="0.25">
      <c r="A66" s="7" t="s">
        <v>53</v>
      </c>
      <c r="B66" s="21">
        <v>121</v>
      </c>
      <c r="C66" s="21">
        <v>64</v>
      </c>
      <c r="D66" s="60">
        <v>57</v>
      </c>
      <c r="E66" s="21">
        <v>102</v>
      </c>
      <c r="F66" s="21">
        <v>54</v>
      </c>
      <c r="G66" s="60">
        <v>48</v>
      </c>
      <c r="H66" s="21">
        <v>19</v>
      </c>
      <c r="I66" s="21">
        <v>10</v>
      </c>
      <c r="J66" s="60">
        <v>9</v>
      </c>
      <c r="K66" s="21">
        <v>3</v>
      </c>
      <c r="L66" s="21">
        <v>1</v>
      </c>
      <c r="M66" s="21">
        <v>1</v>
      </c>
      <c r="N66" s="21">
        <v>5</v>
      </c>
      <c r="O66" s="21">
        <v>5</v>
      </c>
      <c r="P66" s="21">
        <v>0</v>
      </c>
      <c r="Q66" s="21">
        <v>5</v>
      </c>
      <c r="R66" s="21">
        <v>7</v>
      </c>
      <c r="S66" s="21">
        <v>4</v>
      </c>
      <c r="T66" s="21">
        <v>8</v>
      </c>
      <c r="U66" s="21">
        <v>12</v>
      </c>
      <c r="V66" s="21">
        <v>13</v>
      </c>
      <c r="W66" s="21">
        <v>19</v>
      </c>
      <c r="X66" s="21">
        <v>14</v>
      </c>
      <c r="Y66" s="21">
        <v>6</v>
      </c>
      <c r="Z66" s="21">
        <v>8</v>
      </c>
      <c r="AA66" s="21">
        <v>7</v>
      </c>
      <c r="AB66" s="21">
        <v>1</v>
      </c>
      <c r="AC66" s="22">
        <v>2</v>
      </c>
    </row>
    <row r="67" spans="1:29" x14ac:dyDescent="0.25">
      <c r="A67" s="7" t="s">
        <v>54</v>
      </c>
      <c r="B67" s="21">
        <v>846</v>
      </c>
      <c r="C67" s="21">
        <v>428</v>
      </c>
      <c r="D67" s="60">
        <v>418</v>
      </c>
      <c r="E67" s="21">
        <v>684</v>
      </c>
      <c r="F67" s="21">
        <v>336</v>
      </c>
      <c r="G67" s="60">
        <v>348</v>
      </c>
      <c r="H67" s="21">
        <v>162</v>
      </c>
      <c r="I67" s="21">
        <v>92</v>
      </c>
      <c r="J67" s="60">
        <v>70</v>
      </c>
      <c r="K67" s="21">
        <v>33</v>
      </c>
      <c r="L67" s="21">
        <v>36</v>
      </c>
      <c r="M67" s="21">
        <v>31</v>
      </c>
      <c r="N67" s="21">
        <v>46</v>
      </c>
      <c r="O67" s="21">
        <v>45</v>
      </c>
      <c r="P67" s="21">
        <v>47</v>
      </c>
      <c r="Q67" s="21">
        <v>48</v>
      </c>
      <c r="R67" s="21">
        <v>54</v>
      </c>
      <c r="S67" s="21">
        <v>57</v>
      </c>
      <c r="T67" s="21">
        <v>73</v>
      </c>
      <c r="U67" s="21">
        <v>73</v>
      </c>
      <c r="V67" s="21">
        <v>64</v>
      </c>
      <c r="W67" s="21">
        <v>55</v>
      </c>
      <c r="X67" s="21">
        <v>50</v>
      </c>
      <c r="Y67" s="21">
        <v>48</v>
      </c>
      <c r="Z67" s="21">
        <v>36</v>
      </c>
      <c r="AA67" s="21">
        <v>23</v>
      </c>
      <c r="AB67" s="21">
        <v>18</v>
      </c>
      <c r="AC67" s="22">
        <v>9</v>
      </c>
    </row>
    <row r="68" spans="1:29" x14ac:dyDescent="0.25">
      <c r="A68" s="7" t="s">
        <v>55</v>
      </c>
      <c r="B68" s="21">
        <v>1330</v>
      </c>
      <c r="C68" s="21">
        <v>690</v>
      </c>
      <c r="D68" s="60">
        <v>640</v>
      </c>
      <c r="E68" s="21">
        <v>1054</v>
      </c>
      <c r="F68" s="21">
        <v>532</v>
      </c>
      <c r="G68" s="60">
        <v>522</v>
      </c>
      <c r="H68" s="21">
        <v>276</v>
      </c>
      <c r="I68" s="21">
        <v>158</v>
      </c>
      <c r="J68" s="60">
        <v>118</v>
      </c>
      <c r="K68" s="21">
        <v>32</v>
      </c>
      <c r="L68" s="21">
        <v>52</v>
      </c>
      <c r="M68" s="21">
        <v>51</v>
      </c>
      <c r="N68" s="21">
        <v>54</v>
      </c>
      <c r="O68" s="21">
        <v>67</v>
      </c>
      <c r="P68" s="21">
        <v>51</v>
      </c>
      <c r="Q68" s="21">
        <v>66</v>
      </c>
      <c r="R68" s="21">
        <v>55</v>
      </c>
      <c r="S68" s="21">
        <v>61</v>
      </c>
      <c r="T68" s="21">
        <v>115</v>
      </c>
      <c r="U68" s="21">
        <v>126</v>
      </c>
      <c r="V68" s="21">
        <v>130</v>
      </c>
      <c r="W68" s="21">
        <v>111</v>
      </c>
      <c r="X68" s="21">
        <v>90</v>
      </c>
      <c r="Y68" s="21">
        <v>66</v>
      </c>
      <c r="Z68" s="21">
        <v>92</v>
      </c>
      <c r="AA68" s="21">
        <v>44</v>
      </c>
      <c r="AB68" s="21">
        <v>44</v>
      </c>
      <c r="AC68" s="22">
        <v>23</v>
      </c>
    </row>
    <row r="69" spans="1:29" x14ac:dyDescent="0.25">
      <c r="A69" s="7" t="s">
        <v>56</v>
      </c>
      <c r="B69" s="21">
        <v>324</v>
      </c>
      <c r="C69" s="21">
        <v>176</v>
      </c>
      <c r="D69" s="60">
        <v>148</v>
      </c>
      <c r="E69" s="21">
        <v>261</v>
      </c>
      <c r="F69" s="21">
        <v>137</v>
      </c>
      <c r="G69" s="60">
        <v>124</v>
      </c>
      <c r="H69" s="21">
        <v>63</v>
      </c>
      <c r="I69" s="21">
        <v>39</v>
      </c>
      <c r="J69" s="60">
        <v>24</v>
      </c>
      <c r="K69" s="21">
        <v>6</v>
      </c>
      <c r="L69" s="21">
        <v>10</v>
      </c>
      <c r="M69" s="21">
        <v>6</v>
      </c>
      <c r="N69" s="21">
        <v>11</v>
      </c>
      <c r="O69" s="21">
        <v>22</v>
      </c>
      <c r="P69" s="21">
        <v>11</v>
      </c>
      <c r="Q69" s="21">
        <v>18</v>
      </c>
      <c r="R69" s="21">
        <v>13</v>
      </c>
      <c r="S69" s="21">
        <v>11</v>
      </c>
      <c r="T69" s="21">
        <v>22</v>
      </c>
      <c r="U69" s="21">
        <v>31</v>
      </c>
      <c r="V69" s="21">
        <v>34</v>
      </c>
      <c r="W69" s="21">
        <v>22</v>
      </c>
      <c r="X69" s="21">
        <v>24</v>
      </c>
      <c r="Y69" s="21">
        <v>22</v>
      </c>
      <c r="Z69" s="21">
        <v>17</v>
      </c>
      <c r="AA69" s="21">
        <v>19</v>
      </c>
      <c r="AB69" s="21">
        <v>16</v>
      </c>
      <c r="AC69" s="22">
        <v>9</v>
      </c>
    </row>
    <row r="70" spans="1:29" x14ac:dyDescent="0.25">
      <c r="A70" s="7" t="s">
        <v>57</v>
      </c>
      <c r="B70" s="21">
        <v>616</v>
      </c>
      <c r="C70" s="21">
        <v>329</v>
      </c>
      <c r="D70" s="60">
        <v>287</v>
      </c>
      <c r="E70" s="21">
        <v>456</v>
      </c>
      <c r="F70" s="21">
        <v>230</v>
      </c>
      <c r="G70" s="60">
        <v>226</v>
      </c>
      <c r="H70" s="21">
        <v>160</v>
      </c>
      <c r="I70" s="21">
        <v>99</v>
      </c>
      <c r="J70" s="60">
        <v>61</v>
      </c>
      <c r="K70" s="21">
        <v>19</v>
      </c>
      <c r="L70" s="21">
        <v>28</v>
      </c>
      <c r="M70" s="21">
        <v>28</v>
      </c>
      <c r="N70" s="21">
        <v>22</v>
      </c>
      <c r="O70" s="21">
        <v>33</v>
      </c>
      <c r="P70" s="21">
        <v>37</v>
      </c>
      <c r="Q70" s="21">
        <v>35</v>
      </c>
      <c r="R70" s="21">
        <v>43</v>
      </c>
      <c r="S70" s="21">
        <v>48</v>
      </c>
      <c r="T70" s="21">
        <v>58</v>
      </c>
      <c r="U70" s="21">
        <v>53</v>
      </c>
      <c r="V70" s="21">
        <v>57</v>
      </c>
      <c r="W70" s="21">
        <v>33</v>
      </c>
      <c r="X70" s="21">
        <v>37</v>
      </c>
      <c r="Y70" s="21">
        <v>26</v>
      </c>
      <c r="Z70" s="21">
        <v>23</v>
      </c>
      <c r="AA70" s="21">
        <v>21</v>
      </c>
      <c r="AB70" s="21">
        <v>12</v>
      </c>
      <c r="AC70" s="22">
        <v>3</v>
      </c>
    </row>
    <row r="71" spans="1:29" x14ac:dyDescent="0.25">
      <c r="A71" s="7" t="s">
        <v>58</v>
      </c>
      <c r="B71" s="21">
        <v>1453</v>
      </c>
      <c r="C71" s="21">
        <v>766</v>
      </c>
      <c r="D71" s="60">
        <v>687</v>
      </c>
      <c r="E71" s="21">
        <v>1025</v>
      </c>
      <c r="F71" s="21">
        <v>501</v>
      </c>
      <c r="G71" s="60">
        <v>524</v>
      </c>
      <c r="H71" s="21">
        <v>428</v>
      </c>
      <c r="I71" s="21">
        <v>265</v>
      </c>
      <c r="J71" s="60">
        <v>163</v>
      </c>
      <c r="K71" s="21">
        <v>45</v>
      </c>
      <c r="L71" s="21">
        <v>59</v>
      </c>
      <c r="M71" s="21">
        <v>67</v>
      </c>
      <c r="N71" s="21">
        <v>74</v>
      </c>
      <c r="O71" s="21">
        <v>70</v>
      </c>
      <c r="P71" s="21">
        <v>99</v>
      </c>
      <c r="Q71" s="21">
        <v>75</v>
      </c>
      <c r="R71" s="21">
        <v>92</v>
      </c>
      <c r="S71" s="21">
        <v>120</v>
      </c>
      <c r="T71" s="21">
        <v>108</v>
      </c>
      <c r="U71" s="21">
        <v>135</v>
      </c>
      <c r="V71" s="21">
        <v>114</v>
      </c>
      <c r="W71" s="21">
        <v>108</v>
      </c>
      <c r="X71" s="21">
        <v>64</v>
      </c>
      <c r="Y71" s="21">
        <v>70</v>
      </c>
      <c r="Z71" s="21">
        <v>70</v>
      </c>
      <c r="AA71" s="21">
        <v>43</v>
      </c>
      <c r="AB71" s="21">
        <v>28</v>
      </c>
      <c r="AC71" s="22">
        <v>12</v>
      </c>
    </row>
    <row r="72" spans="1:29" x14ac:dyDescent="0.25">
      <c r="A72" s="7" t="s">
        <v>100</v>
      </c>
      <c r="B72" s="21">
        <v>2625</v>
      </c>
      <c r="C72" s="21">
        <v>1301</v>
      </c>
      <c r="D72" s="60">
        <v>1324</v>
      </c>
      <c r="E72" s="21">
        <v>1971</v>
      </c>
      <c r="F72" s="21">
        <v>936</v>
      </c>
      <c r="G72" s="60">
        <v>1035</v>
      </c>
      <c r="H72" s="21">
        <v>654</v>
      </c>
      <c r="I72" s="21">
        <v>365</v>
      </c>
      <c r="J72" s="60">
        <v>289</v>
      </c>
      <c r="K72" s="21">
        <v>110</v>
      </c>
      <c r="L72" s="21">
        <v>115</v>
      </c>
      <c r="M72" s="21">
        <v>150</v>
      </c>
      <c r="N72" s="21">
        <v>124</v>
      </c>
      <c r="O72" s="21">
        <v>141</v>
      </c>
      <c r="P72" s="21">
        <v>148</v>
      </c>
      <c r="Q72" s="21">
        <v>128</v>
      </c>
      <c r="R72" s="21">
        <v>131</v>
      </c>
      <c r="S72" s="21">
        <v>205</v>
      </c>
      <c r="T72" s="21">
        <v>234</v>
      </c>
      <c r="U72" s="21">
        <v>240</v>
      </c>
      <c r="V72" s="21">
        <v>211</v>
      </c>
      <c r="W72" s="21">
        <v>164</v>
      </c>
      <c r="X72" s="21">
        <v>122</v>
      </c>
      <c r="Y72" s="21">
        <v>110</v>
      </c>
      <c r="Z72" s="21">
        <v>123</v>
      </c>
      <c r="AA72" s="21">
        <v>98</v>
      </c>
      <c r="AB72" s="21">
        <v>45</v>
      </c>
      <c r="AC72" s="22">
        <v>26</v>
      </c>
    </row>
    <row r="73" spans="1:29" x14ac:dyDescent="0.25">
      <c r="A73" s="7" t="s">
        <v>59</v>
      </c>
      <c r="B73" s="21">
        <v>878</v>
      </c>
      <c r="C73" s="21">
        <v>452</v>
      </c>
      <c r="D73" s="60">
        <v>426</v>
      </c>
      <c r="E73" s="21">
        <v>650</v>
      </c>
      <c r="F73" s="21">
        <v>316</v>
      </c>
      <c r="G73" s="60">
        <v>334</v>
      </c>
      <c r="H73" s="21">
        <v>228</v>
      </c>
      <c r="I73" s="21">
        <v>136</v>
      </c>
      <c r="J73" s="60">
        <v>92</v>
      </c>
      <c r="K73" s="21">
        <v>17</v>
      </c>
      <c r="L73" s="21">
        <v>37</v>
      </c>
      <c r="M73" s="21">
        <v>22</v>
      </c>
      <c r="N73" s="21">
        <v>28</v>
      </c>
      <c r="O73" s="21">
        <v>42</v>
      </c>
      <c r="P73" s="21">
        <v>77</v>
      </c>
      <c r="Q73" s="21">
        <v>68</v>
      </c>
      <c r="R73" s="21">
        <v>45</v>
      </c>
      <c r="S73" s="21">
        <v>52</v>
      </c>
      <c r="T73" s="21">
        <v>64</v>
      </c>
      <c r="U73" s="21">
        <v>73</v>
      </c>
      <c r="V73" s="21">
        <v>89</v>
      </c>
      <c r="W73" s="21">
        <v>92</v>
      </c>
      <c r="X73" s="21">
        <v>54</v>
      </c>
      <c r="Y73" s="21">
        <v>38</v>
      </c>
      <c r="Z73" s="21">
        <v>31</v>
      </c>
      <c r="AA73" s="21">
        <v>29</v>
      </c>
      <c r="AB73" s="21">
        <v>15</v>
      </c>
      <c r="AC73" s="22">
        <v>5</v>
      </c>
    </row>
    <row r="74" spans="1:29" x14ac:dyDescent="0.25">
      <c r="A74" s="7" t="s">
        <v>101</v>
      </c>
      <c r="B74" s="21">
        <v>197</v>
      </c>
      <c r="C74" s="21">
        <v>100</v>
      </c>
      <c r="D74" s="60">
        <v>97</v>
      </c>
      <c r="E74" s="21">
        <v>162</v>
      </c>
      <c r="F74" s="21">
        <v>77</v>
      </c>
      <c r="G74" s="60">
        <v>85</v>
      </c>
      <c r="H74" s="21">
        <v>35</v>
      </c>
      <c r="I74" s="21">
        <v>23</v>
      </c>
      <c r="J74" s="60">
        <v>12</v>
      </c>
      <c r="K74" s="21">
        <v>8</v>
      </c>
      <c r="L74" s="21">
        <v>5</v>
      </c>
      <c r="M74" s="21">
        <v>2</v>
      </c>
      <c r="N74" s="21">
        <v>4</v>
      </c>
      <c r="O74" s="21">
        <v>4</v>
      </c>
      <c r="P74" s="21">
        <v>6</v>
      </c>
      <c r="Q74" s="21">
        <v>8</v>
      </c>
      <c r="R74" s="21">
        <v>7</v>
      </c>
      <c r="S74" s="21">
        <v>9</v>
      </c>
      <c r="T74" s="21">
        <v>12</v>
      </c>
      <c r="U74" s="21">
        <v>20</v>
      </c>
      <c r="V74" s="21">
        <v>18</v>
      </c>
      <c r="W74" s="21">
        <v>18</v>
      </c>
      <c r="X74" s="21">
        <v>20</v>
      </c>
      <c r="Y74" s="21">
        <v>20</v>
      </c>
      <c r="Z74" s="21">
        <v>21</v>
      </c>
      <c r="AA74" s="21">
        <v>8</v>
      </c>
      <c r="AB74" s="21">
        <v>3</v>
      </c>
      <c r="AC74" s="22">
        <v>4</v>
      </c>
    </row>
    <row r="75" spans="1:29" ht="13" x14ac:dyDescent="0.3">
      <c r="A75" s="6" t="str">
        <f>VLOOKUP("&lt;Zeilentitel_9&gt;",Uebersetzungen!$B$3:$E$121,Uebersetzungen!$B$2+1,FALSE)</f>
        <v>Region Plessur</v>
      </c>
      <c r="B75" s="9">
        <v>43233</v>
      </c>
      <c r="C75" s="9">
        <v>21316</v>
      </c>
      <c r="D75" s="65">
        <v>21917</v>
      </c>
      <c r="E75" s="9">
        <v>33893</v>
      </c>
      <c r="F75" s="9">
        <v>16283</v>
      </c>
      <c r="G75" s="65">
        <v>17610</v>
      </c>
      <c r="H75" s="9">
        <v>9340</v>
      </c>
      <c r="I75" s="9">
        <v>5033</v>
      </c>
      <c r="J75" s="65">
        <v>4307</v>
      </c>
      <c r="K75" s="66">
        <v>1819</v>
      </c>
      <c r="L75" s="9">
        <v>1734</v>
      </c>
      <c r="M75" s="9">
        <v>1634</v>
      </c>
      <c r="N75" s="9">
        <v>1709</v>
      </c>
      <c r="O75" s="9">
        <v>2444</v>
      </c>
      <c r="P75" s="9">
        <v>3090</v>
      </c>
      <c r="Q75" s="9">
        <v>3315</v>
      </c>
      <c r="R75" s="9">
        <v>3021</v>
      </c>
      <c r="S75" s="9">
        <v>2737</v>
      </c>
      <c r="T75" s="9">
        <v>2750</v>
      </c>
      <c r="U75" s="9">
        <v>3205</v>
      </c>
      <c r="V75" s="9">
        <v>3301</v>
      </c>
      <c r="W75" s="9">
        <v>2979</v>
      </c>
      <c r="X75" s="9">
        <v>2412</v>
      </c>
      <c r="Y75" s="9">
        <v>2258</v>
      </c>
      <c r="Z75" s="9">
        <v>1987</v>
      </c>
      <c r="AA75" s="9">
        <v>1418</v>
      </c>
      <c r="AB75" s="9">
        <v>912</v>
      </c>
      <c r="AC75" s="13">
        <v>508</v>
      </c>
    </row>
    <row r="76" spans="1:29" x14ac:dyDescent="0.25">
      <c r="A76" s="7" t="s">
        <v>67</v>
      </c>
      <c r="B76" s="21">
        <v>37875</v>
      </c>
      <c r="C76" s="21">
        <v>18477</v>
      </c>
      <c r="D76" s="60">
        <v>19398</v>
      </c>
      <c r="E76" s="21">
        <v>29727</v>
      </c>
      <c r="F76" s="21">
        <v>14149</v>
      </c>
      <c r="G76" s="60">
        <v>15578</v>
      </c>
      <c r="H76" s="21">
        <v>8148</v>
      </c>
      <c r="I76" s="21">
        <v>4328</v>
      </c>
      <c r="J76" s="60">
        <v>3820</v>
      </c>
      <c r="K76" s="21">
        <v>1632</v>
      </c>
      <c r="L76" s="21">
        <v>1520</v>
      </c>
      <c r="M76" s="21">
        <v>1463</v>
      </c>
      <c r="N76" s="21">
        <v>1539</v>
      </c>
      <c r="O76" s="21">
        <v>2159</v>
      </c>
      <c r="P76" s="21">
        <v>2783</v>
      </c>
      <c r="Q76" s="21">
        <v>2926</v>
      </c>
      <c r="R76" s="21">
        <v>2657</v>
      </c>
      <c r="S76" s="21">
        <v>2402</v>
      </c>
      <c r="T76" s="21">
        <v>2425</v>
      </c>
      <c r="U76" s="21">
        <v>2774</v>
      </c>
      <c r="V76" s="21">
        <v>2845</v>
      </c>
      <c r="W76" s="21">
        <v>2518</v>
      </c>
      <c r="X76" s="21">
        <v>2038</v>
      </c>
      <c r="Y76" s="21">
        <v>1957</v>
      </c>
      <c r="Z76" s="21">
        <v>1724</v>
      </c>
      <c r="AA76" s="21">
        <v>1249</v>
      </c>
      <c r="AB76" s="21">
        <v>807</v>
      </c>
      <c r="AC76" s="22">
        <v>457</v>
      </c>
    </row>
    <row r="77" spans="1:29" x14ac:dyDescent="0.25">
      <c r="A77" s="7" t="s">
        <v>68</v>
      </c>
      <c r="B77" s="21">
        <v>1956</v>
      </c>
      <c r="C77" s="21">
        <v>1037</v>
      </c>
      <c r="D77" s="60">
        <v>919</v>
      </c>
      <c r="E77" s="21">
        <v>1539</v>
      </c>
      <c r="F77" s="21">
        <v>785</v>
      </c>
      <c r="G77" s="60">
        <v>754</v>
      </c>
      <c r="H77" s="21">
        <v>417</v>
      </c>
      <c r="I77" s="21">
        <v>252</v>
      </c>
      <c r="J77" s="60">
        <v>165</v>
      </c>
      <c r="K77" s="21">
        <v>73</v>
      </c>
      <c r="L77" s="21">
        <v>78</v>
      </c>
      <c r="M77" s="21">
        <v>81</v>
      </c>
      <c r="N77" s="21">
        <v>83</v>
      </c>
      <c r="O77" s="21">
        <v>118</v>
      </c>
      <c r="P77" s="21">
        <v>99</v>
      </c>
      <c r="Q77" s="21">
        <v>138</v>
      </c>
      <c r="R77" s="21">
        <v>124</v>
      </c>
      <c r="S77" s="21">
        <v>145</v>
      </c>
      <c r="T77" s="21">
        <v>126</v>
      </c>
      <c r="U77" s="21">
        <v>148</v>
      </c>
      <c r="V77" s="21">
        <v>169</v>
      </c>
      <c r="W77" s="21">
        <v>175</v>
      </c>
      <c r="X77" s="21">
        <v>112</v>
      </c>
      <c r="Y77" s="21">
        <v>95</v>
      </c>
      <c r="Z77" s="21">
        <v>92</v>
      </c>
      <c r="AA77" s="21">
        <v>54</v>
      </c>
      <c r="AB77" s="21">
        <v>34</v>
      </c>
      <c r="AC77" s="22">
        <v>12</v>
      </c>
    </row>
    <row r="78" spans="1:29" x14ac:dyDescent="0.25">
      <c r="A78" s="7" t="s">
        <v>69</v>
      </c>
      <c r="B78" s="21">
        <v>3101</v>
      </c>
      <c r="C78" s="21">
        <v>1649</v>
      </c>
      <c r="D78" s="60">
        <v>1452</v>
      </c>
      <c r="E78" s="21">
        <v>2352</v>
      </c>
      <c r="F78" s="21">
        <v>1209</v>
      </c>
      <c r="G78" s="60">
        <v>1143</v>
      </c>
      <c r="H78" s="21">
        <v>749</v>
      </c>
      <c r="I78" s="21">
        <v>440</v>
      </c>
      <c r="J78" s="60">
        <v>309</v>
      </c>
      <c r="K78" s="21">
        <v>98</v>
      </c>
      <c r="L78" s="21">
        <v>115</v>
      </c>
      <c r="M78" s="21">
        <v>77</v>
      </c>
      <c r="N78" s="21">
        <v>83</v>
      </c>
      <c r="O78" s="21">
        <v>162</v>
      </c>
      <c r="P78" s="21">
        <v>201</v>
      </c>
      <c r="Q78" s="21">
        <v>234</v>
      </c>
      <c r="R78" s="21">
        <v>210</v>
      </c>
      <c r="S78" s="21">
        <v>180</v>
      </c>
      <c r="T78" s="21">
        <v>189</v>
      </c>
      <c r="U78" s="21">
        <v>254</v>
      </c>
      <c r="V78" s="21">
        <v>266</v>
      </c>
      <c r="W78" s="21">
        <v>257</v>
      </c>
      <c r="X78" s="21">
        <v>230</v>
      </c>
      <c r="Y78" s="21">
        <v>186</v>
      </c>
      <c r="Z78" s="21">
        <v>150</v>
      </c>
      <c r="AA78" s="21">
        <v>108</v>
      </c>
      <c r="AB78" s="21">
        <v>65</v>
      </c>
      <c r="AC78" s="22">
        <v>36</v>
      </c>
    </row>
    <row r="79" spans="1:29" x14ac:dyDescent="0.25">
      <c r="A79" s="7" t="s">
        <v>70</v>
      </c>
      <c r="B79" s="21">
        <v>301</v>
      </c>
      <c r="C79" s="21">
        <v>153</v>
      </c>
      <c r="D79" s="60">
        <v>148</v>
      </c>
      <c r="E79" s="21">
        <v>275</v>
      </c>
      <c r="F79" s="21">
        <v>140</v>
      </c>
      <c r="G79" s="60">
        <v>135</v>
      </c>
      <c r="H79" s="21">
        <v>26</v>
      </c>
      <c r="I79" s="21">
        <v>13</v>
      </c>
      <c r="J79" s="60">
        <v>13</v>
      </c>
      <c r="K79" s="21">
        <v>16</v>
      </c>
      <c r="L79" s="21">
        <v>21</v>
      </c>
      <c r="M79" s="21">
        <v>13</v>
      </c>
      <c r="N79" s="21">
        <v>4</v>
      </c>
      <c r="O79" s="21">
        <v>5</v>
      </c>
      <c r="P79" s="21">
        <v>7</v>
      </c>
      <c r="Q79" s="21">
        <v>17</v>
      </c>
      <c r="R79" s="21">
        <v>30</v>
      </c>
      <c r="S79" s="21">
        <v>10</v>
      </c>
      <c r="T79" s="21">
        <v>10</v>
      </c>
      <c r="U79" s="21">
        <v>29</v>
      </c>
      <c r="V79" s="21">
        <v>21</v>
      </c>
      <c r="W79" s="21">
        <v>29</v>
      </c>
      <c r="X79" s="21">
        <v>32</v>
      </c>
      <c r="Y79" s="21">
        <v>20</v>
      </c>
      <c r="Z79" s="21">
        <v>21</v>
      </c>
      <c r="AA79" s="21">
        <v>7</v>
      </c>
      <c r="AB79" s="21">
        <v>6</v>
      </c>
      <c r="AC79" s="22">
        <v>3</v>
      </c>
    </row>
    <row r="80" spans="1:29" ht="13" x14ac:dyDescent="0.3">
      <c r="A80" s="6" t="str">
        <f>VLOOKUP("&lt;Zeilentitel_10&gt;",Uebersetzungen!$B$3:$E$121,Uebersetzungen!$B$2+1,FALSE)</f>
        <v>Region Prättigau/Davos</v>
      </c>
      <c r="B80" s="9">
        <v>26060</v>
      </c>
      <c r="C80" s="9">
        <v>13127</v>
      </c>
      <c r="D80" s="65">
        <v>12933</v>
      </c>
      <c r="E80" s="9">
        <v>20997</v>
      </c>
      <c r="F80" s="9">
        <v>10368</v>
      </c>
      <c r="G80" s="65">
        <v>10629</v>
      </c>
      <c r="H80" s="9">
        <v>5063</v>
      </c>
      <c r="I80" s="9">
        <v>2759</v>
      </c>
      <c r="J80" s="65">
        <v>2304</v>
      </c>
      <c r="K80" s="66">
        <v>1113</v>
      </c>
      <c r="L80" s="9">
        <v>1157</v>
      </c>
      <c r="M80" s="9">
        <v>1178</v>
      </c>
      <c r="N80" s="9">
        <v>1203</v>
      </c>
      <c r="O80" s="9">
        <v>1390</v>
      </c>
      <c r="P80" s="9">
        <v>1464</v>
      </c>
      <c r="Q80" s="9">
        <v>1572</v>
      </c>
      <c r="R80" s="9">
        <v>1727</v>
      </c>
      <c r="S80" s="9">
        <v>1685</v>
      </c>
      <c r="T80" s="9">
        <v>1728</v>
      </c>
      <c r="U80" s="9">
        <v>2077</v>
      </c>
      <c r="V80" s="9">
        <v>1998</v>
      </c>
      <c r="W80" s="9">
        <v>1858</v>
      </c>
      <c r="X80" s="9">
        <v>1670</v>
      </c>
      <c r="Y80" s="9">
        <v>1465</v>
      </c>
      <c r="Z80" s="9">
        <v>1228</v>
      </c>
      <c r="AA80" s="9">
        <v>777</v>
      </c>
      <c r="AB80" s="9">
        <v>491</v>
      </c>
      <c r="AC80" s="13">
        <v>279</v>
      </c>
    </row>
    <row r="81" spans="1:29" x14ac:dyDescent="0.25">
      <c r="A81" s="7" t="s">
        <v>61</v>
      </c>
      <c r="B81" s="21">
        <v>10648</v>
      </c>
      <c r="C81" s="21">
        <v>5337</v>
      </c>
      <c r="D81" s="60">
        <v>5311</v>
      </c>
      <c r="E81" s="21">
        <v>7744</v>
      </c>
      <c r="F81" s="21">
        <v>3778</v>
      </c>
      <c r="G81" s="60">
        <v>3966</v>
      </c>
      <c r="H81" s="21">
        <v>2904</v>
      </c>
      <c r="I81" s="21">
        <v>1559</v>
      </c>
      <c r="J81" s="60">
        <v>1345</v>
      </c>
      <c r="K81" s="21">
        <v>461</v>
      </c>
      <c r="L81" s="21">
        <v>440</v>
      </c>
      <c r="M81" s="21">
        <v>469</v>
      </c>
      <c r="N81" s="21">
        <v>451</v>
      </c>
      <c r="O81" s="21">
        <v>524</v>
      </c>
      <c r="P81" s="21">
        <v>618</v>
      </c>
      <c r="Q81" s="21">
        <v>728</v>
      </c>
      <c r="R81" s="21">
        <v>800</v>
      </c>
      <c r="S81" s="21">
        <v>791</v>
      </c>
      <c r="T81" s="21">
        <v>763</v>
      </c>
      <c r="U81" s="21">
        <v>854</v>
      </c>
      <c r="V81" s="21">
        <v>762</v>
      </c>
      <c r="W81" s="21">
        <v>690</v>
      </c>
      <c r="X81" s="21">
        <v>665</v>
      </c>
      <c r="Y81" s="21">
        <v>567</v>
      </c>
      <c r="Z81" s="21">
        <v>493</v>
      </c>
      <c r="AA81" s="21">
        <v>295</v>
      </c>
      <c r="AB81" s="21">
        <v>175</v>
      </c>
      <c r="AC81" s="22">
        <v>102</v>
      </c>
    </row>
    <row r="82" spans="1:29" x14ac:dyDescent="0.25">
      <c r="A82" s="7" t="s">
        <v>62</v>
      </c>
      <c r="B82" s="21">
        <v>596</v>
      </c>
      <c r="C82" s="21">
        <v>298</v>
      </c>
      <c r="D82" s="60">
        <v>298</v>
      </c>
      <c r="E82" s="21">
        <v>563</v>
      </c>
      <c r="F82" s="21">
        <v>277</v>
      </c>
      <c r="G82" s="60">
        <v>286</v>
      </c>
      <c r="H82" s="21">
        <v>33</v>
      </c>
      <c r="I82" s="21">
        <v>21</v>
      </c>
      <c r="J82" s="60">
        <v>12</v>
      </c>
      <c r="K82" s="21">
        <v>34</v>
      </c>
      <c r="L82" s="21">
        <v>29</v>
      </c>
      <c r="M82" s="21">
        <v>26</v>
      </c>
      <c r="N82" s="21">
        <v>17</v>
      </c>
      <c r="O82" s="21">
        <v>36</v>
      </c>
      <c r="P82" s="21">
        <v>39</v>
      </c>
      <c r="Q82" s="21">
        <v>32</v>
      </c>
      <c r="R82" s="21">
        <v>29</v>
      </c>
      <c r="S82" s="21">
        <v>33</v>
      </c>
      <c r="T82" s="21">
        <v>36</v>
      </c>
      <c r="U82" s="21">
        <v>49</v>
      </c>
      <c r="V82" s="21">
        <v>56</v>
      </c>
      <c r="W82" s="21">
        <v>46</v>
      </c>
      <c r="X82" s="21">
        <v>32</v>
      </c>
      <c r="Y82" s="21">
        <v>31</v>
      </c>
      <c r="Z82" s="21">
        <v>33</v>
      </c>
      <c r="AA82" s="21">
        <v>18</v>
      </c>
      <c r="AB82" s="21">
        <v>13</v>
      </c>
      <c r="AC82" s="22">
        <v>7</v>
      </c>
    </row>
    <row r="83" spans="1:29" x14ac:dyDescent="0.25">
      <c r="A83" s="7" t="s">
        <v>63</v>
      </c>
      <c r="B83" s="21">
        <v>203</v>
      </c>
      <c r="C83" s="21">
        <v>102</v>
      </c>
      <c r="D83" s="60">
        <v>101</v>
      </c>
      <c r="E83" s="21">
        <v>196</v>
      </c>
      <c r="F83" s="21">
        <v>99</v>
      </c>
      <c r="G83" s="60">
        <v>97</v>
      </c>
      <c r="H83" s="21">
        <v>7</v>
      </c>
      <c r="I83" s="21">
        <v>3</v>
      </c>
      <c r="J83" s="60">
        <v>4</v>
      </c>
      <c r="K83" s="21">
        <v>8</v>
      </c>
      <c r="L83" s="21">
        <v>15</v>
      </c>
      <c r="M83" s="21">
        <v>12</v>
      </c>
      <c r="N83" s="21">
        <v>12</v>
      </c>
      <c r="O83" s="21">
        <v>12</v>
      </c>
      <c r="P83" s="21">
        <v>9</v>
      </c>
      <c r="Q83" s="21">
        <v>10</v>
      </c>
      <c r="R83" s="21">
        <v>10</v>
      </c>
      <c r="S83" s="21">
        <v>13</v>
      </c>
      <c r="T83" s="21">
        <v>9</v>
      </c>
      <c r="U83" s="21">
        <v>17</v>
      </c>
      <c r="V83" s="21">
        <v>13</v>
      </c>
      <c r="W83" s="21">
        <v>19</v>
      </c>
      <c r="X83" s="21">
        <v>12</v>
      </c>
      <c r="Y83" s="21">
        <v>16</v>
      </c>
      <c r="Z83" s="21">
        <v>6</v>
      </c>
      <c r="AA83" s="21">
        <v>6</v>
      </c>
      <c r="AB83" s="21">
        <v>2</v>
      </c>
      <c r="AC83" s="22">
        <v>2</v>
      </c>
    </row>
    <row r="84" spans="1:29" x14ac:dyDescent="0.25">
      <c r="A84" s="7" t="s">
        <v>64</v>
      </c>
      <c r="B84" s="21">
        <v>1136</v>
      </c>
      <c r="C84" s="21">
        <v>582</v>
      </c>
      <c r="D84" s="60">
        <v>554</v>
      </c>
      <c r="E84" s="21">
        <v>1032</v>
      </c>
      <c r="F84" s="21">
        <v>526</v>
      </c>
      <c r="G84" s="60">
        <v>506</v>
      </c>
      <c r="H84" s="21">
        <v>104</v>
      </c>
      <c r="I84" s="21">
        <v>56</v>
      </c>
      <c r="J84" s="60">
        <v>48</v>
      </c>
      <c r="K84" s="21">
        <v>42</v>
      </c>
      <c r="L84" s="21">
        <v>50</v>
      </c>
      <c r="M84" s="21">
        <v>58</v>
      </c>
      <c r="N84" s="21">
        <v>60</v>
      </c>
      <c r="O84" s="21">
        <v>73</v>
      </c>
      <c r="P84" s="21">
        <v>41</v>
      </c>
      <c r="Q84" s="21">
        <v>58</v>
      </c>
      <c r="R84" s="21">
        <v>56</v>
      </c>
      <c r="S84" s="21">
        <v>63</v>
      </c>
      <c r="T84" s="21">
        <v>90</v>
      </c>
      <c r="U84" s="21">
        <v>84</v>
      </c>
      <c r="V84" s="21">
        <v>91</v>
      </c>
      <c r="W84" s="21">
        <v>90</v>
      </c>
      <c r="X84" s="21">
        <v>78</v>
      </c>
      <c r="Y84" s="21">
        <v>75</v>
      </c>
      <c r="Z84" s="21">
        <v>49</v>
      </c>
      <c r="AA84" s="21">
        <v>44</v>
      </c>
      <c r="AB84" s="21">
        <v>23</v>
      </c>
      <c r="AC84" s="22">
        <v>11</v>
      </c>
    </row>
    <row r="85" spans="1:29" x14ac:dyDescent="0.25">
      <c r="A85" s="7" t="s">
        <v>102</v>
      </c>
      <c r="B85" s="21">
        <v>4411</v>
      </c>
      <c r="C85" s="21">
        <v>2203</v>
      </c>
      <c r="D85" s="60">
        <v>2208</v>
      </c>
      <c r="E85" s="21">
        <v>3533</v>
      </c>
      <c r="F85" s="21">
        <v>1718</v>
      </c>
      <c r="G85" s="60">
        <v>1815</v>
      </c>
      <c r="H85" s="21">
        <v>878</v>
      </c>
      <c r="I85" s="21">
        <v>485</v>
      </c>
      <c r="J85" s="60">
        <v>393</v>
      </c>
      <c r="K85" s="21">
        <v>156</v>
      </c>
      <c r="L85" s="21">
        <v>157</v>
      </c>
      <c r="M85" s="21">
        <v>159</v>
      </c>
      <c r="N85" s="21">
        <v>193</v>
      </c>
      <c r="O85" s="21">
        <v>246</v>
      </c>
      <c r="P85" s="21">
        <v>242</v>
      </c>
      <c r="Q85" s="21">
        <v>230</v>
      </c>
      <c r="R85" s="21">
        <v>240</v>
      </c>
      <c r="S85" s="21">
        <v>235</v>
      </c>
      <c r="T85" s="21">
        <v>299</v>
      </c>
      <c r="U85" s="21">
        <v>339</v>
      </c>
      <c r="V85" s="21">
        <v>332</v>
      </c>
      <c r="W85" s="21">
        <v>351</v>
      </c>
      <c r="X85" s="21">
        <v>284</v>
      </c>
      <c r="Y85" s="21">
        <v>318</v>
      </c>
      <c r="Z85" s="21">
        <v>269</v>
      </c>
      <c r="AA85" s="21">
        <v>173</v>
      </c>
      <c r="AB85" s="21">
        <v>121</v>
      </c>
      <c r="AC85" s="22">
        <v>67</v>
      </c>
    </row>
    <row r="86" spans="1:29" x14ac:dyDescent="0.25">
      <c r="A86" s="7" t="s">
        <v>91</v>
      </c>
      <c r="B86" s="21">
        <v>234</v>
      </c>
      <c r="C86" s="21">
        <v>121</v>
      </c>
      <c r="D86" s="60">
        <v>113</v>
      </c>
      <c r="E86" s="21">
        <v>221</v>
      </c>
      <c r="F86" s="21">
        <v>115</v>
      </c>
      <c r="G86" s="60">
        <v>106</v>
      </c>
      <c r="H86" s="21">
        <v>13</v>
      </c>
      <c r="I86" s="21">
        <v>6</v>
      </c>
      <c r="J86" s="60">
        <v>7</v>
      </c>
      <c r="K86" s="21">
        <v>7</v>
      </c>
      <c r="L86" s="21">
        <v>17</v>
      </c>
      <c r="M86" s="21">
        <v>17</v>
      </c>
      <c r="N86" s="21">
        <v>8</v>
      </c>
      <c r="O86" s="21">
        <v>11</v>
      </c>
      <c r="P86" s="21">
        <v>11</v>
      </c>
      <c r="Q86" s="21">
        <v>8</v>
      </c>
      <c r="R86" s="21">
        <v>17</v>
      </c>
      <c r="S86" s="21">
        <v>15</v>
      </c>
      <c r="T86" s="21">
        <v>10</v>
      </c>
      <c r="U86" s="21">
        <v>21</v>
      </c>
      <c r="V86" s="21">
        <v>21</v>
      </c>
      <c r="W86" s="21">
        <v>22</v>
      </c>
      <c r="X86" s="21">
        <v>11</v>
      </c>
      <c r="Y86" s="21">
        <v>12</v>
      </c>
      <c r="Z86" s="21">
        <v>12</v>
      </c>
      <c r="AA86" s="21">
        <v>8</v>
      </c>
      <c r="AB86" s="21">
        <v>3</v>
      </c>
      <c r="AC86" s="22">
        <v>3</v>
      </c>
    </row>
    <row r="87" spans="1:29" x14ac:dyDescent="0.25">
      <c r="A87" s="7" t="s">
        <v>65</v>
      </c>
      <c r="B87" s="21">
        <v>893</v>
      </c>
      <c r="C87" s="21">
        <v>448</v>
      </c>
      <c r="D87" s="60">
        <v>445</v>
      </c>
      <c r="E87" s="21">
        <v>724</v>
      </c>
      <c r="F87" s="21">
        <v>351</v>
      </c>
      <c r="G87" s="60">
        <v>373</v>
      </c>
      <c r="H87" s="21">
        <v>169</v>
      </c>
      <c r="I87" s="21">
        <v>97</v>
      </c>
      <c r="J87" s="60">
        <v>72</v>
      </c>
      <c r="K87" s="21">
        <v>40</v>
      </c>
      <c r="L87" s="21">
        <v>47</v>
      </c>
      <c r="M87" s="21">
        <v>44</v>
      </c>
      <c r="N87" s="21">
        <v>32</v>
      </c>
      <c r="O87" s="21">
        <v>58</v>
      </c>
      <c r="P87" s="21">
        <v>48</v>
      </c>
      <c r="Q87" s="21">
        <v>55</v>
      </c>
      <c r="R87" s="21">
        <v>72</v>
      </c>
      <c r="S87" s="21">
        <v>47</v>
      </c>
      <c r="T87" s="21">
        <v>53</v>
      </c>
      <c r="U87" s="21">
        <v>83</v>
      </c>
      <c r="V87" s="21">
        <v>71</v>
      </c>
      <c r="W87" s="21">
        <v>57</v>
      </c>
      <c r="X87" s="21">
        <v>60</v>
      </c>
      <c r="Y87" s="21">
        <v>32</v>
      </c>
      <c r="Z87" s="21">
        <v>44</v>
      </c>
      <c r="AA87" s="21">
        <v>25</v>
      </c>
      <c r="AB87" s="21">
        <v>14</v>
      </c>
      <c r="AC87" s="22">
        <v>11</v>
      </c>
    </row>
    <row r="88" spans="1:29" x14ac:dyDescent="0.25">
      <c r="A88" s="7" t="s">
        <v>66</v>
      </c>
      <c r="B88" s="21">
        <v>1595</v>
      </c>
      <c r="C88" s="21">
        <v>822</v>
      </c>
      <c r="D88" s="60">
        <v>773</v>
      </c>
      <c r="E88" s="21">
        <v>1481</v>
      </c>
      <c r="F88" s="21">
        <v>761</v>
      </c>
      <c r="G88" s="60">
        <v>720</v>
      </c>
      <c r="H88" s="21">
        <v>114</v>
      </c>
      <c r="I88" s="21">
        <v>61</v>
      </c>
      <c r="J88" s="60">
        <v>53</v>
      </c>
      <c r="K88" s="21">
        <v>68</v>
      </c>
      <c r="L88" s="21">
        <v>68</v>
      </c>
      <c r="M88" s="21">
        <v>72</v>
      </c>
      <c r="N88" s="21">
        <v>104</v>
      </c>
      <c r="O88" s="21">
        <v>77</v>
      </c>
      <c r="P88" s="21">
        <v>92</v>
      </c>
      <c r="Q88" s="21">
        <v>71</v>
      </c>
      <c r="R88" s="21">
        <v>92</v>
      </c>
      <c r="S88" s="21">
        <v>91</v>
      </c>
      <c r="T88" s="21">
        <v>90</v>
      </c>
      <c r="U88" s="21">
        <v>123</v>
      </c>
      <c r="V88" s="21">
        <v>117</v>
      </c>
      <c r="W88" s="21">
        <v>127</v>
      </c>
      <c r="X88" s="21">
        <v>130</v>
      </c>
      <c r="Y88" s="21">
        <v>97</v>
      </c>
      <c r="Z88" s="21">
        <v>79</v>
      </c>
      <c r="AA88" s="21">
        <v>52</v>
      </c>
      <c r="AB88" s="21">
        <v>29</v>
      </c>
      <c r="AC88" s="22">
        <v>16</v>
      </c>
    </row>
    <row r="89" spans="1:29" x14ac:dyDescent="0.25">
      <c r="A89" s="7" t="s">
        <v>79</v>
      </c>
      <c r="B89" s="21">
        <v>2144</v>
      </c>
      <c r="C89" s="21">
        <v>1090</v>
      </c>
      <c r="D89" s="60">
        <v>1054</v>
      </c>
      <c r="E89" s="21">
        <v>1963</v>
      </c>
      <c r="F89" s="21">
        <v>982</v>
      </c>
      <c r="G89" s="60">
        <v>981</v>
      </c>
      <c r="H89" s="21">
        <v>181</v>
      </c>
      <c r="I89" s="21">
        <v>108</v>
      </c>
      <c r="J89" s="60">
        <v>73</v>
      </c>
      <c r="K89" s="21">
        <v>77</v>
      </c>
      <c r="L89" s="21">
        <v>127</v>
      </c>
      <c r="M89" s="21">
        <v>98</v>
      </c>
      <c r="N89" s="21">
        <v>106</v>
      </c>
      <c r="O89" s="21">
        <v>111</v>
      </c>
      <c r="P89" s="21">
        <v>97</v>
      </c>
      <c r="Q89" s="21">
        <v>111</v>
      </c>
      <c r="R89" s="21">
        <v>140</v>
      </c>
      <c r="S89" s="21">
        <v>131</v>
      </c>
      <c r="T89" s="21">
        <v>128</v>
      </c>
      <c r="U89" s="21">
        <v>182</v>
      </c>
      <c r="V89" s="21">
        <v>198</v>
      </c>
      <c r="W89" s="21">
        <v>173</v>
      </c>
      <c r="X89" s="21">
        <v>156</v>
      </c>
      <c r="Y89" s="21">
        <v>124</v>
      </c>
      <c r="Z89" s="21">
        <v>81</v>
      </c>
      <c r="AA89" s="21">
        <v>45</v>
      </c>
      <c r="AB89" s="21">
        <v>39</v>
      </c>
      <c r="AC89" s="22">
        <v>20</v>
      </c>
    </row>
    <row r="90" spans="1:29" x14ac:dyDescent="0.25">
      <c r="A90" s="7" t="s">
        <v>80</v>
      </c>
      <c r="B90" s="21">
        <v>2810</v>
      </c>
      <c r="C90" s="21">
        <v>1413</v>
      </c>
      <c r="D90" s="60">
        <v>1397</v>
      </c>
      <c r="E90" s="21">
        <v>2297</v>
      </c>
      <c r="F90" s="21">
        <v>1130</v>
      </c>
      <c r="G90" s="60">
        <v>1167</v>
      </c>
      <c r="H90" s="21">
        <v>513</v>
      </c>
      <c r="I90" s="21">
        <v>283</v>
      </c>
      <c r="J90" s="60">
        <v>230</v>
      </c>
      <c r="K90" s="21">
        <v>155</v>
      </c>
      <c r="L90" s="21">
        <v>136</v>
      </c>
      <c r="M90" s="21">
        <v>144</v>
      </c>
      <c r="N90" s="21">
        <v>152</v>
      </c>
      <c r="O90" s="21">
        <v>157</v>
      </c>
      <c r="P90" s="21">
        <v>202</v>
      </c>
      <c r="Q90" s="21">
        <v>179</v>
      </c>
      <c r="R90" s="21">
        <v>179</v>
      </c>
      <c r="S90" s="21">
        <v>174</v>
      </c>
      <c r="T90" s="21">
        <v>178</v>
      </c>
      <c r="U90" s="21">
        <v>206</v>
      </c>
      <c r="V90" s="21">
        <v>222</v>
      </c>
      <c r="W90" s="21">
        <v>187</v>
      </c>
      <c r="X90" s="21">
        <v>168</v>
      </c>
      <c r="Y90" s="21">
        <v>124</v>
      </c>
      <c r="Z90" s="21">
        <v>105</v>
      </c>
      <c r="AA90" s="21">
        <v>64</v>
      </c>
      <c r="AB90" s="21">
        <v>53</v>
      </c>
      <c r="AC90" s="22">
        <v>25</v>
      </c>
    </row>
    <row r="91" spans="1:29" x14ac:dyDescent="0.25">
      <c r="A91" s="7" t="s">
        <v>81</v>
      </c>
      <c r="B91" s="21">
        <v>1390</v>
      </c>
      <c r="C91" s="21">
        <v>711</v>
      </c>
      <c r="D91" s="60">
        <v>679</v>
      </c>
      <c r="E91" s="21">
        <v>1243</v>
      </c>
      <c r="F91" s="21">
        <v>631</v>
      </c>
      <c r="G91" s="60">
        <v>612</v>
      </c>
      <c r="H91" s="21">
        <v>147</v>
      </c>
      <c r="I91" s="21">
        <v>80</v>
      </c>
      <c r="J91" s="60">
        <v>67</v>
      </c>
      <c r="K91" s="21">
        <v>65</v>
      </c>
      <c r="L91" s="21">
        <v>71</v>
      </c>
      <c r="M91" s="21">
        <v>79</v>
      </c>
      <c r="N91" s="21">
        <v>68</v>
      </c>
      <c r="O91" s="21">
        <v>85</v>
      </c>
      <c r="P91" s="21">
        <v>65</v>
      </c>
      <c r="Q91" s="21">
        <v>90</v>
      </c>
      <c r="R91" s="21">
        <v>92</v>
      </c>
      <c r="S91" s="21">
        <v>92</v>
      </c>
      <c r="T91" s="21">
        <v>72</v>
      </c>
      <c r="U91" s="21">
        <v>119</v>
      </c>
      <c r="V91" s="21">
        <v>115</v>
      </c>
      <c r="W91" s="21">
        <v>96</v>
      </c>
      <c r="X91" s="21">
        <v>74</v>
      </c>
      <c r="Y91" s="21">
        <v>69</v>
      </c>
      <c r="Z91" s="21">
        <v>57</v>
      </c>
      <c r="AA91" s="21">
        <v>47</v>
      </c>
      <c r="AB91" s="21">
        <v>19</v>
      </c>
      <c r="AC91" s="22">
        <v>15</v>
      </c>
    </row>
    <row r="92" spans="1:29" ht="13" x14ac:dyDescent="0.3">
      <c r="A92" s="6" t="str">
        <f>VLOOKUP("&lt;Zeilentitel_11&gt;",Uebersetzungen!$B$3:$E$121,Uebersetzungen!$B$2+1,FALSE)</f>
        <v>Region Surselva</v>
      </c>
      <c r="B92" s="9">
        <v>21438</v>
      </c>
      <c r="C92" s="9">
        <v>10910</v>
      </c>
      <c r="D92" s="65">
        <v>10528</v>
      </c>
      <c r="E92" s="9">
        <v>18649</v>
      </c>
      <c r="F92" s="9">
        <v>9377</v>
      </c>
      <c r="G92" s="65">
        <v>9272</v>
      </c>
      <c r="H92" s="9">
        <v>2789</v>
      </c>
      <c r="I92" s="9">
        <v>1533</v>
      </c>
      <c r="J92" s="65">
        <v>1256</v>
      </c>
      <c r="K92" s="66">
        <v>825</v>
      </c>
      <c r="L92" s="9">
        <v>932</v>
      </c>
      <c r="M92" s="9">
        <v>815</v>
      </c>
      <c r="N92" s="9">
        <v>865</v>
      </c>
      <c r="O92" s="9">
        <v>1106</v>
      </c>
      <c r="P92" s="9">
        <v>1241</v>
      </c>
      <c r="Q92" s="9">
        <v>1324</v>
      </c>
      <c r="R92" s="9">
        <v>1207</v>
      </c>
      <c r="S92" s="9">
        <v>1180</v>
      </c>
      <c r="T92" s="9">
        <v>1276</v>
      </c>
      <c r="U92" s="9">
        <v>1602</v>
      </c>
      <c r="V92" s="9">
        <v>1764</v>
      </c>
      <c r="W92" s="9">
        <v>1725</v>
      </c>
      <c r="X92" s="9">
        <v>1485</v>
      </c>
      <c r="Y92" s="9">
        <v>1399</v>
      </c>
      <c r="Z92" s="9">
        <v>1083</v>
      </c>
      <c r="AA92" s="9">
        <v>826</v>
      </c>
      <c r="AB92" s="9">
        <v>501</v>
      </c>
      <c r="AC92" s="13">
        <v>282</v>
      </c>
    </row>
    <row r="93" spans="1:29" x14ac:dyDescent="0.25">
      <c r="A93" s="7" t="s">
        <v>6</v>
      </c>
      <c r="B93" s="21">
        <v>626</v>
      </c>
      <c r="C93" s="21">
        <v>334</v>
      </c>
      <c r="D93" s="60">
        <v>292</v>
      </c>
      <c r="E93" s="21">
        <v>543</v>
      </c>
      <c r="F93" s="21">
        <v>285</v>
      </c>
      <c r="G93" s="60">
        <v>258</v>
      </c>
      <c r="H93" s="21">
        <v>83</v>
      </c>
      <c r="I93" s="21">
        <v>49</v>
      </c>
      <c r="J93" s="60">
        <v>34</v>
      </c>
      <c r="K93" s="21">
        <v>22</v>
      </c>
      <c r="L93" s="21">
        <v>28</v>
      </c>
      <c r="M93" s="21">
        <v>30</v>
      </c>
      <c r="N93" s="21">
        <v>32</v>
      </c>
      <c r="O93" s="21">
        <v>20</v>
      </c>
      <c r="P93" s="21">
        <v>34</v>
      </c>
      <c r="Q93" s="21">
        <v>41</v>
      </c>
      <c r="R93" s="21">
        <v>33</v>
      </c>
      <c r="S93" s="21">
        <v>27</v>
      </c>
      <c r="T93" s="21">
        <v>50</v>
      </c>
      <c r="U93" s="21">
        <v>44</v>
      </c>
      <c r="V93" s="21">
        <v>45</v>
      </c>
      <c r="W93" s="21">
        <v>44</v>
      </c>
      <c r="X93" s="21">
        <v>43</v>
      </c>
      <c r="Y93" s="21">
        <v>48</v>
      </c>
      <c r="Z93" s="21">
        <v>37</v>
      </c>
      <c r="AA93" s="21">
        <v>25</v>
      </c>
      <c r="AB93" s="21">
        <v>18</v>
      </c>
      <c r="AC93" s="22">
        <v>5</v>
      </c>
    </row>
    <row r="94" spans="1:29" x14ac:dyDescent="0.25">
      <c r="A94" s="7" t="s">
        <v>7</v>
      </c>
      <c r="B94" s="21">
        <v>1990</v>
      </c>
      <c r="C94" s="21">
        <v>1055</v>
      </c>
      <c r="D94" s="60">
        <v>935</v>
      </c>
      <c r="E94" s="21">
        <v>1605</v>
      </c>
      <c r="F94" s="21">
        <v>830</v>
      </c>
      <c r="G94" s="60">
        <v>775</v>
      </c>
      <c r="H94" s="21">
        <v>385</v>
      </c>
      <c r="I94" s="21">
        <v>225</v>
      </c>
      <c r="J94" s="60">
        <v>160</v>
      </c>
      <c r="K94" s="21">
        <v>98</v>
      </c>
      <c r="L94" s="21">
        <v>84</v>
      </c>
      <c r="M94" s="21">
        <v>57</v>
      </c>
      <c r="N94" s="21">
        <v>45</v>
      </c>
      <c r="O94" s="21">
        <v>81</v>
      </c>
      <c r="P94" s="21">
        <v>152</v>
      </c>
      <c r="Q94" s="21">
        <v>160</v>
      </c>
      <c r="R94" s="21">
        <v>178</v>
      </c>
      <c r="S94" s="21">
        <v>141</v>
      </c>
      <c r="T94" s="21">
        <v>104</v>
      </c>
      <c r="U94" s="21">
        <v>123</v>
      </c>
      <c r="V94" s="21">
        <v>135</v>
      </c>
      <c r="W94" s="21">
        <v>153</v>
      </c>
      <c r="X94" s="21">
        <v>158</v>
      </c>
      <c r="Y94" s="21">
        <v>120</v>
      </c>
      <c r="Z94" s="21">
        <v>112</v>
      </c>
      <c r="AA94" s="21">
        <v>54</v>
      </c>
      <c r="AB94" s="21">
        <v>23</v>
      </c>
      <c r="AC94" s="22">
        <v>12</v>
      </c>
    </row>
    <row r="95" spans="1:29" x14ac:dyDescent="0.25">
      <c r="A95" s="7" t="s">
        <v>8</v>
      </c>
      <c r="B95" s="21">
        <v>751</v>
      </c>
      <c r="C95" s="21">
        <v>396</v>
      </c>
      <c r="D95" s="60">
        <v>355</v>
      </c>
      <c r="E95" s="21">
        <v>668</v>
      </c>
      <c r="F95" s="21">
        <v>355</v>
      </c>
      <c r="G95" s="60">
        <v>313</v>
      </c>
      <c r="H95" s="21">
        <v>83</v>
      </c>
      <c r="I95" s="21">
        <v>41</v>
      </c>
      <c r="J95" s="60">
        <v>42</v>
      </c>
      <c r="K95" s="21">
        <v>24</v>
      </c>
      <c r="L95" s="21">
        <v>43</v>
      </c>
      <c r="M95" s="21">
        <v>52</v>
      </c>
      <c r="N95" s="21">
        <v>34</v>
      </c>
      <c r="O95" s="21">
        <v>28</v>
      </c>
      <c r="P95" s="21">
        <v>38</v>
      </c>
      <c r="Q95" s="21">
        <v>54</v>
      </c>
      <c r="R95" s="21">
        <v>34</v>
      </c>
      <c r="S95" s="21">
        <v>59</v>
      </c>
      <c r="T95" s="21">
        <v>51</v>
      </c>
      <c r="U95" s="21">
        <v>56</v>
      </c>
      <c r="V95" s="21">
        <v>58</v>
      </c>
      <c r="W95" s="21">
        <v>42</v>
      </c>
      <c r="X95" s="21">
        <v>45</v>
      </c>
      <c r="Y95" s="21">
        <v>50</v>
      </c>
      <c r="Z95" s="21">
        <v>31</v>
      </c>
      <c r="AA95" s="21">
        <v>33</v>
      </c>
      <c r="AB95" s="21">
        <v>9</v>
      </c>
      <c r="AC95" s="22">
        <v>10</v>
      </c>
    </row>
    <row r="96" spans="1:29" x14ac:dyDescent="0.25">
      <c r="A96" s="7" t="s">
        <v>9</v>
      </c>
      <c r="B96" s="21">
        <v>614</v>
      </c>
      <c r="C96" s="21">
        <v>345</v>
      </c>
      <c r="D96" s="60">
        <v>269</v>
      </c>
      <c r="E96" s="21">
        <v>486</v>
      </c>
      <c r="F96" s="21">
        <v>265</v>
      </c>
      <c r="G96" s="60">
        <v>221</v>
      </c>
      <c r="H96" s="21">
        <v>128</v>
      </c>
      <c r="I96" s="21">
        <v>80</v>
      </c>
      <c r="J96" s="60">
        <v>48</v>
      </c>
      <c r="K96" s="21">
        <v>28</v>
      </c>
      <c r="L96" s="21">
        <v>31</v>
      </c>
      <c r="M96" s="21">
        <v>23</v>
      </c>
      <c r="N96" s="21">
        <v>16</v>
      </c>
      <c r="O96" s="21">
        <v>25</v>
      </c>
      <c r="P96" s="21">
        <v>30</v>
      </c>
      <c r="Q96" s="21">
        <v>47</v>
      </c>
      <c r="R96" s="21">
        <v>49</v>
      </c>
      <c r="S96" s="21">
        <v>56</v>
      </c>
      <c r="T96" s="21">
        <v>36</v>
      </c>
      <c r="U96" s="21">
        <v>46</v>
      </c>
      <c r="V96" s="21">
        <v>52</v>
      </c>
      <c r="W96" s="21">
        <v>58</v>
      </c>
      <c r="X96" s="21">
        <v>37</v>
      </c>
      <c r="Y96" s="21">
        <v>35</v>
      </c>
      <c r="Z96" s="21">
        <v>20</v>
      </c>
      <c r="AA96" s="21">
        <v>12</v>
      </c>
      <c r="AB96" s="21">
        <v>8</v>
      </c>
      <c r="AC96" s="22">
        <v>5</v>
      </c>
    </row>
    <row r="97" spans="1:29" x14ac:dyDescent="0.25">
      <c r="A97" s="7" t="s">
        <v>10</v>
      </c>
      <c r="B97" s="21">
        <v>963</v>
      </c>
      <c r="C97" s="21">
        <v>499</v>
      </c>
      <c r="D97" s="60">
        <v>464</v>
      </c>
      <c r="E97" s="21">
        <v>759</v>
      </c>
      <c r="F97" s="21">
        <v>381</v>
      </c>
      <c r="G97" s="60">
        <v>378</v>
      </c>
      <c r="H97" s="21">
        <v>204</v>
      </c>
      <c r="I97" s="21">
        <v>118</v>
      </c>
      <c r="J97" s="60">
        <v>86</v>
      </c>
      <c r="K97" s="21">
        <v>31</v>
      </c>
      <c r="L97" s="21">
        <v>28</v>
      </c>
      <c r="M97" s="21">
        <v>37</v>
      </c>
      <c r="N97" s="21">
        <v>38</v>
      </c>
      <c r="O97" s="21">
        <v>56</v>
      </c>
      <c r="P97" s="21">
        <v>67</v>
      </c>
      <c r="Q97" s="21">
        <v>65</v>
      </c>
      <c r="R97" s="21">
        <v>73</v>
      </c>
      <c r="S97" s="21">
        <v>59</v>
      </c>
      <c r="T97" s="21">
        <v>63</v>
      </c>
      <c r="U97" s="21">
        <v>71</v>
      </c>
      <c r="V97" s="21">
        <v>71</v>
      </c>
      <c r="W97" s="21">
        <v>85</v>
      </c>
      <c r="X97" s="21">
        <v>43</v>
      </c>
      <c r="Y97" s="21">
        <v>57</v>
      </c>
      <c r="Z97" s="21">
        <v>41</v>
      </c>
      <c r="AA97" s="21">
        <v>40</v>
      </c>
      <c r="AB97" s="21">
        <v>20</v>
      </c>
      <c r="AC97" s="22">
        <v>18</v>
      </c>
    </row>
    <row r="98" spans="1:29" x14ac:dyDescent="0.25">
      <c r="A98" s="7" t="s">
        <v>11</v>
      </c>
      <c r="B98" s="21">
        <v>2009</v>
      </c>
      <c r="C98" s="21">
        <v>1047</v>
      </c>
      <c r="D98" s="60">
        <v>962</v>
      </c>
      <c r="E98" s="21">
        <v>1868</v>
      </c>
      <c r="F98" s="21">
        <v>961</v>
      </c>
      <c r="G98" s="60">
        <v>907</v>
      </c>
      <c r="H98" s="21">
        <v>141</v>
      </c>
      <c r="I98" s="21">
        <v>86</v>
      </c>
      <c r="J98" s="60">
        <v>55</v>
      </c>
      <c r="K98" s="21">
        <v>69</v>
      </c>
      <c r="L98" s="21">
        <v>67</v>
      </c>
      <c r="M98" s="21">
        <v>57</v>
      </c>
      <c r="N98" s="21">
        <v>80</v>
      </c>
      <c r="O98" s="21">
        <v>100</v>
      </c>
      <c r="P98" s="21">
        <v>122</v>
      </c>
      <c r="Q98" s="21">
        <v>106</v>
      </c>
      <c r="R98" s="21">
        <v>89</v>
      </c>
      <c r="S98" s="21">
        <v>100</v>
      </c>
      <c r="T98" s="21">
        <v>112</v>
      </c>
      <c r="U98" s="21">
        <v>140</v>
      </c>
      <c r="V98" s="21">
        <v>160</v>
      </c>
      <c r="W98" s="21">
        <v>192</v>
      </c>
      <c r="X98" s="21">
        <v>176</v>
      </c>
      <c r="Y98" s="21">
        <v>155</v>
      </c>
      <c r="Z98" s="21">
        <v>114</v>
      </c>
      <c r="AA98" s="21">
        <v>88</v>
      </c>
      <c r="AB98" s="21">
        <v>50</v>
      </c>
      <c r="AC98" s="22">
        <v>32</v>
      </c>
    </row>
    <row r="99" spans="1:29" x14ac:dyDescent="0.25">
      <c r="A99" s="7" t="s">
        <v>12</v>
      </c>
      <c r="B99" s="21">
        <v>4851</v>
      </c>
      <c r="C99" s="21">
        <v>2343</v>
      </c>
      <c r="D99" s="60">
        <v>2508</v>
      </c>
      <c r="E99" s="21">
        <v>4019</v>
      </c>
      <c r="F99" s="21">
        <v>1914</v>
      </c>
      <c r="G99" s="60">
        <v>2105</v>
      </c>
      <c r="H99" s="21">
        <v>832</v>
      </c>
      <c r="I99" s="21">
        <v>429</v>
      </c>
      <c r="J99" s="60">
        <v>403</v>
      </c>
      <c r="K99" s="21">
        <v>187</v>
      </c>
      <c r="L99" s="21">
        <v>245</v>
      </c>
      <c r="M99" s="21">
        <v>208</v>
      </c>
      <c r="N99" s="21">
        <v>210</v>
      </c>
      <c r="O99" s="21">
        <v>253</v>
      </c>
      <c r="P99" s="21">
        <v>270</v>
      </c>
      <c r="Q99" s="21">
        <v>295</v>
      </c>
      <c r="R99" s="21">
        <v>302</v>
      </c>
      <c r="S99" s="21">
        <v>269</v>
      </c>
      <c r="T99" s="21">
        <v>294</v>
      </c>
      <c r="U99" s="21">
        <v>353</v>
      </c>
      <c r="V99" s="21">
        <v>452</v>
      </c>
      <c r="W99" s="21">
        <v>377</v>
      </c>
      <c r="X99" s="21">
        <v>292</v>
      </c>
      <c r="Y99" s="21">
        <v>301</v>
      </c>
      <c r="Z99" s="21">
        <v>221</v>
      </c>
      <c r="AA99" s="21">
        <v>166</v>
      </c>
      <c r="AB99" s="21">
        <v>89</v>
      </c>
      <c r="AC99" s="22">
        <v>67</v>
      </c>
    </row>
    <row r="100" spans="1:29" x14ac:dyDescent="0.25">
      <c r="A100" s="7" t="s">
        <v>23</v>
      </c>
      <c r="B100" s="21">
        <v>947</v>
      </c>
      <c r="C100" s="21">
        <v>483</v>
      </c>
      <c r="D100" s="60">
        <v>464</v>
      </c>
      <c r="E100" s="21">
        <v>903</v>
      </c>
      <c r="F100" s="21">
        <v>462</v>
      </c>
      <c r="G100" s="60">
        <v>441</v>
      </c>
      <c r="H100" s="21">
        <v>44</v>
      </c>
      <c r="I100" s="21">
        <v>21</v>
      </c>
      <c r="J100" s="60">
        <v>23</v>
      </c>
      <c r="K100" s="21">
        <v>48</v>
      </c>
      <c r="L100" s="21">
        <v>46</v>
      </c>
      <c r="M100" s="21">
        <v>52</v>
      </c>
      <c r="N100" s="21">
        <v>36</v>
      </c>
      <c r="O100" s="21">
        <v>59</v>
      </c>
      <c r="P100" s="21">
        <v>50</v>
      </c>
      <c r="Q100" s="21">
        <v>58</v>
      </c>
      <c r="R100" s="21">
        <v>41</v>
      </c>
      <c r="S100" s="21">
        <v>50</v>
      </c>
      <c r="T100" s="21">
        <v>53</v>
      </c>
      <c r="U100" s="21">
        <v>75</v>
      </c>
      <c r="V100" s="21">
        <v>87</v>
      </c>
      <c r="W100" s="21">
        <v>56</v>
      </c>
      <c r="X100" s="21">
        <v>57</v>
      </c>
      <c r="Y100" s="21">
        <v>62</v>
      </c>
      <c r="Z100" s="21">
        <v>46</v>
      </c>
      <c r="AA100" s="21">
        <v>36</v>
      </c>
      <c r="AB100" s="21">
        <v>23</v>
      </c>
      <c r="AC100" s="22">
        <v>12</v>
      </c>
    </row>
    <row r="101" spans="1:29" x14ac:dyDescent="0.25">
      <c r="A101" s="7" t="s">
        <v>82</v>
      </c>
      <c r="B101" s="21">
        <v>1716</v>
      </c>
      <c r="C101" s="21">
        <v>877</v>
      </c>
      <c r="D101" s="60">
        <v>839</v>
      </c>
      <c r="E101" s="21">
        <v>1562</v>
      </c>
      <c r="F101" s="21">
        <v>799</v>
      </c>
      <c r="G101" s="60">
        <v>763</v>
      </c>
      <c r="H101" s="21">
        <v>154</v>
      </c>
      <c r="I101" s="21">
        <v>78</v>
      </c>
      <c r="J101" s="60">
        <v>76</v>
      </c>
      <c r="K101" s="21">
        <v>68</v>
      </c>
      <c r="L101" s="21">
        <v>94</v>
      </c>
      <c r="M101" s="21">
        <v>67</v>
      </c>
      <c r="N101" s="21">
        <v>79</v>
      </c>
      <c r="O101" s="21">
        <v>98</v>
      </c>
      <c r="P101" s="21">
        <v>107</v>
      </c>
      <c r="Q101" s="21">
        <v>102</v>
      </c>
      <c r="R101" s="21">
        <v>87</v>
      </c>
      <c r="S101" s="21">
        <v>72</v>
      </c>
      <c r="T101" s="21">
        <v>100</v>
      </c>
      <c r="U101" s="21">
        <v>127</v>
      </c>
      <c r="V101" s="21">
        <v>149</v>
      </c>
      <c r="W101" s="21">
        <v>127</v>
      </c>
      <c r="X101" s="21">
        <v>114</v>
      </c>
      <c r="Y101" s="21">
        <v>106</v>
      </c>
      <c r="Z101" s="21">
        <v>87</v>
      </c>
      <c r="AA101" s="21">
        <v>71</v>
      </c>
      <c r="AB101" s="21">
        <v>40</v>
      </c>
      <c r="AC101" s="22">
        <v>21</v>
      </c>
    </row>
    <row r="102" spans="1:29" x14ac:dyDescent="0.25">
      <c r="A102" s="7" t="s">
        <v>83</v>
      </c>
      <c r="B102" s="21">
        <v>2033</v>
      </c>
      <c r="C102" s="21">
        <v>1047</v>
      </c>
      <c r="D102" s="60">
        <v>986</v>
      </c>
      <c r="E102" s="21">
        <v>1759</v>
      </c>
      <c r="F102" s="21">
        <v>892</v>
      </c>
      <c r="G102" s="60">
        <v>867</v>
      </c>
      <c r="H102" s="21">
        <v>274</v>
      </c>
      <c r="I102" s="21">
        <v>155</v>
      </c>
      <c r="J102" s="60">
        <v>119</v>
      </c>
      <c r="K102" s="21">
        <v>86</v>
      </c>
      <c r="L102" s="21">
        <v>106</v>
      </c>
      <c r="M102" s="21">
        <v>76</v>
      </c>
      <c r="N102" s="21">
        <v>76</v>
      </c>
      <c r="O102" s="21">
        <v>80</v>
      </c>
      <c r="P102" s="21">
        <v>114</v>
      </c>
      <c r="Q102" s="21">
        <v>123</v>
      </c>
      <c r="R102" s="21">
        <v>116</v>
      </c>
      <c r="S102" s="21">
        <v>119</v>
      </c>
      <c r="T102" s="21">
        <v>126</v>
      </c>
      <c r="U102" s="21">
        <v>144</v>
      </c>
      <c r="V102" s="21">
        <v>130</v>
      </c>
      <c r="W102" s="21">
        <v>156</v>
      </c>
      <c r="X102" s="21">
        <v>150</v>
      </c>
      <c r="Y102" s="21">
        <v>127</v>
      </c>
      <c r="Z102" s="21">
        <v>129</v>
      </c>
      <c r="AA102" s="21">
        <v>91</v>
      </c>
      <c r="AB102" s="21">
        <v>52</v>
      </c>
      <c r="AC102" s="22">
        <v>32</v>
      </c>
    </row>
    <row r="103" spans="1:29" x14ac:dyDescent="0.25">
      <c r="A103" s="7" t="s">
        <v>84</v>
      </c>
      <c r="B103" s="21">
        <v>339</v>
      </c>
      <c r="C103" s="21">
        <v>169</v>
      </c>
      <c r="D103" s="60">
        <v>170</v>
      </c>
      <c r="E103" s="21">
        <v>313</v>
      </c>
      <c r="F103" s="21">
        <v>155</v>
      </c>
      <c r="G103" s="60">
        <v>158</v>
      </c>
      <c r="H103" s="21">
        <v>26</v>
      </c>
      <c r="I103" s="21">
        <v>14</v>
      </c>
      <c r="J103" s="60">
        <v>12</v>
      </c>
      <c r="K103" s="21">
        <v>7</v>
      </c>
      <c r="L103" s="21">
        <v>4</v>
      </c>
      <c r="M103" s="21">
        <v>5</v>
      </c>
      <c r="N103" s="21">
        <v>14</v>
      </c>
      <c r="O103" s="21">
        <v>31</v>
      </c>
      <c r="P103" s="21">
        <v>22</v>
      </c>
      <c r="Q103" s="21">
        <v>24</v>
      </c>
      <c r="R103" s="21">
        <v>7</v>
      </c>
      <c r="S103" s="21">
        <v>10</v>
      </c>
      <c r="T103" s="21">
        <v>22</v>
      </c>
      <c r="U103" s="21">
        <v>36</v>
      </c>
      <c r="V103" s="21">
        <v>38</v>
      </c>
      <c r="W103" s="21">
        <v>31</v>
      </c>
      <c r="X103" s="21">
        <v>19</v>
      </c>
      <c r="Y103" s="21">
        <v>21</v>
      </c>
      <c r="Z103" s="21">
        <v>10</v>
      </c>
      <c r="AA103" s="21">
        <v>15</v>
      </c>
      <c r="AB103" s="21">
        <v>14</v>
      </c>
      <c r="AC103" s="22">
        <v>9</v>
      </c>
    </row>
    <row r="104" spans="1:29" x14ac:dyDescent="0.25">
      <c r="A104" s="7" t="s">
        <v>85</v>
      </c>
      <c r="B104" s="21">
        <v>1079</v>
      </c>
      <c r="C104" s="21">
        <v>535</v>
      </c>
      <c r="D104" s="60">
        <v>544</v>
      </c>
      <c r="E104" s="21">
        <v>1023</v>
      </c>
      <c r="F104" s="21">
        <v>502</v>
      </c>
      <c r="G104" s="60">
        <v>521</v>
      </c>
      <c r="H104" s="21">
        <v>56</v>
      </c>
      <c r="I104" s="21">
        <v>33</v>
      </c>
      <c r="J104" s="60">
        <v>23</v>
      </c>
      <c r="K104" s="21">
        <v>34</v>
      </c>
      <c r="L104" s="21">
        <v>33</v>
      </c>
      <c r="M104" s="21">
        <v>30</v>
      </c>
      <c r="N104" s="21">
        <v>41</v>
      </c>
      <c r="O104" s="21">
        <v>78</v>
      </c>
      <c r="P104" s="21">
        <v>73</v>
      </c>
      <c r="Q104" s="21">
        <v>42</v>
      </c>
      <c r="R104" s="21">
        <v>40</v>
      </c>
      <c r="S104" s="21">
        <v>45</v>
      </c>
      <c r="T104" s="21">
        <v>42</v>
      </c>
      <c r="U104" s="21">
        <v>98</v>
      </c>
      <c r="V104" s="21">
        <v>110</v>
      </c>
      <c r="W104" s="21">
        <v>89</v>
      </c>
      <c r="X104" s="21">
        <v>77</v>
      </c>
      <c r="Y104" s="21">
        <v>77</v>
      </c>
      <c r="Z104" s="21">
        <v>62</v>
      </c>
      <c r="AA104" s="21">
        <v>42</v>
      </c>
      <c r="AB104" s="21">
        <v>50</v>
      </c>
      <c r="AC104" s="22">
        <v>16</v>
      </c>
    </row>
    <row r="105" spans="1:29" x14ac:dyDescent="0.25">
      <c r="A105" s="7" t="s">
        <v>86</v>
      </c>
      <c r="B105" s="21">
        <v>1197</v>
      </c>
      <c r="C105" s="21">
        <v>615</v>
      </c>
      <c r="D105" s="60">
        <v>582</v>
      </c>
      <c r="E105" s="21">
        <v>1046</v>
      </c>
      <c r="F105" s="21">
        <v>527</v>
      </c>
      <c r="G105" s="60">
        <v>519</v>
      </c>
      <c r="H105" s="21">
        <v>151</v>
      </c>
      <c r="I105" s="21">
        <v>88</v>
      </c>
      <c r="J105" s="60">
        <v>63</v>
      </c>
      <c r="K105" s="21">
        <v>32</v>
      </c>
      <c r="L105" s="21">
        <v>44</v>
      </c>
      <c r="M105" s="21">
        <v>41</v>
      </c>
      <c r="N105" s="21">
        <v>61</v>
      </c>
      <c r="O105" s="21">
        <v>65</v>
      </c>
      <c r="P105" s="21">
        <v>50</v>
      </c>
      <c r="Q105" s="21">
        <v>58</v>
      </c>
      <c r="R105" s="21">
        <v>56</v>
      </c>
      <c r="S105" s="21">
        <v>59</v>
      </c>
      <c r="T105" s="21">
        <v>98</v>
      </c>
      <c r="U105" s="21">
        <v>91</v>
      </c>
      <c r="V105" s="21">
        <v>76</v>
      </c>
      <c r="W105" s="21">
        <v>93</v>
      </c>
      <c r="X105" s="21">
        <v>95</v>
      </c>
      <c r="Y105" s="21">
        <v>104</v>
      </c>
      <c r="Z105" s="21">
        <v>70</v>
      </c>
      <c r="AA105" s="21">
        <v>62</v>
      </c>
      <c r="AB105" s="21">
        <v>28</v>
      </c>
      <c r="AC105" s="22">
        <v>14</v>
      </c>
    </row>
    <row r="106" spans="1:29" x14ac:dyDescent="0.25">
      <c r="A106" s="7" t="s">
        <v>87</v>
      </c>
      <c r="B106" s="21">
        <v>1163</v>
      </c>
      <c r="C106" s="21">
        <v>575</v>
      </c>
      <c r="D106" s="60">
        <v>588</v>
      </c>
      <c r="E106" s="21">
        <v>1033</v>
      </c>
      <c r="F106" s="21">
        <v>507</v>
      </c>
      <c r="G106" s="60">
        <v>526</v>
      </c>
      <c r="H106" s="21">
        <v>130</v>
      </c>
      <c r="I106" s="21">
        <v>68</v>
      </c>
      <c r="J106" s="60">
        <v>62</v>
      </c>
      <c r="K106" s="21">
        <v>40</v>
      </c>
      <c r="L106" s="21">
        <v>37</v>
      </c>
      <c r="M106" s="21">
        <v>31</v>
      </c>
      <c r="N106" s="21">
        <v>60</v>
      </c>
      <c r="O106" s="21">
        <v>81</v>
      </c>
      <c r="P106" s="21">
        <v>62</v>
      </c>
      <c r="Q106" s="21">
        <v>70</v>
      </c>
      <c r="R106" s="21">
        <v>44</v>
      </c>
      <c r="S106" s="21">
        <v>56</v>
      </c>
      <c r="T106" s="21">
        <v>64</v>
      </c>
      <c r="U106" s="21">
        <v>109</v>
      </c>
      <c r="V106" s="21">
        <v>104</v>
      </c>
      <c r="W106" s="21">
        <v>112</v>
      </c>
      <c r="X106" s="21">
        <v>70</v>
      </c>
      <c r="Y106" s="21">
        <v>59</v>
      </c>
      <c r="Z106" s="21">
        <v>42</v>
      </c>
      <c r="AA106" s="21">
        <v>54</v>
      </c>
      <c r="AB106" s="21">
        <v>48</v>
      </c>
      <c r="AC106" s="22">
        <v>20</v>
      </c>
    </row>
    <row r="107" spans="1:29" x14ac:dyDescent="0.25">
      <c r="A107" s="7" t="s">
        <v>92</v>
      </c>
      <c r="B107" s="21">
        <v>1160</v>
      </c>
      <c r="C107" s="21">
        <v>590</v>
      </c>
      <c r="D107" s="60">
        <v>570</v>
      </c>
      <c r="E107" s="21">
        <v>1062</v>
      </c>
      <c r="F107" s="21">
        <v>542</v>
      </c>
      <c r="G107" s="60">
        <v>520</v>
      </c>
      <c r="H107" s="21">
        <v>98</v>
      </c>
      <c r="I107" s="21">
        <v>48</v>
      </c>
      <c r="J107" s="60">
        <v>50</v>
      </c>
      <c r="K107" s="21">
        <v>51</v>
      </c>
      <c r="L107" s="21">
        <v>42</v>
      </c>
      <c r="M107" s="21">
        <v>49</v>
      </c>
      <c r="N107" s="21">
        <v>43</v>
      </c>
      <c r="O107" s="21">
        <v>51</v>
      </c>
      <c r="P107" s="21">
        <v>50</v>
      </c>
      <c r="Q107" s="21">
        <v>79</v>
      </c>
      <c r="R107" s="21">
        <v>58</v>
      </c>
      <c r="S107" s="21">
        <v>58</v>
      </c>
      <c r="T107" s="21">
        <v>61</v>
      </c>
      <c r="U107" s="21">
        <v>89</v>
      </c>
      <c r="V107" s="21">
        <v>97</v>
      </c>
      <c r="W107" s="21">
        <v>110</v>
      </c>
      <c r="X107" s="21">
        <v>109</v>
      </c>
      <c r="Y107" s="21">
        <v>77</v>
      </c>
      <c r="Z107" s="21">
        <v>61</v>
      </c>
      <c r="AA107" s="21">
        <v>37</v>
      </c>
      <c r="AB107" s="21">
        <v>29</v>
      </c>
      <c r="AC107" s="22">
        <v>9</v>
      </c>
    </row>
    <row r="108" spans="1:29" ht="13" x14ac:dyDescent="0.3">
      <c r="A108" s="6" t="str">
        <f>VLOOKUP("&lt;Zeilentitel_12&gt;",Uebersetzungen!$B$3:$E$121,Uebersetzungen!$B$2+1,FALSE)</f>
        <v>Region Viamala</v>
      </c>
      <c r="B108" s="9">
        <v>14029</v>
      </c>
      <c r="C108" s="9">
        <v>7067</v>
      </c>
      <c r="D108" s="65">
        <v>6962</v>
      </c>
      <c r="E108" s="9">
        <v>11733</v>
      </c>
      <c r="F108" s="9">
        <v>5812</v>
      </c>
      <c r="G108" s="65">
        <v>5921</v>
      </c>
      <c r="H108" s="9">
        <v>2296</v>
      </c>
      <c r="I108" s="9">
        <v>1255</v>
      </c>
      <c r="J108" s="65">
        <v>1041</v>
      </c>
      <c r="K108" s="67">
        <v>656</v>
      </c>
      <c r="L108" s="67">
        <v>749</v>
      </c>
      <c r="M108" s="67">
        <v>653</v>
      </c>
      <c r="N108" s="67">
        <v>668</v>
      </c>
      <c r="O108" s="67">
        <v>775</v>
      </c>
      <c r="P108" s="67">
        <v>697</v>
      </c>
      <c r="Q108" s="67">
        <v>836</v>
      </c>
      <c r="R108" s="67">
        <v>875</v>
      </c>
      <c r="S108" s="67">
        <v>806</v>
      </c>
      <c r="T108" s="67">
        <v>857</v>
      </c>
      <c r="U108" s="67">
        <v>1087</v>
      </c>
      <c r="V108" s="67">
        <v>1177</v>
      </c>
      <c r="W108" s="67">
        <v>1001</v>
      </c>
      <c r="X108" s="67">
        <v>920</v>
      </c>
      <c r="Y108" s="67">
        <v>797</v>
      </c>
      <c r="Z108" s="67">
        <v>630</v>
      </c>
      <c r="AA108" s="67">
        <v>441</v>
      </c>
      <c r="AB108" s="67">
        <v>254</v>
      </c>
      <c r="AC108" s="68">
        <v>150</v>
      </c>
    </row>
    <row r="109" spans="1:29" x14ac:dyDescent="0.25">
      <c r="A109" s="7" t="s">
        <v>13</v>
      </c>
      <c r="B109" s="21">
        <v>343</v>
      </c>
      <c r="C109" s="21">
        <v>160</v>
      </c>
      <c r="D109" s="60">
        <v>183</v>
      </c>
      <c r="E109" s="21">
        <v>306</v>
      </c>
      <c r="F109" s="21">
        <v>139</v>
      </c>
      <c r="G109" s="60">
        <v>167</v>
      </c>
      <c r="H109" s="21">
        <v>37</v>
      </c>
      <c r="I109" s="21">
        <v>21</v>
      </c>
      <c r="J109" s="60">
        <v>16</v>
      </c>
      <c r="K109" s="21">
        <v>9</v>
      </c>
      <c r="L109" s="21">
        <v>23</v>
      </c>
      <c r="M109" s="21">
        <v>20</v>
      </c>
      <c r="N109" s="21">
        <v>17</v>
      </c>
      <c r="O109" s="21">
        <v>18</v>
      </c>
      <c r="P109" s="21">
        <v>13</v>
      </c>
      <c r="Q109" s="21">
        <v>9</v>
      </c>
      <c r="R109" s="21">
        <v>16</v>
      </c>
      <c r="S109" s="21">
        <v>21</v>
      </c>
      <c r="T109" s="21">
        <v>20</v>
      </c>
      <c r="U109" s="21">
        <v>36</v>
      </c>
      <c r="V109" s="21">
        <v>24</v>
      </c>
      <c r="W109" s="21">
        <v>29</v>
      </c>
      <c r="X109" s="21">
        <v>19</v>
      </c>
      <c r="Y109" s="21">
        <v>28</v>
      </c>
      <c r="Z109" s="21">
        <v>25</v>
      </c>
      <c r="AA109" s="21">
        <v>8</v>
      </c>
      <c r="AB109" s="21">
        <v>5</v>
      </c>
      <c r="AC109" s="22">
        <v>3</v>
      </c>
    </row>
    <row r="110" spans="1:29" x14ac:dyDescent="0.25">
      <c r="A110" s="7" t="s">
        <v>14</v>
      </c>
      <c r="B110" s="21">
        <v>293</v>
      </c>
      <c r="C110" s="21">
        <v>151</v>
      </c>
      <c r="D110" s="60">
        <v>142</v>
      </c>
      <c r="E110" s="21">
        <v>262</v>
      </c>
      <c r="F110" s="21">
        <v>135</v>
      </c>
      <c r="G110" s="60">
        <v>127</v>
      </c>
      <c r="H110" s="21">
        <v>31</v>
      </c>
      <c r="I110" s="21">
        <v>16</v>
      </c>
      <c r="J110" s="60">
        <v>15</v>
      </c>
      <c r="K110" s="69">
        <v>18</v>
      </c>
      <c r="L110" s="10">
        <v>14</v>
      </c>
      <c r="M110" s="10">
        <v>13</v>
      </c>
      <c r="N110" s="10">
        <v>16</v>
      </c>
      <c r="O110" s="10">
        <v>13</v>
      </c>
      <c r="P110" s="10">
        <v>13</v>
      </c>
      <c r="Q110" s="10">
        <v>18</v>
      </c>
      <c r="R110" s="10">
        <v>21</v>
      </c>
      <c r="S110" s="10">
        <v>13</v>
      </c>
      <c r="T110" s="10">
        <v>16</v>
      </c>
      <c r="U110" s="10">
        <v>28</v>
      </c>
      <c r="V110" s="10">
        <v>30</v>
      </c>
      <c r="W110" s="10">
        <v>16</v>
      </c>
      <c r="X110" s="10">
        <v>25</v>
      </c>
      <c r="Y110" s="10">
        <v>16</v>
      </c>
      <c r="Z110" s="10">
        <v>12</v>
      </c>
      <c r="AA110" s="10">
        <v>8</v>
      </c>
      <c r="AB110" s="10">
        <v>3</v>
      </c>
      <c r="AC110" s="14">
        <v>0</v>
      </c>
    </row>
    <row r="111" spans="1:29" x14ac:dyDescent="0.25">
      <c r="A111" s="7" t="s">
        <v>15</v>
      </c>
      <c r="B111" s="21">
        <v>793</v>
      </c>
      <c r="C111" s="21">
        <v>377</v>
      </c>
      <c r="D111" s="60">
        <v>416</v>
      </c>
      <c r="E111" s="21">
        <v>762</v>
      </c>
      <c r="F111" s="21">
        <v>357</v>
      </c>
      <c r="G111" s="60">
        <v>405</v>
      </c>
      <c r="H111" s="21">
        <v>31</v>
      </c>
      <c r="I111" s="21">
        <v>20</v>
      </c>
      <c r="J111" s="60">
        <v>11</v>
      </c>
      <c r="K111" s="21">
        <v>45</v>
      </c>
      <c r="L111" s="21">
        <v>50</v>
      </c>
      <c r="M111" s="21">
        <v>31</v>
      </c>
      <c r="N111" s="21">
        <v>35</v>
      </c>
      <c r="O111" s="21">
        <v>46</v>
      </c>
      <c r="P111" s="21">
        <v>32</v>
      </c>
      <c r="Q111" s="21">
        <v>48</v>
      </c>
      <c r="R111" s="21">
        <v>55</v>
      </c>
      <c r="S111" s="21">
        <v>33</v>
      </c>
      <c r="T111" s="21">
        <v>37</v>
      </c>
      <c r="U111" s="21">
        <v>70</v>
      </c>
      <c r="V111" s="21">
        <v>58</v>
      </c>
      <c r="W111" s="21">
        <v>55</v>
      </c>
      <c r="X111" s="21">
        <v>62</v>
      </c>
      <c r="Y111" s="21">
        <v>39</v>
      </c>
      <c r="Z111" s="21">
        <v>33</v>
      </c>
      <c r="AA111" s="21">
        <v>25</v>
      </c>
      <c r="AB111" s="21">
        <v>20</v>
      </c>
      <c r="AC111" s="22">
        <v>19</v>
      </c>
    </row>
    <row r="112" spans="1:29" x14ac:dyDescent="0.25">
      <c r="A112" s="7" t="s">
        <v>16</v>
      </c>
      <c r="B112" s="21">
        <v>967</v>
      </c>
      <c r="C112" s="21">
        <v>486</v>
      </c>
      <c r="D112" s="60">
        <v>481</v>
      </c>
      <c r="E112" s="21">
        <v>800</v>
      </c>
      <c r="F112" s="21">
        <v>388</v>
      </c>
      <c r="G112" s="60">
        <v>412</v>
      </c>
      <c r="H112" s="21">
        <v>167</v>
      </c>
      <c r="I112" s="21">
        <v>98</v>
      </c>
      <c r="J112" s="60">
        <v>69</v>
      </c>
      <c r="K112" s="21">
        <v>39</v>
      </c>
      <c r="L112" s="21">
        <v>60</v>
      </c>
      <c r="M112" s="21">
        <v>54</v>
      </c>
      <c r="N112" s="21">
        <v>48</v>
      </c>
      <c r="O112" s="21">
        <v>62</v>
      </c>
      <c r="P112" s="21">
        <v>45</v>
      </c>
      <c r="Q112" s="21">
        <v>41</v>
      </c>
      <c r="R112" s="21">
        <v>60</v>
      </c>
      <c r="S112" s="21">
        <v>66</v>
      </c>
      <c r="T112" s="21">
        <v>56</v>
      </c>
      <c r="U112" s="21">
        <v>92</v>
      </c>
      <c r="V112" s="21">
        <v>70</v>
      </c>
      <c r="W112" s="21">
        <v>49</v>
      </c>
      <c r="X112" s="21">
        <v>52</v>
      </c>
      <c r="Y112" s="21">
        <v>58</v>
      </c>
      <c r="Z112" s="21">
        <v>54</v>
      </c>
      <c r="AA112" s="21">
        <v>31</v>
      </c>
      <c r="AB112" s="21">
        <v>17</v>
      </c>
      <c r="AC112" s="22">
        <v>13</v>
      </c>
    </row>
    <row r="113" spans="1:29" x14ac:dyDescent="0.25">
      <c r="A113" s="7" t="s">
        <v>17</v>
      </c>
      <c r="B113" s="21">
        <v>2295</v>
      </c>
      <c r="C113" s="21">
        <v>1159</v>
      </c>
      <c r="D113" s="60">
        <v>1136</v>
      </c>
      <c r="E113" s="21">
        <v>1943</v>
      </c>
      <c r="F113" s="21">
        <v>967</v>
      </c>
      <c r="G113" s="60">
        <v>976</v>
      </c>
      <c r="H113" s="21">
        <v>352</v>
      </c>
      <c r="I113" s="21">
        <v>192</v>
      </c>
      <c r="J113" s="60">
        <v>160</v>
      </c>
      <c r="K113" s="21">
        <v>108</v>
      </c>
      <c r="L113" s="21">
        <v>123</v>
      </c>
      <c r="M113" s="21">
        <v>108</v>
      </c>
      <c r="N113" s="21">
        <v>106</v>
      </c>
      <c r="O113" s="21">
        <v>133</v>
      </c>
      <c r="P113" s="21">
        <v>110</v>
      </c>
      <c r="Q113" s="21">
        <v>148</v>
      </c>
      <c r="R113" s="21">
        <v>151</v>
      </c>
      <c r="S113" s="21">
        <v>127</v>
      </c>
      <c r="T113" s="21">
        <v>132</v>
      </c>
      <c r="U113" s="21">
        <v>187</v>
      </c>
      <c r="V113" s="21">
        <v>215</v>
      </c>
      <c r="W113" s="21">
        <v>160</v>
      </c>
      <c r="X113" s="21">
        <v>153</v>
      </c>
      <c r="Y113" s="21">
        <v>122</v>
      </c>
      <c r="Z113" s="21">
        <v>99</v>
      </c>
      <c r="AA113" s="21">
        <v>70</v>
      </c>
      <c r="AB113" s="21">
        <v>32</v>
      </c>
      <c r="AC113" s="22">
        <v>11</v>
      </c>
    </row>
    <row r="114" spans="1:29" x14ac:dyDescent="0.25">
      <c r="A114" s="7" t="s">
        <v>18</v>
      </c>
      <c r="B114" s="21">
        <v>262</v>
      </c>
      <c r="C114" s="21">
        <v>128</v>
      </c>
      <c r="D114" s="60">
        <v>134</v>
      </c>
      <c r="E114" s="21">
        <v>247</v>
      </c>
      <c r="F114" s="21">
        <v>121</v>
      </c>
      <c r="G114" s="60">
        <v>126</v>
      </c>
      <c r="H114" s="21">
        <v>15</v>
      </c>
      <c r="I114" s="21">
        <v>7</v>
      </c>
      <c r="J114" s="60">
        <v>8</v>
      </c>
      <c r="K114" s="21">
        <v>7</v>
      </c>
      <c r="L114" s="21">
        <v>21</v>
      </c>
      <c r="M114" s="21">
        <v>11</v>
      </c>
      <c r="N114" s="21">
        <v>26</v>
      </c>
      <c r="O114" s="21">
        <v>14</v>
      </c>
      <c r="P114" s="21">
        <v>7</v>
      </c>
      <c r="Q114" s="21">
        <v>14</v>
      </c>
      <c r="R114" s="21">
        <v>20</v>
      </c>
      <c r="S114" s="21">
        <v>15</v>
      </c>
      <c r="T114" s="21">
        <v>21</v>
      </c>
      <c r="U114" s="21">
        <v>23</v>
      </c>
      <c r="V114" s="21">
        <v>16</v>
      </c>
      <c r="W114" s="21">
        <v>15</v>
      </c>
      <c r="X114" s="21">
        <v>20</v>
      </c>
      <c r="Y114" s="21">
        <v>9</v>
      </c>
      <c r="Z114" s="21">
        <v>11</v>
      </c>
      <c r="AA114" s="21">
        <v>8</v>
      </c>
      <c r="AB114" s="21">
        <v>2</v>
      </c>
      <c r="AC114" s="22">
        <v>2</v>
      </c>
    </row>
    <row r="115" spans="1:29" x14ac:dyDescent="0.25">
      <c r="A115" s="7" t="s">
        <v>19</v>
      </c>
      <c r="B115" s="21">
        <v>500</v>
      </c>
      <c r="C115" s="21">
        <v>251</v>
      </c>
      <c r="D115" s="60">
        <v>249</v>
      </c>
      <c r="E115" s="21">
        <v>468</v>
      </c>
      <c r="F115" s="21">
        <v>236</v>
      </c>
      <c r="G115" s="60">
        <v>232</v>
      </c>
      <c r="H115" s="21">
        <v>32</v>
      </c>
      <c r="I115" s="21">
        <v>15</v>
      </c>
      <c r="J115" s="60">
        <v>17</v>
      </c>
      <c r="K115" s="21">
        <v>18</v>
      </c>
      <c r="L115" s="21">
        <v>46</v>
      </c>
      <c r="M115" s="21">
        <v>34</v>
      </c>
      <c r="N115" s="21">
        <v>19</v>
      </c>
      <c r="O115" s="21">
        <v>19</v>
      </c>
      <c r="P115" s="21">
        <v>12</v>
      </c>
      <c r="Q115" s="21">
        <v>37</v>
      </c>
      <c r="R115" s="21">
        <v>37</v>
      </c>
      <c r="S115" s="21">
        <v>41</v>
      </c>
      <c r="T115" s="21">
        <v>27</v>
      </c>
      <c r="U115" s="21">
        <v>30</v>
      </c>
      <c r="V115" s="21">
        <v>43</v>
      </c>
      <c r="W115" s="21">
        <v>42</v>
      </c>
      <c r="X115" s="21">
        <v>34</v>
      </c>
      <c r="Y115" s="21">
        <v>35</v>
      </c>
      <c r="Z115" s="21">
        <v>15</v>
      </c>
      <c r="AA115" s="21">
        <v>7</v>
      </c>
      <c r="AB115" s="21">
        <v>2</v>
      </c>
      <c r="AC115" s="22">
        <v>2</v>
      </c>
    </row>
    <row r="116" spans="1:29" x14ac:dyDescent="0.25">
      <c r="A116" s="7" t="s">
        <v>20</v>
      </c>
      <c r="B116" s="21">
        <v>3399</v>
      </c>
      <c r="C116" s="21">
        <v>1747</v>
      </c>
      <c r="D116" s="60">
        <v>1652</v>
      </c>
      <c r="E116" s="21">
        <v>2231</v>
      </c>
      <c r="F116" s="21">
        <v>1097</v>
      </c>
      <c r="G116" s="60">
        <v>1134</v>
      </c>
      <c r="H116" s="21">
        <v>1168</v>
      </c>
      <c r="I116" s="21">
        <v>650</v>
      </c>
      <c r="J116" s="60">
        <v>518</v>
      </c>
      <c r="K116" s="21">
        <v>153</v>
      </c>
      <c r="L116" s="21">
        <v>164</v>
      </c>
      <c r="M116" s="21">
        <v>143</v>
      </c>
      <c r="N116" s="21">
        <v>160</v>
      </c>
      <c r="O116" s="21">
        <v>213</v>
      </c>
      <c r="P116" s="21">
        <v>218</v>
      </c>
      <c r="Q116" s="21">
        <v>221</v>
      </c>
      <c r="R116" s="21">
        <v>213</v>
      </c>
      <c r="S116" s="21">
        <v>207</v>
      </c>
      <c r="T116" s="21">
        <v>235</v>
      </c>
      <c r="U116" s="21">
        <v>248</v>
      </c>
      <c r="V116" s="21">
        <v>268</v>
      </c>
      <c r="W116" s="21">
        <v>241</v>
      </c>
      <c r="X116" s="21">
        <v>199</v>
      </c>
      <c r="Y116" s="21">
        <v>171</v>
      </c>
      <c r="Z116" s="21">
        <v>137</v>
      </c>
      <c r="AA116" s="21">
        <v>114</v>
      </c>
      <c r="AB116" s="21">
        <v>63</v>
      </c>
      <c r="AC116" s="22">
        <v>31</v>
      </c>
    </row>
    <row r="117" spans="1:29" x14ac:dyDescent="0.25">
      <c r="A117" s="7" t="s">
        <v>21</v>
      </c>
      <c r="B117" s="21">
        <v>137</v>
      </c>
      <c r="C117" s="21">
        <v>76</v>
      </c>
      <c r="D117" s="60">
        <v>61</v>
      </c>
      <c r="E117" s="21">
        <v>131</v>
      </c>
      <c r="F117" s="21">
        <v>74</v>
      </c>
      <c r="G117" s="60">
        <v>57</v>
      </c>
      <c r="H117" s="21">
        <v>6</v>
      </c>
      <c r="I117" s="21">
        <v>2</v>
      </c>
      <c r="J117" s="60">
        <v>4</v>
      </c>
      <c r="K117" s="21">
        <v>9</v>
      </c>
      <c r="L117" s="21">
        <v>4</v>
      </c>
      <c r="M117" s="21">
        <v>4</v>
      </c>
      <c r="N117" s="21">
        <v>6</v>
      </c>
      <c r="O117" s="21">
        <v>3</v>
      </c>
      <c r="P117" s="21">
        <v>3</v>
      </c>
      <c r="Q117" s="21">
        <v>12</v>
      </c>
      <c r="R117" s="21">
        <v>5</v>
      </c>
      <c r="S117" s="21">
        <v>9</v>
      </c>
      <c r="T117" s="21">
        <v>5</v>
      </c>
      <c r="U117" s="21">
        <v>13</v>
      </c>
      <c r="V117" s="21">
        <v>10</v>
      </c>
      <c r="W117" s="21">
        <v>13</v>
      </c>
      <c r="X117" s="21">
        <v>9</v>
      </c>
      <c r="Y117" s="21">
        <v>17</v>
      </c>
      <c r="Z117" s="21">
        <v>5</v>
      </c>
      <c r="AA117" s="21">
        <v>7</v>
      </c>
      <c r="AB117" s="21">
        <v>1</v>
      </c>
      <c r="AC117" s="22">
        <v>2</v>
      </c>
    </row>
    <row r="118" spans="1:29" x14ac:dyDescent="0.25">
      <c r="A118" s="7" t="s">
        <v>22</v>
      </c>
      <c r="B118" s="21">
        <v>152</v>
      </c>
      <c r="C118" s="21">
        <v>81</v>
      </c>
      <c r="D118" s="60">
        <v>71</v>
      </c>
      <c r="E118" s="21">
        <v>140</v>
      </c>
      <c r="F118" s="21">
        <v>77</v>
      </c>
      <c r="G118" s="60">
        <v>63</v>
      </c>
      <c r="H118" s="21">
        <v>12</v>
      </c>
      <c r="I118" s="21">
        <v>4</v>
      </c>
      <c r="J118" s="60">
        <v>8</v>
      </c>
      <c r="K118" s="21">
        <v>5</v>
      </c>
      <c r="L118" s="21">
        <v>11</v>
      </c>
      <c r="M118" s="21">
        <v>5</v>
      </c>
      <c r="N118" s="21">
        <v>3</v>
      </c>
      <c r="O118" s="21">
        <v>3</v>
      </c>
      <c r="P118" s="21">
        <v>1</v>
      </c>
      <c r="Q118" s="21">
        <v>5</v>
      </c>
      <c r="R118" s="21">
        <v>8</v>
      </c>
      <c r="S118" s="21">
        <v>13</v>
      </c>
      <c r="T118" s="21">
        <v>10</v>
      </c>
      <c r="U118" s="21">
        <v>9</v>
      </c>
      <c r="V118" s="21">
        <v>8</v>
      </c>
      <c r="W118" s="21">
        <v>10</v>
      </c>
      <c r="X118" s="21">
        <v>15</v>
      </c>
      <c r="Y118" s="21">
        <v>19</v>
      </c>
      <c r="Z118" s="21">
        <v>12</v>
      </c>
      <c r="AA118" s="21">
        <v>10</v>
      </c>
      <c r="AB118" s="21">
        <v>4</v>
      </c>
      <c r="AC118" s="22">
        <v>1</v>
      </c>
    </row>
    <row r="119" spans="1:29" x14ac:dyDescent="0.25">
      <c r="A119" s="7" t="s">
        <v>24</v>
      </c>
      <c r="B119" s="21">
        <v>2193</v>
      </c>
      <c r="C119" s="21">
        <v>1081</v>
      </c>
      <c r="D119" s="60">
        <v>1112</v>
      </c>
      <c r="E119" s="21">
        <v>2044</v>
      </c>
      <c r="F119" s="21">
        <v>1009</v>
      </c>
      <c r="G119" s="60">
        <v>1035</v>
      </c>
      <c r="H119" s="21">
        <v>149</v>
      </c>
      <c r="I119" s="21">
        <v>72</v>
      </c>
      <c r="J119" s="60">
        <v>77</v>
      </c>
      <c r="K119" s="21">
        <v>120</v>
      </c>
      <c r="L119" s="21">
        <v>124</v>
      </c>
      <c r="M119" s="21">
        <v>111</v>
      </c>
      <c r="N119" s="21">
        <v>97</v>
      </c>
      <c r="O119" s="21">
        <v>92</v>
      </c>
      <c r="P119" s="21">
        <v>138</v>
      </c>
      <c r="Q119" s="21">
        <v>137</v>
      </c>
      <c r="R119" s="21">
        <v>148</v>
      </c>
      <c r="S119" s="21">
        <v>120</v>
      </c>
      <c r="T119" s="21">
        <v>132</v>
      </c>
      <c r="U119" s="21">
        <v>144</v>
      </c>
      <c r="V119" s="21">
        <v>203</v>
      </c>
      <c r="W119" s="21">
        <v>175</v>
      </c>
      <c r="X119" s="21">
        <v>158</v>
      </c>
      <c r="Y119" s="21">
        <v>112</v>
      </c>
      <c r="Z119" s="21">
        <v>79</v>
      </c>
      <c r="AA119" s="21">
        <v>45</v>
      </c>
      <c r="AB119" s="21">
        <v>28</v>
      </c>
      <c r="AC119" s="22">
        <v>30</v>
      </c>
    </row>
    <row r="120" spans="1:29" x14ac:dyDescent="0.25">
      <c r="A120" s="7" t="s">
        <v>25</v>
      </c>
      <c r="B120" s="21">
        <v>166</v>
      </c>
      <c r="C120" s="21">
        <v>81</v>
      </c>
      <c r="D120" s="60">
        <v>85</v>
      </c>
      <c r="E120" s="21">
        <v>157</v>
      </c>
      <c r="F120" s="21">
        <v>77</v>
      </c>
      <c r="G120" s="60">
        <v>80</v>
      </c>
      <c r="H120" s="21">
        <v>9</v>
      </c>
      <c r="I120" s="21">
        <v>4</v>
      </c>
      <c r="J120" s="60">
        <v>5</v>
      </c>
      <c r="K120" s="21">
        <v>16</v>
      </c>
      <c r="L120" s="21">
        <v>8</v>
      </c>
      <c r="M120" s="21">
        <v>6</v>
      </c>
      <c r="N120" s="21">
        <v>7</v>
      </c>
      <c r="O120" s="21">
        <v>10</v>
      </c>
      <c r="P120" s="21">
        <v>5</v>
      </c>
      <c r="Q120" s="21">
        <v>5</v>
      </c>
      <c r="R120" s="21">
        <v>14</v>
      </c>
      <c r="S120" s="21">
        <v>6</v>
      </c>
      <c r="T120" s="21">
        <v>8</v>
      </c>
      <c r="U120" s="21">
        <v>6</v>
      </c>
      <c r="V120" s="21">
        <v>14</v>
      </c>
      <c r="W120" s="21">
        <v>13</v>
      </c>
      <c r="X120" s="21">
        <v>16</v>
      </c>
      <c r="Y120" s="21">
        <v>12</v>
      </c>
      <c r="Z120" s="21">
        <v>9</v>
      </c>
      <c r="AA120" s="21">
        <v>6</v>
      </c>
      <c r="AB120" s="21">
        <v>4</v>
      </c>
      <c r="AC120" s="22">
        <v>1</v>
      </c>
    </row>
    <row r="121" spans="1:29" x14ac:dyDescent="0.25">
      <c r="A121" s="7" t="s">
        <v>26</v>
      </c>
      <c r="B121" s="21">
        <v>152</v>
      </c>
      <c r="C121" s="21">
        <v>79</v>
      </c>
      <c r="D121" s="60">
        <v>73</v>
      </c>
      <c r="E121" s="21">
        <v>135</v>
      </c>
      <c r="F121" s="21">
        <v>69</v>
      </c>
      <c r="G121" s="60">
        <v>66</v>
      </c>
      <c r="H121" s="21">
        <v>17</v>
      </c>
      <c r="I121" s="21">
        <v>10</v>
      </c>
      <c r="J121" s="60">
        <v>7</v>
      </c>
      <c r="K121" s="21">
        <v>8</v>
      </c>
      <c r="L121" s="21">
        <v>10</v>
      </c>
      <c r="M121" s="21">
        <v>12</v>
      </c>
      <c r="N121" s="21">
        <v>8</v>
      </c>
      <c r="O121" s="21">
        <v>9</v>
      </c>
      <c r="P121" s="21">
        <v>1</v>
      </c>
      <c r="Q121" s="21">
        <v>11</v>
      </c>
      <c r="R121" s="21">
        <v>5</v>
      </c>
      <c r="S121" s="21">
        <v>5</v>
      </c>
      <c r="T121" s="21">
        <v>11</v>
      </c>
      <c r="U121" s="21">
        <v>10</v>
      </c>
      <c r="V121" s="21">
        <v>12</v>
      </c>
      <c r="W121" s="21">
        <v>9</v>
      </c>
      <c r="X121" s="21">
        <v>10</v>
      </c>
      <c r="Y121" s="21">
        <v>10</v>
      </c>
      <c r="Z121" s="21">
        <v>8</v>
      </c>
      <c r="AA121" s="21">
        <v>3</v>
      </c>
      <c r="AB121" s="21">
        <v>4</v>
      </c>
      <c r="AC121" s="22">
        <v>6</v>
      </c>
    </row>
    <row r="122" spans="1:29" x14ac:dyDescent="0.25">
      <c r="A122" s="7" t="s">
        <v>27</v>
      </c>
      <c r="B122" s="21">
        <v>915</v>
      </c>
      <c r="C122" s="21">
        <v>424</v>
      </c>
      <c r="D122" s="60">
        <v>491</v>
      </c>
      <c r="E122" s="21">
        <v>806</v>
      </c>
      <c r="F122" s="21">
        <v>369</v>
      </c>
      <c r="G122" s="60">
        <v>437</v>
      </c>
      <c r="H122" s="21">
        <v>109</v>
      </c>
      <c r="I122" s="21">
        <v>55</v>
      </c>
      <c r="J122" s="60">
        <v>54</v>
      </c>
      <c r="K122" s="21">
        <v>34</v>
      </c>
      <c r="L122" s="21">
        <v>48</v>
      </c>
      <c r="M122" s="21">
        <v>46</v>
      </c>
      <c r="N122" s="21">
        <v>45</v>
      </c>
      <c r="O122" s="21">
        <v>40</v>
      </c>
      <c r="P122" s="21">
        <v>35</v>
      </c>
      <c r="Q122" s="21">
        <v>46</v>
      </c>
      <c r="R122" s="21">
        <v>52</v>
      </c>
      <c r="S122" s="21">
        <v>52</v>
      </c>
      <c r="T122" s="21">
        <v>59</v>
      </c>
      <c r="U122" s="21">
        <v>77</v>
      </c>
      <c r="V122" s="21">
        <v>59</v>
      </c>
      <c r="W122" s="21">
        <v>72</v>
      </c>
      <c r="X122" s="21">
        <v>52</v>
      </c>
      <c r="Y122" s="21">
        <v>62</v>
      </c>
      <c r="Z122" s="21">
        <v>49</v>
      </c>
      <c r="AA122" s="21">
        <v>41</v>
      </c>
      <c r="AB122" s="21">
        <v>34</v>
      </c>
      <c r="AC122" s="22">
        <v>12</v>
      </c>
    </row>
    <row r="123" spans="1:29" x14ac:dyDescent="0.25">
      <c r="A123" s="7" t="s">
        <v>28</v>
      </c>
      <c r="B123" s="21">
        <v>55</v>
      </c>
      <c r="C123" s="21">
        <v>29</v>
      </c>
      <c r="D123" s="60">
        <v>26</v>
      </c>
      <c r="E123" s="21">
        <v>51</v>
      </c>
      <c r="F123" s="21">
        <v>28</v>
      </c>
      <c r="G123" s="60">
        <v>23</v>
      </c>
      <c r="H123" s="21">
        <v>4</v>
      </c>
      <c r="I123" s="21">
        <v>1</v>
      </c>
      <c r="J123" s="60">
        <v>3</v>
      </c>
      <c r="K123" s="21">
        <v>5</v>
      </c>
      <c r="L123" s="21">
        <v>1</v>
      </c>
      <c r="M123" s="21">
        <v>3</v>
      </c>
      <c r="N123" s="21">
        <v>2</v>
      </c>
      <c r="O123" s="21">
        <v>5</v>
      </c>
      <c r="P123" s="21">
        <v>0</v>
      </c>
      <c r="Q123" s="21">
        <v>3</v>
      </c>
      <c r="R123" s="21">
        <v>4</v>
      </c>
      <c r="S123" s="21">
        <v>6</v>
      </c>
      <c r="T123" s="21">
        <v>1</v>
      </c>
      <c r="U123" s="21">
        <v>3</v>
      </c>
      <c r="V123" s="21">
        <v>5</v>
      </c>
      <c r="W123" s="21">
        <v>7</v>
      </c>
      <c r="X123" s="21">
        <v>6</v>
      </c>
      <c r="Y123" s="21">
        <v>2</v>
      </c>
      <c r="Z123" s="21">
        <v>2</v>
      </c>
      <c r="AA123" s="21">
        <v>0</v>
      </c>
      <c r="AB123" s="21">
        <v>0</v>
      </c>
      <c r="AC123" s="22">
        <v>0</v>
      </c>
    </row>
    <row r="124" spans="1:29" x14ac:dyDescent="0.25">
      <c r="A124" s="7" t="s">
        <v>29</v>
      </c>
      <c r="B124" s="21">
        <v>394</v>
      </c>
      <c r="C124" s="21">
        <v>214</v>
      </c>
      <c r="D124" s="60">
        <v>180</v>
      </c>
      <c r="E124" s="21">
        <v>328</v>
      </c>
      <c r="F124" s="21">
        <v>176</v>
      </c>
      <c r="G124" s="60">
        <v>152</v>
      </c>
      <c r="H124" s="21">
        <v>66</v>
      </c>
      <c r="I124" s="21">
        <v>38</v>
      </c>
      <c r="J124" s="60">
        <v>28</v>
      </c>
      <c r="K124" s="21">
        <v>12</v>
      </c>
      <c r="L124" s="21">
        <v>6</v>
      </c>
      <c r="M124" s="21">
        <v>17</v>
      </c>
      <c r="N124" s="21">
        <v>29</v>
      </c>
      <c r="O124" s="21">
        <v>31</v>
      </c>
      <c r="P124" s="21">
        <v>13</v>
      </c>
      <c r="Q124" s="21">
        <v>20</v>
      </c>
      <c r="R124" s="21">
        <v>11</v>
      </c>
      <c r="S124" s="21">
        <v>20</v>
      </c>
      <c r="T124" s="21">
        <v>25</v>
      </c>
      <c r="U124" s="21">
        <v>44</v>
      </c>
      <c r="V124" s="21">
        <v>50</v>
      </c>
      <c r="W124" s="21">
        <v>32</v>
      </c>
      <c r="X124" s="21">
        <v>19</v>
      </c>
      <c r="Y124" s="21">
        <v>22</v>
      </c>
      <c r="Z124" s="21">
        <v>19</v>
      </c>
      <c r="AA124" s="21">
        <v>14</v>
      </c>
      <c r="AB124" s="21">
        <v>6</v>
      </c>
      <c r="AC124" s="22">
        <v>4</v>
      </c>
    </row>
    <row r="125" spans="1:29" x14ac:dyDescent="0.25">
      <c r="A125" s="7" t="s">
        <v>30</v>
      </c>
      <c r="B125" s="21">
        <v>75</v>
      </c>
      <c r="C125" s="21">
        <v>43</v>
      </c>
      <c r="D125" s="60">
        <v>32</v>
      </c>
      <c r="E125" s="21">
        <v>66</v>
      </c>
      <c r="F125" s="21">
        <v>39</v>
      </c>
      <c r="G125" s="60">
        <v>27</v>
      </c>
      <c r="H125" s="21">
        <v>9</v>
      </c>
      <c r="I125" s="21">
        <v>4</v>
      </c>
      <c r="J125" s="60">
        <v>5</v>
      </c>
      <c r="K125" s="21">
        <v>3</v>
      </c>
      <c r="L125" s="21">
        <v>1</v>
      </c>
      <c r="M125" s="21">
        <v>3</v>
      </c>
      <c r="N125" s="21">
        <v>1</v>
      </c>
      <c r="O125" s="21">
        <v>8</v>
      </c>
      <c r="P125" s="21">
        <v>4</v>
      </c>
      <c r="Q125" s="21">
        <v>2</v>
      </c>
      <c r="R125" s="21">
        <v>6</v>
      </c>
      <c r="S125" s="21">
        <v>6</v>
      </c>
      <c r="T125" s="21">
        <v>3</v>
      </c>
      <c r="U125" s="21">
        <v>4</v>
      </c>
      <c r="V125" s="21">
        <v>7</v>
      </c>
      <c r="W125" s="21">
        <v>1</v>
      </c>
      <c r="X125" s="21">
        <v>7</v>
      </c>
      <c r="Y125" s="21">
        <v>10</v>
      </c>
      <c r="Z125" s="21">
        <v>3</v>
      </c>
      <c r="AA125" s="21">
        <v>2</v>
      </c>
      <c r="AB125" s="21">
        <v>3</v>
      </c>
      <c r="AC125" s="22">
        <v>1</v>
      </c>
    </row>
    <row r="126" spans="1:29" x14ac:dyDescent="0.25">
      <c r="A126" s="7" t="s">
        <v>94</v>
      </c>
      <c r="B126" s="21">
        <v>561</v>
      </c>
      <c r="C126" s="21">
        <v>300</v>
      </c>
      <c r="D126" s="60">
        <v>261</v>
      </c>
      <c r="E126" s="21">
        <v>499</v>
      </c>
      <c r="F126" s="21">
        <v>266</v>
      </c>
      <c r="G126" s="60">
        <v>233</v>
      </c>
      <c r="H126" s="21">
        <v>62</v>
      </c>
      <c r="I126" s="21">
        <v>34</v>
      </c>
      <c r="J126" s="60">
        <v>28</v>
      </c>
      <c r="K126" s="21">
        <v>20</v>
      </c>
      <c r="L126" s="21">
        <v>15</v>
      </c>
      <c r="M126" s="21">
        <v>16</v>
      </c>
      <c r="N126" s="21">
        <v>31</v>
      </c>
      <c r="O126" s="21">
        <v>36</v>
      </c>
      <c r="P126" s="21">
        <v>22</v>
      </c>
      <c r="Q126" s="21">
        <v>30</v>
      </c>
      <c r="R126" s="21">
        <v>37</v>
      </c>
      <c r="S126" s="21">
        <v>28</v>
      </c>
      <c r="T126" s="21">
        <v>39</v>
      </c>
      <c r="U126" s="21">
        <v>36</v>
      </c>
      <c r="V126" s="21">
        <v>48</v>
      </c>
      <c r="W126" s="21">
        <v>29</v>
      </c>
      <c r="X126" s="21">
        <v>41</v>
      </c>
      <c r="Y126" s="21">
        <v>40</v>
      </c>
      <c r="Z126" s="21">
        <v>45</v>
      </c>
      <c r="AA126" s="21">
        <v>29</v>
      </c>
      <c r="AB126" s="21">
        <v>13</v>
      </c>
      <c r="AC126" s="70">
        <v>6</v>
      </c>
    </row>
    <row r="127" spans="1:29" x14ac:dyDescent="0.25">
      <c r="A127" s="7" t="s">
        <v>103</v>
      </c>
      <c r="B127" s="21">
        <v>377</v>
      </c>
      <c r="C127" s="21">
        <v>200</v>
      </c>
      <c r="D127" s="60">
        <v>177</v>
      </c>
      <c r="E127" s="21">
        <v>357</v>
      </c>
      <c r="F127" s="21">
        <v>188</v>
      </c>
      <c r="G127" s="60">
        <v>169</v>
      </c>
      <c r="H127" s="21">
        <v>20</v>
      </c>
      <c r="I127" s="21">
        <v>12</v>
      </c>
      <c r="J127" s="60">
        <v>8</v>
      </c>
      <c r="K127" s="21">
        <v>27</v>
      </c>
      <c r="L127" s="21">
        <v>20</v>
      </c>
      <c r="M127" s="21">
        <v>16</v>
      </c>
      <c r="N127" s="21">
        <v>12</v>
      </c>
      <c r="O127" s="21">
        <v>20</v>
      </c>
      <c r="P127" s="21">
        <v>25</v>
      </c>
      <c r="Q127" s="21">
        <v>29</v>
      </c>
      <c r="R127" s="21">
        <v>12</v>
      </c>
      <c r="S127" s="21">
        <v>18</v>
      </c>
      <c r="T127" s="21">
        <v>20</v>
      </c>
      <c r="U127" s="21">
        <v>27</v>
      </c>
      <c r="V127" s="21">
        <v>37</v>
      </c>
      <c r="W127" s="21">
        <v>33</v>
      </c>
      <c r="X127" s="21">
        <v>23</v>
      </c>
      <c r="Y127" s="21">
        <v>13</v>
      </c>
      <c r="Z127" s="21">
        <v>13</v>
      </c>
      <c r="AA127" s="21">
        <v>13</v>
      </c>
      <c r="AB127" s="21">
        <v>13</v>
      </c>
      <c r="AC127" s="70">
        <v>6</v>
      </c>
    </row>
    <row r="128" spans="1:29" x14ac:dyDescent="0.25">
      <c r="A128" s="7"/>
      <c r="B128" s="71"/>
      <c r="C128" s="71"/>
      <c r="D128" s="72"/>
      <c r="E128" s="71"/>
      <c r="F128" s="71"/>
      <c r="G128" s="72"/>
      <c r="H128" s="71"/>
      <c r="I128" s="71"/>
      <c r="J128" s="72"/>
      <c r="K128" s="21"/>
      <c r="L128" s="21"/>
      <c r="M128" s="21"/>
      <c r="N128" s="21"/>
      <c r="O128" s="21"/>
      <c r="P128" s="21"/>
      <c r="Q128" s="21"/>
      <c r="R128" s="21"/>
      <c r="S128" s="21"/>
      <c r="T128" s="21"/>
      <c r="U128" s="21"/>
      <c r="V128" s="21"/>
      <c r="W128" s="21"/>
      <c r="X128" s="21"/>
      <c r="Y128" s="21"/>
      <c r="Z128" s="21"/>
      <c r="AA128" s="21"/>
      <c r="AB128" s="21"/>
      <c r="AC128" s="73"/>
    </row>
    <row r="129" spans="1:29" ht="13" x14ac:dyDescent="0.3">
      <c r="A129" s="20" t="str">
        <f>VLOOKUP("&lt;Zeilentitel_1&gt;",Uebersetzungen!$B$3:$E$121,Uebersetzungen!$B$2+1,FALSE)</f>
        <v>GRAUBÜNDEN</v>
      </c>
      <c r="B129" s="74">
        <v>201376</v>
      </c>
      <c r="C129" s="75">
        <v>101045</v>
      </c>
      <c r="D129" s="76">
        <v>100331</v>
      </c>
      <c r="E129" s="74">
        <v>162520</v>
      </c>
      <c r="F129" s="75">
        <v>79844</v>
      </c>
      <c r="G129" s="76">
        <v>82676</v>
      </c>
      <c r="H129" s="74">
        <v>38856</v>
      </c>
      <c r="I129" s="75">
        <v>21201</v>
      </c>
      <c r="J129" s="76">
        <v>17655</v>
      </c>
      <c r="K129" s="75">
        <v>8607</v>
      </c>
      <c r="L129" s="75">
        <v>9011</v>
      </c>
      <c r="M129" s="75">
        <v>8694</v>
      </c>
      <c r="N129" s="75">
        <v>8936</v>
      </c>
      <c r="O129" s="75">
        <v>10522</v>
      </c>
      <c r="P129" s="75">
        <v>11936</v>
      </c>
      <c r="Q129" s="75">
        <v>12897</v>
      </c>
      <c r="R129" s="75">
        <v>13223</v>
      </c>
      <c r="S129" s="75">
        <v>12882</v>
      </c>
      <c r="T129" s="75">
        <v>13193</v>
      </c>
      <c r="U129" s="75">
        <v>15605</v>
      </c>
      <c r="V129" s="75">
        <v>16169</v>
      </c>
      <c r="W129" s="75">
        <v>14597</v>
      </c>
      <c r="X129" s="75">
        <v>12372</v>
      </c>
      <c r="Y129" s="75">
        <v>11205</v>
      </c>
      <c r="Z129" s="75">
        <v>9256</v>
      </c>
      <c r="AA129" s="75">
        <v>6340</v>
      </c>
      <c r="AB129" s="75">
        <v>3820</v>
      </c>
      <c r="AC129" s="77">
        <v>2111</v>
      </c>
    </row>
    <row r="130" spans="1:29" x14ac:dyDescent="0.25">
      <c r="A130" s="18" t="str">
        <f>VLOOKUP("&lt;Zeilentitel_2&gt;",Uebersetzungen!$B$3:$E$121,Uebersetzungen!$B$2+1,FALSE)</f>
        <v>Region Albula</v>
      </c>
      <c r="B130" s="21">
        <v>8144</v>
      </c>
      <c r="C130" s="21">
        <v>4201</v>
      </c>
      <c r="D130" s="60">
        <v>3943</v>
      </c>
      <c r="E130" s="21">
        <v>6667</v>
      </c>
      <c r="F130" s="21">
        <v>3345</v>
      </c>
      <c r="G130" s="60">
        <v>3322</v>
      </c>
      <c r="H130" s="21">
        <v>1477</v>
      </c>
      <c r="I130" s="21">
        <v>856</v>
      </c>
      <c r="J130" s="60">
        <v>621</v>
      </c>
      <c r="K130" s="78">
        <v>320</v>
      </c>
      <c r="L130" s="78">
        <v>321</v>
      </c>
      <c r="M130" s="78">
        <v>318</v>
      </c>
      <c r="N130" s="78">
        <v>299</v>
      </c>
      <c r="O130" s="78">
        <v>381</v>
      </c>
      <c r="P130" s="78">
        <v>453</v>
      </c>
      <c r="Q130" s="78">
        <v>484</v>
      </c>
      <c r="R130" s="78">
        <v>521</v>
      </c>
      <c r="S130" s="78">
        <v>506</v>
      </c>
      <c r="T130" s="78">
        <v>501</v>
      </c>
      <c r="U130" s="78">
        <v>560</v>
      </c>
      <c r="V130" s="78">
        <v>673</v>
      </c>
      <c r="W130" s="78">
        <v>652</v>
      </c>
      <c r="X130" s="78">
        <v>611</v>
      </c>
      <c r="Y130" s="78">
        <v>551</v>
      </c>
      <c r="Z130" s="78">
        <v>439</v>
      </c>
      <c r="AA130" s="78">
        <v>285</v>
      </c>
      <c r="AB130" s="78">
        <v>172</v>
      </c>
      <c r="AC130" s="73">
        <v>97</v>
      </c>
    </row>
    <row r="131" spans="1:29" x14ac:dyDescent="0.25">
      <c r="A131" s="18" t="str">
        <f>VLOOKUP("&lt;Zeilentitel_3&gt;",Uebersetzungen!$B$3:$E$121,Uebersetzungen!$B$2+1,FALSE)</f>
        <v>Region Bernina</v>
      </c>
      <c r="B131" s="21">
        <v>4571</v>
      </c>
      <c r="C131" s="21">
        <v>2286</v>
      </c>
      <c r="D131" s="60">
        <v>2285</v>
      </c>
      <c r="E131" s="21">
        <v>4096</v>
      </c>
      <c r="F131" s="21">
        <v>2003</v>
      </c>
      <c r="G131" s="60">
        <v>2093</v>
      </c>
      <c r="H131" s="21">
        <v>475</v>
      </c>
      <c r="I131" s="21">
        <v>283</v>
      </c>
      <c r="J131" s="60">
        <v>192</v>
      </c>
      <c r="K131" s="79">
        <v>187</v>
      </c>
      <c r="L131" s="21">
        <v>240</v>
      </c>
      <c r="M131" s="21">
        <v>216</v>
      </c>
      <c r="N131" s="21">
        <v>203</v>
      </c>
      <c r="O131" s="21">
        <v>205</v>
      </c>
      <c r="P131" s="21">
        <v>221</v>
      </c>
      <c r="Q131" s="21">
        <v>222</v>
      </c>
      <c r="R131" s="21">
        <v>243</v>
      </c>
      <c r="S131" s="21">
        <v>276</v>
      </c>
      <c r="T131" s="21">
        <v>322</v>
      </c>
      <c r="U131" s="21">
        <v>326</v>
      </c>
      <c r="V131" s="21">
        <v>367</v>
      </c>
      <c r="W131" s="21">
        <v>306</v>
      </c>
      <c r="X131" s="21">
        <v>310</v>
      </c>
      <c r="Y131" s="21">
        <v>307</v>
      </c>
      <c r="Z131" s="21">
        <v>258</v>
      </c>
      <c r="AA131" s="21">
        <v>167</v>
      </c>
      <c r="AB131" s="21">
        <v>120</v>
      </c>
      <c r="AC131" s="70">
        <v>75</v>
      </c>
    </row>
    <row r="132" spans="1:29" x14ac:dyDescent="0.25">
      <c r="A132" s="18" t="str">
        <f>VLOOKUP("&lt;Zeilentitel_4&gt;",Uebersetzungen!$B$3:$E$121,Uebersetzungen!$B$2+1,FALSE)</f>
        <v>Region Engiadina Bassa/Val Müstair</v>
      </c>
      <c r="B132" s="21">
        <v>9189</v>
      </c>
      <c r="C132" s="21">
        <v>4576</v>
      </c>
      <c r="D132" s="60">
        <v>4613</v>
      </c>
      <c r="E132" s="21">
        <v>7531</v>
      </c>
      <c r="F132" s="21">
        <v>3734</v>
      </c>
      <c r="G132" s="60">
        <v>3797</v>
      </c>
      <c r="H132" s="21">
        <v>1658</v>
      </c>
      <c r="I132" s="21">
        <v>842</v>
      </c>
      <c r="J132" s="60">
        <v>816</v>
      </c>
      <c r="K132" s="79">
        <v>318</v>
      </c>
      <c r="L132" s="21">
        <v>398</v>
      </c>
      <c r="M132" s="21">
        <v>418</v>
      </c>
      <c r="N132" s="21">
        <v>411</v>
      </c>
      <c r="O132" s="21">
        <v>429</v>
      </c>
      <c r="P132" s="21">
        <v>443</v>
      </c>
      <c r="Q132" s="21">
        <v>491</v>
      </c>
      <c r="R132" s="21">
        <v>550</v>
      </c>
      <c r="S132" s="21">
        <v>550</v>
      </c>
      <c r="T132" s="21">
        <v>616</v>
      </c>
      <c r="U132" s="21">
        <v>695</v>
      </c>
      <c r="V132" s="21">
        <v>741</v>
      </c>
      <c r="W132" s="21">
        <v>761</v>
      </c>
      <c r="X132" s="21">
        <v>649</v>
      </c>
      <c r="Y132" s="21">
        <v>602</v>
      </c>
      <c r="Z132" s="21">
        <v>485</v>
      </c>
      <c r="AA132" s="21">
        <v>333</v>
      </c>
      <c r="AB132" s="21">
        <v>190</v>
      </c>
      <c r="AC132" s="70">
        <v>109</v>
      </c>
    </row>
    <row r="133" spans="1:29" x14ac:dyDescent="0.25">
      <c r="A133" s="18" t="str">
        <f>VLOOKUP("&lt;Zeilentitel_5&gt;",Uebersetzungen!$B$3:$E$121,Uebersetzungen!$B$2+1,FALSE)</f>
        <v>Region Imboden</v>
      </c>
      <c r="B133" s="21">
        <v>21702</v>
      </c>
      <c r="C133" s="21">
        <v>10925</v>
      </c>
      <c r="D133" s="60">
        <v>10777</v>
      </c>
      <c r="E133" s="21">
        <v>17443</v>
      </c>
      <c r="F133" s="21">
        <v>8544</v>
      </c>
      <c r="G133" s="60">
        <v>8899</v>
      </c>
      <c r="H133" s="21">
        <v>4259</v>
      </c>
      <c r="I133" s="21">
        <v>2381</v>
      </c>
      <c r="J133" s="60">
        <v>1878</v>
      </c>
      <c r="K133" s="21">
        <v>1115</v>
      </c>
      <c r="L133" s="21">
        <v>1125</v>
      </c>
      <c r="M133" s="21">
        <v>1124</v>
      </c>
      <c r="N133" s="21">
        <v>1070</v>
      </c>
      <c r="O133" s="21">
        <v>1132</v>
      </c>
      <c r="P133" s="21">
        <v>1316</v>
      </c>
      <c r="Q133" s="21">
        <v>1442</v>
      </c>
      <c r="R133" s="21">
        <v>1589</v>
      </c>
      <c r="S133" s="21">
        <v>1616</v>
      </c>
      <c r="T133" s="21">
        <v>1482</v>
      </c>
      <c r="U133" s="21">
        <v>1608</v>
      </c>
      <c r="V133" s="21">
        <v>1559</v>
      </c>
      <c r="W133" s="21">
        <v>1391</v>
      </c>
      <c r="X133" s="21">
        <v>1193</v>
      </c>
      <c r="Y133" s="21">
        <v>1090</v>
      </c>
      <c r="Z133" s="21">
        <v>837</v>
      </c>
      <c r="AA133" s="21">
        <v>560</v>
      </c>
      <c r="AB133" s="21">
        <v>307</v>
      </c>
      <c r="AC133" s="70">
        <v>146</v>
      </c>
    </row>
    <row r="134" spans="1:29" x14ac:dyDescent="0.25">
      <c r="A134" s="18" t="str">
        <f>VLOOKUP("&lt;Zeilentitel_6&gt;",Uebersetzungen!$B$3:$E$121,Uebersetzungen!$B$2+1,FALSE)</f>
        <v>Region Landquart</v>
      </c>
      <c r="B134" s="21">
        <v>25865</v>
      </c>
      <c r="C134" s="21">
        <v>12973</v>
      </c>
      <c r="D134" s="60">
        <v>12892</v>
      </c>
      <c r="E134" s="21">
        <v>21946</v>
      </c>
      <c r="F134" s="21">
        <v>10863</v>
      </c>
      <c r="G134" s="60">
        <v>11083</v>
      </c>
      <c r="H134" s="21">
        <v>3919</v>
      </c>
      <c r="I134" s="21">
        <v>2110</v>
      </c>
      <c r="J134" s="60">
        <v>1809</v>
      </c>
      <c r="K134" s="21">
        <v>1296</v>
      </c>
      <c r="L134" s="21">
        <v>1324</v>
      </c>
      <c r="M134" s="21">
        <v>1254</v>
      </c>
      <c r="N134" s="21">
        <v>1278</v>
      </c>
      <c r="O134" s="21">
        <v>1343</v>
      </c>
      <c r="P134" s="21">
        <v>1553</v>
      </c>
      <c r="Q134" s="21">
        <v>1648</v>
      </c>
      <c r="R134" s="21">
        <v>1797</v>
      </c>
      <c r="S134" s="21">
        <v>1736</v>
      </c>
      <c r="T134" s="21">
        <v>1655</v>
      </c>
      <c r="U134" s="21">
        <v>2074</v>
      </c>
      <c r="V134" s="21">
        <v>2179</v>
      </c>
      <c r="W134" s="21">
        <v>1861</v>
      </c>
      <c r="X134" s="21">
        <v>1446</v>
      </c>
      <c r="Y134" s="21">
        <v>1252</v>
      </c>
      <c r="Z134" s="21">
        <v>958</v>
      </c>
      <c r="AA134" s="21">
        <v>659</v>
      </c>
      <c r="AB134" s="21">
        <v>364</v>
      </c>
      <c r="AC134" s="70">
        <v>188</v>
      </c>
    </row>
    <row r="135" spans="1:29" x14ac:dyDescent="0.25">
      <c r="A135" s="18" t="str">
        <f>VLOOKUP("&lt;Zeilentitel_7&gt;",Uebersetzungen!$B$3:$E$121,Uebersetzungen!$B$2+1,FALSE)</f>
        <v>Region Maloja</v>
      </c>
      <c r="B135" s="21">
        <v>18236</v>
      </c>
      <c r="C135" s="21">
        <v>9101</v>
      </c>
      <c r="D135" s="60">
        <v>9135</v>
      </c>
      <c r="E135" s="21">
        <v>12742</v>
      </c>
      <c r="F135" s="21">
        <v>6177</v>
      </c>
      <c r="G135" s="60">
        <v>6565</v>
      </c>
      <c r="H135" s="21">
        <v>5494</v>
      </c>
      <c r="I135" s="21">
        <v>2924</v>
      </c>
      <c r="J135" s="60">
        <v>2570</v>
      </c>
      <c r="K135" s="21">
        <v>675</v>
      </c>
      <c r="L135" s="21">
        <v>681</v>
      </c>
      <c r="M135" s="21">
        <v>710</v>
      </c>
      <c r="N135" s="21">
        <v>843</v>
      </c>
      <c r="O135" s="21">
        <v>864</v>
      </c>
      <c r="P135" s="21">
        <v>966</v>
      </c>
      <c r="Q135" s="21">
        <v>1089</v>
      </c>
      <c r="R135" s="21">
        <v>1232</v>
      </c>
      <c r="S135" s="21">
        <v>1198</v>
      </c>
      <c r="T135" s="21">
        <v>1276</v>
      </c>
      <c r="U135" s="21">
        <v>1557</v>
      </c>
      <c r="V135" s="21">
        <v>1631</v>
      </c>
      <c r="W135" s="21">
        <v>1392</v>
      </c>
      <c r="X135" s="21">
        <v>1150</v>
      </c>
      <c r="Y135" s="21">
        <v>1031</v>
      </c>
      <c r="Z135" s="21">
        <v>899</v>
      </c>
      <c r="AA135" s="21">
        <v>556</v>
      </c>
      <c r="AB135" s="21">
        <v>309</v>
      </c>
      <c r="AC135" s="70">
        <v>177</v>
      </c>
    </row>
    <row r="136" spans="1:29" x14ac:dyDescent="0.25">
      <c r="A136" s="18" t="str">
        <f>VLOOKUP("&lt;Zeilentitel_8&gt;",Uebersetzungen!$B$3:$E$121,Uebersetzungen!$B$2+1,FALSE)</f>
        <v>Region Moesa</v>
      </c>
      <c r="B136" s="21">
        <v>8909</v>
      </c>
      <c r="C136" s="21">
        <v>4563</v>
      </c>
      <c r="D136" s="60">
        <v>4346</v>
      </c>
      <c r="E136" s="21">
        <v>6823</v>
      </c>
      <c r="F136" s="21">
        <v>3338</v>
      </c>
      <c r="G136" s="60">
        <v>3485</v>
      </c>
      <c r="H136" s="21">
        <v>2086</v>
      </c>
      <c r="I136" s="21">
        <v>1225</v>
      </c>
      <c r="J136" s="60">
        <v>861</v>
      </c>
      <c r="K136" s="21">
        <v>283</v>
      </c>
      <c r="L136" s="21">
        <v>350</v>
      </c>
      <c r="M136" s="21">
        <v>374</v>
      </c>
      <c r="N136" s="21">
        <v>387</v>
      </c>
      <c r="O136" s="21">
        <v>453</v>
      </c>
      <c r="P136" s="21">
        <v>492</v>
      </c>
      <c r="Q136" s="21">
        <v>474</v>
      </c>
      <c r="R136" s="21">
        <v>461</v>
      </c>
      <c r="S136" s="21">
        <v>592</v>
      </c>
      <c r="T136" s="21">
        <v>730</v>
      </c>
      <c r="U136" s="21">
        <v>814</v>
      </c>
      <c r="V136" s="21">
        <v>779</v>
      </c>
      <c r="W136" s="21">
        <v>671</v>
      </c>
      <c r="X136" s="21">
        <v>526</v>
      </c>
      <c r="Y136" s="21">
        <v>453</v>
      </c>
      <c r="Z136" s="21">
        <v>452</v>
      </c>
      <c r="AA136" s="21">
        <v>318</v>
      </c>
      <c r="AB136" s="21">
        <v>200</v>
      </c>
      <c r="AC136" s="70">
        <v>100</v>
      </c>
    </row>
    <row r="137" spans="1:29" x14ac:dyDescent="0.25">
      <c r="A137" s="18" t="str">
        <f>VLOOKUP("&lt;Zeilentitel_9&gt;",Uebersetzungen!$B$3:$E$121,Uebersetzungen!$B$2+1,FALSE)</f>
        <v>Region Plessur</v>
      </c>
      <c r="B137" s="21">
        <v>43233</v>
      </c>
      <c r="C137" s="21">
        <v>21316</v>
      </c>
      <c r="D137" s="60">
        <v>21917</v>
      </c>
      <c r="E137" s="21">
        <v>33893</v>
      </c>
      <c r="F137" s="21">
        <v>16283</v>
      </c>
      <c r="G137" s="60">
        <v>17610</v>
      </c>
      <c r="H137" s="21">
        <v>9340</v>
      </c>
      <c r="I137" s="21">
        <v>5033</v>
      </c>
      <c r="J137" s="60">
        <v>4307</v>
      </c>
      <c r="K137" s="21">
        <v>1819</v>
      </c>
      <c r="L137" s="21">
        <v>1734</v>
      </c>
      <c r="M137" s="21">
        <v>1634</v>
      </c>
      <c r="N137" s="21">
        <v>1709</v>
      </c>
      <c r="O137" s="21">
        <v>2444</v>
      </c>
      <c r="P137" s="21">
        <v>3090</v>
      </c>
      <c r="Q137" s="21">
        <v>3315</v>
      </c>
      <c r="R137" s="21">
        <v>3021</v>
      </c>
      <c r="S137" s="21">
        <v>2737</v>
      </c>
      <c r="T137" s="21">
        <v>2750</v>
      </c>
      <c r="U137" s="21">
        <v>3205</v>
      </c>
      <c r="V137" s="21">
        <v>3301</v>
      </c>
      <c r="W137" s="21">
        <v>2979</v>
      </c>
      <c r="X137" s="21">
        <v>2412</v>
      </c>
      <c r="Y137" s="21">
        <v>2258</v>
      </c>
      <c r="Z137" s="21">
        <v>1987</v>
      </c>
      <c r="AA137" s="21">
        <v>1418</v>
      </c>
      <c r="AB137" s="21">
        <v>912</v>
      </c>
      <c r="AC137" s="70">
        <v>508</v>
      </c>
    </row>
    <row r="138" spans="1:29" x14ac:dyDescent="0.25">
      <c r="A138" s="18" t="str">
        <f>VLOOKUP("&lt;Zeilentitel_10&gt;",Uebersetzungen!$B$3:$E$121,Uebersetzungen!$B$2+1,FALSE)</f>
        <v>Region Prättigau/Davos</v>
      </c>
      <c r="B138" s="21">
        <v>26060</v>
      </c>
      <c r="C138" s="21">
        <v>13127</v>
      </c>
      <c r="D138" s="60">
        <v>12933</v>
      </c>
      <c r="E138" s="21">
        <v>20997</v>
      </c>
      <c r="F138" s="21">
        <v>10368</v>
      </c>
      <c r="G138" s="60">
        <v>10629</v>
      </c>
      <c r="H138" s="21">
        <v>5063</v>
      </c>
      <c r="I138" s="21">
        <v>2759</v>
      </c>
      <c r="J138" s="60">
        <v>2304</v>
      </c>
      <c r="K138" s="21">
        <v>1113</v>
      </c>
      <c r="L138" s="21">
        <v>1157</v>
      </c>
      <c r="M138" s="21">
        <v>1178</v>
      </c>
      <c r="N138" s="21">
        <v>1203</v>
      </c>
      <c r="O138" s="21">
        <v>1390</v>
      </c>
      <c r="P138" s="21">
        <v>1464</v>
      </c>
      <c r="Q138" s="21">
        <v>1572</v>
      </c>
      <c r="R138" s="21">
        <v>1727</v>
      </c>
      <c r="S138" s="21">
        <v>1685</v>
      </c>
      <c r="T138" s="21">
        <v>1728</v>
      </c>
      <c r="U138" s="21">
        <v>2077</v>
      </c>
      <c r="V138" s="21">
        <v>1998</v>
      </c>
      <c r="W138" s="21">
        <v>1858</v>
      </c>
      <c r="X138" s="21">
        <v>1670</v>
      </c>
      <c r="Y138" s="21">
        <v>1465</v>
      </c>
      <c r="Z138" s="21">
        <v>1228</v>
      </c>
      <c r="AA138" s="21">
        <v>777</v>
      </c>
      <c r="AB138" s="21">
        <v>491</v>
      </c>
      <c r="AC138" s="70">
        <v>279</v>
      </c>
    </row>
    <row r="139" spans="1:29" x14ac:dyDescent="0.25">
      <c r="A139" s="18" t="str">
        <f>VLOOKUP("&lt;Zeilentitel_11&gt;",Uebersetzungen!$B$3:$E$121,Uebersetzungen!$B$2+1,FALSE)</f>
        <v>Region Surselva</v>
      </c>
      <c r="B139" s="21">
        <v>21438</v>
      </c>
      <c r="C139" s="21">
        <v>10910</v>
      </c>
      <c r="D139" s="60">
        <v>10528</v>
      </c>
      <c r="E139" s="21">
        <v>18649</v>
      </c>
      <c r="F139" s="21">
        <v>9377</v>
      </c>
      <c r="G139" s="60">
        <v>9272</v>
      </c>
      <c r="H139" s="21">
        <v>2789</v>
      </c>
      <c r="I139" s="21">
        <v>1533</v>
      </c>
      <c r="J139" s="60">
        <v>1256</v>
      </c>
      <c r="K139" s="21">
        <v>825</v>
      </c>
      <c r="L139" s="21">
        <v>932</v>
      </c>
      <c r="M139" s="21">
        <v>815</v>
      </c>
      <c r="N139" s="21">
        <v>865</v>
      </c>
      <c r="O139" s="21">
        <v>1106</v>
      </c>
      <c r="P139" s="21">
        <v>1241</v>
      </c>
      <c r="Q139" s="21">
        <v>1324</v>
      </c>
      <c r="R139" s="21">
        <v>1207</v>
      </c>
      <c r="S139" s="21">
        <v>1180</v>
      </c>
      <c r="T139" s="21">
        <v>1276</v>
      </c>
      <c r="U139" s="21">
        <v>1602</v>
      </c>
      <c r="V139" s="21">
        <v>1764</v>
      </c>
      <c r="W139" s="21">
        <v>1725</v>
      </c>
      <c r="X139" s="21">
        <v>1485</v>
      </c>
      <c r="Y139" s="21">
        <v>1399</v>
      </c>
      <c r="Z139" s="21">
        <v>1083</v>
      </c>
      <c r="AA139" s="21">
        <v>826</v>
      </c>
      <c r="AB139" s="21">
        <v>501</v>
      </c>
      <c r="AC139" s="70">
        <v>282</v>
      </c>
    </row>
    <row r="140" spans="1:29" ht="13" thickBot="1" x14ac:dyDescent="0.3">
      <c r="A140" s="19" t="str">
        <f>VLOOKUP("&lt;Zeilentitel_12&gt;",Uebersetzungen!$B$3:$E$121,Uebersetzungen!$B$2+1,FALSE)</f>
        <v>Region Viamala</v>
      </c>
      <c r="B140" s="80">
        <v>14029</v>
      </c>
      <c r="C140" s="80">
        <v>7067</v>
      </c>
      <c r="D140" s="81">
        <v>6962</v>
      </c>
      <c r="E140" s="80">
        <v>11733</v>
      </c>
      <c r="F140" s="80">
        <v>5812</v>
      </c>
      <c r="G140" s="81">
        <v>5921</v>
      </c>
      <c r="H140" s="80">
        <v>2296</v>
      </c>
      <c r="I140" s="80">
        <v>1255</v>
      </c>
      <c r="J140" s="81">
        <v>1041</v>
      </c>
      <c r="K140" s="80">
        <v>656</v>
      </c>
      <c r="L140" s="80">
        <v>749</v>
      </c>
      <c r="M140" s="80">
        <v>653</v>
      </c>
      <c r="N140" s="80">
        <v>668</v>
      </c>
      <c r="O140" s="80">
        <v>775</v>
      </c>
      <c r="P140" s="80">
        <v>697</v>
      </c>
      <c r="Q140" s="80">
        <v>836</v>
      </c>
      <c r="R140" s="80">
        <v>875</v>
      </c>
      <c r="S140" s="80">
        <v>806</v>
      </c>
      <c r="T140" s="80">
        <v>857</v>
      </c>
      <c r="U140" s="80">
        <v>1087</v>
      </c>
      <c r="V140" s="80">
        <v>1177</v>
      </c>
      <c r="W140" s="80">
        <v>1001</v>
      </c>
      <c r="X140" s="80">
        <v>920</v>
      </c>
      <c r="Y140" s="80">
        <v>797</v>
      </c>
      <c r="Z140" s="80">
        <v>630</v>
      </c>
      <c r="AA140" s="80">
        <v>441</v>
      </c>
      <c r="AB140" s="80">
        <v>254</v>
      </c>
      <c r="AC140" s="82">
        <v>150</v>
      </c>
    </row>
    <row r="142" spans="1:29" x14ac:dyDescent="0.25">
      <c r="A142" s="5" t="str">
        <f>VLOOKUP("&lt;Quelle_1&gt;",Uebersetzungen!$B$3:$E$74,Uebersetzungen!$B$2+1,FALSE)</f>
        <v>Quelle: BFS (STATPOP)</v>
      </c>
    </row>
    <row r="143" spans="1:29" x14ac:dyDescent="0.25">
      <c r="A143"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3074"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3075"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47"/>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VLOOKUP("&lt;altUTitel&gt;",Uebersetzungen!$B$3:$E$121,Uebersetzungen!$B$2+1,FALSE)</f>
        <v>(Gemeindestand 2020: 105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1"/>
      <c r="E14" s="59"/>
      <c r="F14" s="59"/>
      <c r="G14" s="61"/>
      <c r="H14" s="59"/>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200096</v>
      </c>
      <c r="C15" s="8">
        <v>100289</v>
      </c>
      <c r="D15" s="63">
        <v>99807</v>
      </c>
      <c r="E15" s="8">
        <v>161989</v>
      </c>
      <c r="F15" s="8">
        <v>79521</v>
      </c>
      <c r="G15" s="63">
        <v>82468</v>
      </c>
      <c r="H15" s="8">
        <v>38107</v>
      </c>
      <c r="I15" s="8">
        <v>20768</v>
      </c>
      <c r="J15" s="63">
        <v>17339</v>
      </c>
      <c r="K15" s="64">
        <v>8569</v>
      </c>
      <c r="L15" s="8">
        <v>8896</v>
      </c>
      <c r="M15" s="8">
        <v>8590</v>
      </c>
      <c r="N15" s="8">
        <v>9106</v>
      </c>
      <c r="O15" s="8">
        <v>10765</v>
      </c>
      <c r="P15" s="8">
        <v>12023</v>
      </c>
      <c r="Q15" s="8">
        <v>12793</v>
      </c>
      <c r="R15" s="8">
        <v>13064</v>
      </c>
      <c r="S15" s="8">
        <v>12699</v>
      </c>
      <c r="T15" s="8">
        <v>13489</v>
      </c>
      <c r="U15" s="8">
        <v>15824</v>
      </c>
      <c r="V15" s="8">
        <v>15965</v>
      </c>
      <c r="W15" s="8">
        <v>14163</v>
      </c>
      <c r="X15" s="8">
        <v>12163</v>
      </c>
      <c r="Y15" s="8">
        <v>11181</v>
      </c>
      <c r="Z15" s="8">
        <v>8931</v>
      </c>
      <c r="AA15" s="8">
        <v>6079</v>
      </c>
      <c r="AB15" s="8">
        <v>3772</v>
      </c>
      <c r="AC15" s="12">
        <v>2024</v>
      </c>
    </row>
    <row r="16" spans="1:29" ht="13" x14ac:dyDescent="0.3">
      <c r="A16" s="6" t="str">
        <f>VLOOKUP("&lt;Zeilentitel_2&gt;",Uebersetzungen!$B$3:$E$121,Uebersetzungen!$B$2+1,FALSE)</f>
        <v>Region Albula</v>
      </c>
      <c r="B16" s="9">
        <v>8175</v>
      </c>
      <c r="C16" s="9">
        <v>4213</v>
      </c>
      <c r="D16" s="65">
        <v>3962</v>
      </c>
      <c r="E16" s="9">
        <v>6700</v>
      </c>
      <c r="F16" s="9">
        <v>3362</v>
      </c>
      <c r="G16" s="65">
        <v>3338</v>
      </c>
      <c r="H16" s="9">
        <v>1475</v>
      </c>
      <c r="I16" s="9">
        <v>851</v>
      </c>
      <c r="J16" s="65">
        <v>624</v>
      </c>
      <c r="K16" s="66">
        <v>319</v>
      </c>
      <c r="L16" s="9">
        <v>319</v>
      </c>
      <c r="M16" s="9">
        <v>312</v>
      </c>
      <c r="N16" s="9">
        <v>300</v>
      </c>
      <c r="O16" s="9">
        <v>403</v>
      </c>
      <c r="P16" s="9">
        <v>491</v>
      </c>
      <c r="Q16" s="9">
        <v>492</v>
      </c>
      <c r="R16" s="9">
        <v>543</v>
      </c>
      <c r="S16" s="9">
        <v>490</v>
      </c>
      <c r="T16" s="9">
        <v>503</v>
      </c>
      <c r="U16" s="9">
        <v>567</v>
      </c>
      <c r="V16" s="9">
        <v>703</v>
      </c>
      <c r="W16" s="9">
        <v>636</v>
      </c>
      <c r="X16" s="9">
        <v>587</v>
      </c>
      <c r="Y16" s="9">
        <v>556</v>
      </c>
      <c r="Z16" s="9">
        <v>414</v>
      </c>
      <c r="AA16" s="9">
        <v>277</v>
      </c>
      <c r="AB16" s="9">
        <v>182</v>
      </c>
      <c r="AC16" s="13">
        <v>81</v>
      </c>
    </row>
    <row r="17" spans="1:29" x14ac:dyDescent="0.25">
      <c r="A17" s="7" t="s">
        <v>1</v>
      </c>
      <c r="B17" s="21">
        <v>2802</v>
      </c>
      <c r="C17" s="21">
        <v>1434</v>
      </c>
      <c r="D17" s="60">
        <v>1368</v>
      </c>
      <c r="E17" s="21">
        <v>2183</v>
      </c>
      <c r="F17" s="21">
        <v>1081</v>
      </c>
      <c r="G17" s="60">
        <v>1102</v>
      </c>
      <c r="H17" s="21">
        <v>619</v>
      </c>
      <c r="I17" s="21">
        <v>353</v>
      </c>
      <c r="J17" s="60">
        <v>266</v>
      </c>
      <c r="K17" s="21">
        <v>122</v>
      </c>
      <c r="L17" s="21">
        <v>113</v>
      </c>
      <c r="M17" s="21">
        <v>125</v>
      </c>
      <c r="N17" s="21">
        <v>97</v>
      </c>
      <c r="O17" s="21">
        <v>150</v>
      </c>
      <c r="P17" s="21">
        <v>195</v>
      </c>
      <c r="Q17" s="21">
        <v>191</v>
      </c>
      <c r="R17" s="21">
        <v>202</v>
      </c>
      <c r="S17" s="21">
        <v>191</v>
      </c>
      <c r="T17" s="21">
        <v>162</v>
      </c>
      <c r="U17" s="21">
        <v>203</v>
      </c>
      <c r="V17" s="21">
        <v>206</v>
      </c>
      <c r="W17" s="21">
        <v>187</v>
      </c>
      <c r="X17" s="21">
        <v>185</v>
      </c>
      <c r="Y17" s="21">
        <v>180</v>
      </c>
      <c r="Z17" s="21">
        <v>130</v>
      </c>
      <c r="AA17" s="21">
        <v>90</v>
      </c>
      <c r="AB17" s="21">
        <v>52</v>
      </c>
      <c r="AC17" s="22">
        <v>21</v>
      </c>
    </row>
    <row r="18" spans="1:29" x14ac:dyDescent="0.25">
      <c r="A18" s="7" t="s">
        <v>2</v>
      </c>
      <c r="B18" s="21">
        <v>560</v>
      </c>
      <c r="C18" s="21">
        <v>287</v>
      </c>
      <c r="D18" s="60">
        <v>273</v>
      </c>
      <c r="E18" s="21">
        <v>472</v>
      </c>
      <c r="F18" s="21">
        <v>241</v>
      </c>
      <c r="G18" s="60">
        <v>231</v>
      </c>
      <c r="H18" s="21">
        <v>88</v>
      </c>
      <c r="I18" s="21">
        <v>46</v>
      </c>
      <c r="J18" s="60">
        <v>42</v>
      </c>
      <c r="K18" s="21">
        <v>31</v>
      </c>
      <c r="L18" s="21">
        <v>27</v>
      </c>
      <c r="M18" s="21">
        <v>23</v>
      </c>
      <c r="N18" s="21">
        <v>17</v>
      </c>
      <c r="O18" s="21">
        <v>24</v>
      </c>
      <c r="P18" s="21">
        <v>34</v>
      </c>
      <c r="Q18" s="21">
        <v>28</v>
      </c>
      <c r="R18" s="21">
        <v>46</v>
      </c>
      <c r="S18" s="21">
        <v>37</v>
      </c>
      <c r="T18" s="21">
        <v>30</v>
      </c>
      <c r="U18" s="21">
        <v>34</v>
      </c>
      <c r="V18" s="21">
        <v>52</v>
      </c>
      <c r="W18" s="21">
        <v>46</v>
      </c>
      <c r="X18" s="21">
        <v>35</v>
      </c>
      <c r="Y18" s="21">
        <v>30</v>
      </c>
      <c r="Z18" s="21">
        <v>24</v>
      </c>
      <c r="AA18" s="21">
        <v>14</v>
      </c>
      <c r="AB18" s="21">
        <v>14</v>
      </c>
      <c r="AC18" s="22">
        <v>14</v>
      </c>
    </row>
    <row r="19" spans="1:29" x14ac:dyDescent="0.25">
      <c r="A19" s="7" t="s">
        <v>96</v>
      </c>
      <c r="B19" s="21">
        <v>222</v>
      </c>
      <c r="C19" s="21">
        <v>124</v>
      </c>
      <c r="D19" s="60">
        <v>98</v>
      </c>
      <c r="E19" s="21">
        <v>198</v>
      </c>
      <c r="F19" s="21">
        <v>114</v>
      </c>
      <c r="G19" s="60">
        <v>84</v>
      </c>
      <c r="H19" s="21">
        <v>24</v>
      </c>
      <c r="I19" s="21">
        <v>10</v>
      </c>
      <c r="J19" s="60">
        <v>14</v>
      </c>
      <c r="K19" s="21">
        <v>10</v>
      </c>
      <c r="L19" s="21">
        <v>4</v>
      </c>
      <c r="M19" s="21">
        <v>3</v>
      </c>
      <c r="N19" s="21">
        <v>8</v>
      </c>
      <c r="O19" s="21">
        <v>12</v>
      </c>
      <c r="P19" s="21">
        <v>11</v>
      </c>
      <c r="Q19" s="21">
        <v>10</v>
      </c>
      <c r="R19" s="21">
        <v>10</v>
      </c>
      <c r="S19" s="21">
        <v>11</v>
      </c>
      <c r="T19" s="21">
        <v>16</v>
      </c>
      <c r="U19" s="21">
        <v>13</v>
      </c>
      <c r="V19" s="21">
        <v>22</v>
      </c>
      <c r="W19" s="21">
        <v>22</v>
      </c>
      <c r="X19" s="21">
        <v>13</v>
      </c>
      <c r="Y19" s="21">
        <v>24</v>
      </c>
      <c r="Z19" s="21">
        <v>18</v>
      </c>
      <c r="AA19" s="21">
        <v>6</v>
      </c>
      <c r="AB19" s="21">
        <v>7</v>
      </c>
      <c r="AC19" s="22">
        <v>2</v>
      </c>
    </row>
    <row r="20" spans="1:29" x14ac:dyDescent="0.25">
      <c r="A20" s="7" t="s">
        <v>3</v>
      </c>
      <c r="B20" s="21">
        <v>1295</v>
      </c>
      <c r="C20" s="21">
        <v>660</v>
      </c>
      <c r="D20" s="60">
        <v>635</v>
      </c>
      <c r="E20" s="21">
        <v>1093</v>
      </c>
      <c r="F20" s="21">
        <v>548</v>
      </c>
      <c r="G20" s="60">
        <v>545</v>
      </c>
      <c r="H20" s="21">
        <v>202</v>
      </c>
      <c r="I20" s="21">
        <v>112</v>
      </c>
      <c r="J20" s="60">
        <v>90</v>
      </c>
      <c r="K20" s="21">
        <v>45</v>
      </c>
      <c r="L20" s="21">
        <v>49</v>
      </c>
      <c r="M20" s="21">
        <v>56</v>
      </c>
      <c r="N20" s="21">
        <v>47</v>
      </c>
      <c r="O20" s="21">
        <v>64</v>
      </c>
      <c r="P20" s="21">
        <v>75</v>
      </c>
      <c r="Q20" s="21">
        <v>65</v>
      </c>
      <c r="R20" s="21">
        <v>75</v>
      </c>
      <c r="S20" s="21">
        <v>77</v>
      </c>
      <c r="T20" s="21">
        <v>86</v>
      </c>
      <c r="U20" s="21">
        <v>102</v>
      </c>
      <c r="V20" s="21">
        <v>122</v>
      </c>
      <c r="W20" s="21">
        <v>119</v>
      </c>
      <c r="X20" s="21">
        <v>80</v>
      </c>
      <c r="Y20" s="21">
        <v>74</v>
      </c>
      <c r="Z20" s="21">
        <v>52</v>
      </c>
      <c r="AA20" s="21">
        <v>57</v>
      </c>
      <c r="AB20" s="21">
        <v>36</v>
      </c>
      <c r="AC20" s="22">
        <v>14</v>
      </c>
    </row>
    <row r="21" spans="1:29" x14ac:dyDescent="0.25">
      <c r="A21" s="7" t="s">
        <v>90</v>
      </c>
      <c r="B21" s="21">
        <v>2377</v>
      </c>
      <c r="C21" s="21">
        <v>1231</v>
      </c>
      <c r="D21" s="60">
        <v>1146</v>
      </c>
      <c r="E21" s="21">
        <v>2007</v>
      </c>
      <c r="F21" s="21">
        <v>1009</v>
      </c>
      <c r="G21" s="60">
        <v>998</v>
      </c>
      <c r="H21" s="21">
        <v>370</v>
      </c>
      <c r="I21" s="21">
        <v>222</v>
      </c>
      <c r="J21" s="60">
        <v>148</v>
      </c>
      <c r="K21" s="21">
        <v>79</v>
      </c>
      <c r="L21" s="21">
        <v>84</v>
      </c>
      <c r="M21" s="21">
        <v>74</v>
      </c>
      <c r="N21" s="21">
        <v>98</v>
      </c>
      <c r="O21" s="21">
        <v>106</v>
      </c>
      <c r="P21" s="21">
        <v>119</v>
      </c>
      <c r="Q21" s="21">
        <v>132</v>
      </c>
      <c r="R21" s="21">
        <v>145</v>
      </c>
      <c r="S21" s="21">
        <v>124</v>
      </c>
      <c r="T21" s="21">
        <v>151</v>
      </c>
      <c r="U21" s="21">
        <v>171</v>
      </c>
      <c r="V21" s="21">
        <v>214</v>
      </c>
      <c r="W21" s="21">
        <v>185</v>
      </c>
      <c r="X21" s="21">
        <v>211</v>
      </c>
      <c r="Y21" s="21">
        <v>186</v>
      </c>
      <c r="Z21" s="21">
        <v>141</v>
      </c>
      <c r="AA21" s="21">
        <v>81</v>
      </c>
      <c r="AB21" s="21">
        <v>52</v>
      </c>
      <c r="AC21" s="22">
        <v>24</v>
      </c>
    </row>
    <row r="22" spans="1:29" x14ac:dyDescent="0.25">
      <c r="A22" s="7" t="s">
        <v>93</v>
      </c>
      <c r="B22" s="21">
        <v>919</v>
      </c>
      <c r="C22" s="21">
        <v>477</v>
      </c>
      <c r="D22" s="60">
        <v>442</v>
      </c>
      <c r="E22" s="21">
        <v>747</v>
      </c>
      <c r="F22" s="21">
        <v>369</v>
      </c>
      <c r="G22" s="60">
        <v>378</v>
      </c>
      <c r="H22" s="21">
        <v>172</v>
      </c>
      <c r="I22" s="21">
        <v>108</v>
      </c>
      <c r="J22" s="60">
        <v>64</v>
      </c>
      <c r="K22" s="21">
        <v>32</v>
      </c>
      <c r="L22" s="21">
        <v>42</v>
      </c>
      <c r="M22" s="21">
        <v>31</v>
      </c>
      <c r="N22" s="21">
        <v>33</v>
      </c>
      <c r="O22" s="21">
        <v>47</v>
      </c>
      <c r="P22" s="21">
        <v>57</v>
      </c>
      <c r="Q22" s="21">
        <v>66</v>
      </c>
      <c r="R22" s="21">
        <v>65</v>
      </c>
      <c r="S22" s="21">
        <v>50</v>
      </c>
      <c r="T22" s="21">
        <v>58</v>
      </c>
      <c r="U22" s="21">
        <v>44</v>
      </c>
      <c r="V22" s="21">
        <v>87</v>
      </c>
      <c r="W22" s="21">
        <v>77</v>
      </c>
      <c r="X22" s="21">
        <v>63</v>
      </c>
      <c r="Y22" s="21">
        <v>62</v>
      </c>
      <c r="Z22" s="21">
        <v>49</v>
      </c>
      <c r="AA22" s="21">
        <v>29</v>
      </c>
      <c r="AB22" s="21">
        <v>21</v>
      </c>
      <c r="AC22" s="22">
        <v>6</v>
      </c>
    </row>
    <row r="23" spans="1:29" ht="13" x14ac:dyDescent="0.3">
      <c r="A23" s="6" t="str">
        <f>VLOOKUP("&lt;Zeilentitel_3&gt;",Uebersetzungen!$B$3:$E$121,Uebersetzungen!$B$2+1,FALSE)</f>
        <v>Region Bernina</v>
      </c>
      <c r="B23" s="9">
        <v>4561</v>
      </c>
      <c r="C23" s="9">
        <v>2279</v>
      </c>
      <c r="D23" s="65">
        <v>2282</v>
      </c>
      <c r="E23" s="9">
        <v>4098</v>
      </c>
      <c r="F23" s="9">
        <v>2003</v>
      </c>
      <c r="G23" s="65">
        <v>2095</v>
      </c>
      <c r="H23" s="9">
        <v>463</v>
      </c>
      <c r="I23" s="9">
        <v>276</v>
      </c>
      <c r="J23" s="65">
        <v>187</v>
      </c>
      <c r="K23" s="66">
        <v>208</v>
      </c>
      <c r="L23" s="9">
        <v>229</v>
      </c>
      <c r="M23" s="9">
        <v>216</v>
      </c>
      <c r="N23" s="9">
        <v>196</v>
      </c>
      <c r="O23" s="9">
        <v>210</v>
      </c>
      <c r="P23" s="9">
        <v>225</v>
      </c>
      <c r="Q23" s="9">
        <v>228</v>
      </c>
      <c r="R23" s="9">
        <v>235</v>
      </c>
      <c r="S23" s="9">
        <v>282</v>
      </c>
      <c r="T23" s="9">
        <v>325</v>
      </c>
      <c r="U23" s="9">
        <v>331</v>
      </c>
      <c r="V23" s="9">
        <v>361</v>
      </c>
      <c r="W23" s="9">
        <v>306</v>
      </c>
      <c r="X23" s="9">
        <v>293</v>
      </c>
      <c r="Y23" s="9">
        <v>319</v>
      </c>
      <c r="Z23" s="9">
        <v>238</v>
      </c>
      <c r="AA23" s="9">
        <v>173</v>
      </c>
      <c r="AB23" s="9">
        <v>120</v>
      </c>
      <c r="AC23" s="13">
        <v>66</v>
      </c>
    </row>
    <row r="24" spans="1:29" x14ac:dyDescent="0.25">
      <c r="A24" s="7" t="s">
        <v>4</v>
      </c>
      <c r="B24" s="21">
        <v>1120</v>
      </c>
      <c r="C24" s="21">
        <v>582</v>
      </c>
      <c r="D24" s="60">
        <v>538</v>
      </c>
      <c r="E24" s="21">
        <v>954</v>
      </c>
      <c r="F24" s="21">
        <v>465</v>
      </c>
      <c r="G24" s="60">
        <v>489</v>
      </c>
      <c r="H24" s="21">
        <v>166</v>
      </c>
      <c r="I24" s="21">
        <v>117</v>
      </c>
      <c r="J24" s="60">
        <v>49</v>
      </c>
      <c r="K24" s="21">
        <v>41</v>
      </c>
      <c r="L24" s="21">
        <v>45</v>
      </c>
      <c r="M24" s="21">
        <v>47</v>
      </c>
      <c r="N24" s="21">
        <v>38</v>
      </c>
      <c r="O24" s="21">
        <v>49</v>
      </c>
      <c r="P24" s="21">
        <v>45</v>
      </c>
      <c r="Q24" s="21">
        <v>46</v>
      </c>
      <c r="R24" s="21">
        <v>60</v>
      </c>
      <c r="S24" s="21">
        <v>68</v>
      </c>
      <c r="T24" s="21">
        <v>77</v>
      </c>
      <c r="U24" s="21">
        <v>90</v>
      </c>
      <c r="V24" s="21">
        <v>114</v>
      </c>
      <c r="W24" s="21">
        <v>74</v>
      </c>
      <c r="X24" s="21">
        <v>73</v>
      </c>
      <c r="Y24" s="21">
        <v>83</v>
      </c>
      <c r="Z24" s="21">
        <v>73</v>
      </c>
      <c r="AA24" s="21">
        <v>44</v>
      </c>
      <c r="AB24" s="21">
        <v>37</v>
      </c>
      <c r="AC24" s="22">
        <v>16</v>
      </c>
    </row>
    <row r="25" spans="1:29" x14ac:dyDescent="0.25">
      <c r="A25" s="7" t="s">
        <v>5</v>
      </c>
      <c r="B25" s="21">
        <v>3441</v>
      </c>
      <c r="C25" s="21">
        <v>1697</v>
      </c>
      <c r="D25" s="60">
        <v>1744</v>
      </c>
      <c r="E25" s="21">
        <v>3144</v>
      </c>
      <c r="F25" s="21">
        <v>1538</v>
      </c>
      <c r="G25" s="60">
        <v>1606</v>
      </c>
      <c r="H25" s="21">
        <v>297</v>
      </c>
      <c r="I25" s="21">
        <v>159</v>
      </c>
      <c r="J25" s="60">
        <v>138</v>
      </c>
      <c r="K25" s="21">
        <v>167</v>
      </c>
      <c r="L25" s="21">
        <v>184</v>
      </c>
      <c r="M25" s="21">
        <v>169</v>
      </c>
      <c r="N25" s="21">
        <v>158</v>
      </c>
      <c r="O25" s="21">
        <v>161</v>
      </c>
      <c r="P25" s="21">
        <v>180</v>
      </c>
      <c r="Q25" s="21">
        <v>182</v>
      </c>
      <c r="R25" s="21">
        <v>175</v>
      </c>
      <c r="S25" s="21">
        <v>214</v>
      </c>
      <c r="T25" s="21">
        <v>248</v>
      </c>
      <c r="U25" s="21">
        <v>241</v>
      </c>
      <c r="V25" s="21">
        <v>247</v>
      </c>
      <c r="W25" s="21">
        <v>232</v>
      </c>
      <c r="X25" s="21">
        <v>220</v>
      </c>
      <c r="Y25" s="21">
        <v>236</v>
      </c>
      <c r="Z25" s="21">
        <v>165</v>
      </c>
      <c r="AA25" s="21">
        <v>129</v>
      </c>
      <c r="AB25" s="21">
        <v>83</v>
      </c>
      <c r="AC25" s="22">
        <v>50</v>
      </c>
    </row>
    <row r="26" spans="1:29" ht="13" x14ac:dyDescent="0.3">
      <c r="A26" s="6" t="str">
        <f>VLOOKUP("&lt;Zeilentitel_4&gt;",Uebersetzungen!$B$3:$E$121,Uebersetzungen!$B$2+1,FALSE)</f>
        <v>Region Engiadina Bassa/Val Müstair</v>
      </c>
      <c r="B26" s="9">
        <v>9163</v>
      </c>
      <c r="C26" s="9">
        <v>4561</v>
      </c>
      <c r="D26" s="65">
        <v>4602</v>
      </c>
      <c r="E26" s="9">
        <v>7555</v>
      </c>
      <c r="F26" s="9">
        <v>3739</v>
      </c>
      <c r="G26" s="65">
        <v>3816</v>
      </c>
      <c r="H26" s="9">
        <v>1608</v>
      </c>
      <c r="I26" s="9">
        <v>822</v>
      </c>
      <c r="J26" s="65">
        <v>786</v>
      </c>
      <c r="K26" s="66">
        <v>342</v>
      </c>
      <c r="L26" s="9">
        <v>383</v>
      </c>
      <c r="M26" s="9">
        <v>433</v>
      </c>
      <c r="N26" s="9">
        <v>408</v>
      </c>
      <c r="O26" s="9">
        <v>444</v>
      </c>
      <c r="P26" s="9">
        <v>444</v>
      </c>
      <c r="Q26" s="9">
        <v>487</v>
      </c>
      <c r="R26" s="9">
        <v>537</v>
      </c>
      <c r="S26" s="9">
        <v>555</v>
      </c>
      <c r="T26" s="9">
        <v>610</v>
      </c>
      <c r="U26" s="9">
        <v>695</v>
      </c>
      <c r="V26" s="9">
        <v>775</v>
      </c>
      <c r="W26" s="9">
        <v>715</v>
      </c>
      <c r="X26" s="9">
        <v>644</v>
      </c>
      <c r="Y26" s="9">
        <v>615</v>
      </c>
      <c r="Z26" s="9">
        <v>467</v>
      </c>
      <c r="AA26" s="9">
        <v>308</v>
      </c>
      <c r="AB26" s="9">
        <v>197</v>
      </c>
      <c r="AC26" s="13">
        <v>104</v>
      </c>
    </row>
    <row r="27" spans="1:29" x14ac:dyDescent="0.25">
      <c r="A27" s="7" t="s">
        <v>38</v>
      </c>
      <c r="B27" s="21">
        <v>1506</v>
      </c>
      <c r="C27" s="21">
        <v>754</v>
      </c>
      <c r="D27" s="60">
        <v>752</v>
      </c>
      <c r="E27" s="21">
        <v>1216</v>
      </c>
      <c r="F27" s="21">
        <v>602</v>
      </c>
      <c r="G27" s="60">
        <v>614</v>
      </c>
      <c r="H27" s="21">
        <v>290</v>
      </c>
      <c r="I27" s="21">
        <v>152</v>
      </c>
      <c r="J27" s="60">
        <v>138</v>
      </c>
      <c r="K27" s="21">
        <v>59</v>
      </c>
      <c r="L27" s="21">
        <v>78</v>
      </c>
      <c r="M27" s="21">
        <v>82</v>
      </c>
      <c r="N27" s="21">
        <v>60</v>
      </c>
      <c r="O27" s="21">
        <v>80</v>
      </c>
      <c r="P27" s="21">
        <v>80</v>
      </c>
      <c r="Q27" s="21">
        <v>78</v>
      </c>
      <c r="R27" s="21">
        <v>80</v>
      </c>
      <c r="S27" s="21">
        <v>103</v>
      </c>
      <c r="T27" s="21">
        <v>103</v>
      </c>
      <c r="U27" s="21">
        <v>114</v>
      </c>
      <c r="V27" s="21">
        <v>130</v>
      </c>
      <c r="W27" s="21">
        <v>92</v>
      </c>
      <c r="X27" s="21">
        <v>90</v>
      </c>
      <c r="Y27" s="21">
        <v>97</v>
      </c>
      <c r="Z27" s="21">
        <v>83</v>
      </c>
      <c r="AA27" s="21">
        <v>53</v>
      </c>
      <c r="AB27" s="21">
        <v>31</v>
      </c>
      <c r="AC27" s="22">
        <v>13</v>
      </c>
    </row>
    <row r="28" spans="1:29" x14ac:dyDescent="0.25">
      <c r="A28" s="7" t="s">
        <v>39</v>
      </c>
      <c r="B28" s="21">
        <v>784</v>
      </c>
      <c r="C28" s="21">
        <v>409</v>
      </c>
      <c r="D28" s="60">
        <v>375</v>
      </c>
      <c r="E28" s="21">
        <v>587</v>
      </c>
      <c r="F28" s="21">
        <v>325</v>
      </c>
      <c r="G28" s="60">
        <v>262</v>
      </c>
      <c r="H28" s="21">
        <v>197</v>
      </c>
      <c r="I28" s="21">
        <v>84</v>
      </c>
      <c r="J28" s="60">
        <v>113</v>
      </c>
      <c r="K28" s="21">
        <v>32</v>
      </c>
      <c r="L28" s="21">
        <v>34</v>
      </c>
      <c r="M28" s="21">
        <v>29</v>
      </c>
      <c r="N28" s="21">
        <v>25</v>
      </c>
      <c r="O28" s="21">
        <v>42</v>
      </c>
      <c r="P28" s="21">
        <v>49</v>
      </c>
      <c r="Q28" s="21">
        <v>51</v>
      </c>
      <c r="R28" s="21">
        <v>64</v>
      </c>
      <c r="S28" s="21">
        <v>42</v>
      </c>
      <c r="T28" s="21">
        <v>50</v>
      </c>
      <c r="U28" s="21">
        <v>78</v>
      </c>
      <c r="V28" s="21">
        <v>84</v>
      </c>
      <c r="W28" s="21">
        <v>72</v>
      </c>
      <c r="X28" s="21">
        <v>44</v>
      </c>
      <c r="Y28" s="21">
        <v>35</v>
      </c>
      <c r="Z28" s="21">
        <v>16</v>
      </c>
      <c r="AA28" s="21">
        <v>16</v>
      </c>
      <c r="AB28" s="21">
        <v>16</v>
      </c>
      <c r="AC28" s="22">
        <v>5</v>
      </c>
    </row>
    <row r="29" spans="1:29" x14ac:dyDescent="0.25">
      <c r="A29" s="7" t="s">
        <v>40</v>
      </c>
      <c r="B29" s="21">
        <v>4624</v>
      </c>
      <c r="C29" s="21">
        <v>2297</v>
      </c>
      <c r="D29" s="60">
        <v>2327</v>
      </c>
      <c r="E29" s="21">
        <v>3663</v>
      </c>
      <c r="F29" s="21">
        <v>1789</v>
      </c>
      <c r="G29" s="60">
        <v>1874</v>
      </c>
      <c r="H29" s="21">
        <v>961</v>
      </c>
      <c r="I29" s="21">
        <v>508</v>
      </c>
      <c r="J29" s="60">
        <v>453</v>
      </c>
      <c r="K29" s="21">
        <v>183</v>
      </c>
      <c r="L29" s="21">
        <v>207</v>
      </c>
      <c r="M29" s="21">
        <v>229</v>
      </c>
      <c r="N29" s="21">
        <v>205</v>
      </c>
      <c r="O29" s="21">
        <v>220</v>
      </c>
      <c r="P29" s="21">
        <v>220</v>
      </c>
      <c r="Q29" s="21">
        <v>235</v>
      </c>
      <c r="R29" s="21">
        <v>303</v>
      </c>
      <c r="S29" s="21">
        <v>300</v>
      </c>
      <c r="T29" s="21">
        <v>314</v>
      </c>
      <c r="U29" s="21">
        <v>343</v>
      </c>
      <c r="V29" s="21">
        <v>358</v>
      </c>
      <c r="W29" s="21">
        <v>347</v>
      </c>
      <c r="X29" s="21">
        <v>333</v>
      </c>
      <c r="Y29" s="21">
        <v>300</v>
      </c>
      <c r="Z29" s="21">
        <v>232</v>
      </c>
      <c r="AA29" s="21">
        <v>148</v>
      </c>
      <c r="AB29" s="21">
        <v>91</v>
      </c>
      <c r="AC29" s="22">
        <v>56</v>
      </c>
    </row>
    <row r="30" spans="1:29" x14ac:dyDescent="0.25">
      <c r="A30" s="7" t="s">
        <v>41</v>
      </c>
      <c r="B30" s="21">
        <v>826</v>
      </c>
      <c r="C30" s="21">
        <v>410</v>
      </c>
      <c r="D30" s="60">
        <v>416</v>
      </c>
      <c r="E30" s="21">
        <v>762</v>
      </c>
      <c r="F30" s="21">
        <v>382</v>
      </c>
      <c r="G30" s="60">
        <v>380</v>
      </c>
      <c r="H30" s="21">
        <v>64</v>
      </c>
      <c r="I30" s="21">
        <v>28</v>
      </c>
      <c r="J30" s="60">
        <v>36</v>
      </c>
      <c r="K30" s="21">
        <v>29</v>
      </c>
      <c r="L30" s="21">
        <v>31</v>
      </c>
      <c r="M30" s="21">
        <v>37</v>
      </c>
      <c r="N30" s="21">
        <v>58</v>
      </c>
      <c r="O30" s="21">
        <v>30</v>
      </c>
      <c r="P30" s="21">
        <v>36</v>
      </c>
      <c r="Q30" s="21">
        <v>49</v>
      </c>
      <c r="R30" s="21">
        <v>37</v>
      </c>
      <c r="S30" s="21">
        <v>37</v>
      </c>
      <c r="T30" s="21">
        <v>62</v>
      </c>
      <c r="U30" s="21">
        <v>58</v>
      </c>
      <c r="V30" s="21">
        <v>71</v>
      </c>
      <c r="W30" s="21">
        <v>66</v>
      </c>
      <c r="X30" s="21">
        <v>72</v>
      </c>
      <c r="Y30" s="21">
        <v>56</v>
      </c>
      <c r="Z30" s="21">
        <v>46</v>
      </c>
      <c r="AA30" s="21">
        <v>28</v>
      </c>
      <c r="AB30" s="21">
        <v>11</v>
      </c>
      <c r="AC30" s="22">
        <v>12</v>
      </c>
    </row>
    <row r="31" spans="1:29" x14ac:dyDescent="0.25">
      <c r="A31" s="7" t="s">
        <v>60</v>
      </c>
      <c r="B31" s="21">
        <v>1423</v>
      </c>
      <c r="C31" s="21">
        <v>691</v>
      </c>
      <c r="D31" s="60">
        <v>732</v>
      </c>
      <c r="E31" s="21">
        <v>1327</v>
      </c>
      <c r="F31" s="21">
        <v>641</v>
      </c>
      <c r="G31" s="60">
        <v>686</v>
      </c>
      <c r="H31" s="21">
        <v>96</v>
      </c>
      <c r="I31" s="21">
        <v>50</v>
      </c>
      <c r="J31" s="60">
        <v>46</v>
      </c>
      <c r="K31" s="21">
        <v>39</v>
      </c>
      <c r="L31" s="21">
        <v>33</v>
      </c>
      <c r="M31" s="21">
        <v>56</v>
      </c>
      <c r="N31" s="21">
        <v>60</v>
      </c>
      <c r="O31" s="21">
        <v>72</v>
      </c>
      <c r="P31" s="21">
        <v>59</v>
      </c>
      <c r="Q31" s="21">
        <v>74</v>
      </c>
      <c r="R31" s="21">
        <v>53</v>
      </c>
      <c r="S31" s="21">
        <v>73</v>
      </c>
      <c r="T31" s="21">
        <v>81</v>
      </c>
      <c r="U31" s="21">
        <v>102</v>
      </c>
      <c r="V31" s="21">
        <v>132</v>
      </c>
      <c r="W31" s="21">
        <v>138</v>
      </c>
      <c r="X31" s="21">
        <v>105</v>
      </c>
      <c r="Y31" s="21">
        <v>127</v>
      </c>
      <c r="Z31" s="21">
        <v>90</v>
      </c>
      <c r="AA31" s="21">
        <v>63</v>
      </c>
      <c r="AB31" s="21">
        <v>48</v>
      </c>
      <c r="AC31" s="22">
        <v>18</v>
      </c>
    </row>
    <row r="32" spans="1:29" ht="13" x14ac:dyDescent="0.3">
      <c r="A32" s="6" t="str">
        <f>VLOOKUP("&lt;Zeilentitel_5&gt;",Uebersetzungen!$B$3:$E$121,Uebersetzungen!$B$2+1,FALSE)</f>
        <v>Region Imboden</v>
      </c>
      <c r="B32" s="9">
        <v>21500</v>
      </c>
      <c r="C32" s="9">
        <v>10814</v>
      </c>
      <c r="D32" s="65">
        <v>10686</v>
      </c>
      <c r="E32" s="9">
        <v>17284</v>
      </c>
      <c r="F32" s="9">
        <v>8463</v>
      </c>
      <c r="G32" s="65">
        <v>8821</v>
      </c>
      <c r="H32" s="9">
        <v>4216</v>
      </c>
      <c r="I32" s="9">
        <v>2351</v>
      </c>
      <c r="J32" s="65">
        <v>1865</v>
      </c>
      <c r="K32" s="66">
        <v>1083</v>
      </c>
      <c r="L32" s="9">
        <v>1126</v>
      </c>
      <c r="M32" s="9">
        <v>1092</v>
      </c>
      <c r="N32" s="9">
        <v>1104</v>
      </c>
      <c r="O32" s="9">
        <v>1160</v>
      </c>
      <c r="P32" s="9">
        <v>1306</v>
      </c>
      <c r="Q32" s="9">
        <v>1471</v>
      </c>
      <c r="R32" s="9">
        <v>1580</v>
      </c>
      <c r="S32" s="9">
        <v>1593</v>
      </c>
      <c r="T32" s="9">
        <v>1496</v>
      </c>
      <c r="U32" s="9">
        <v>1604</v>
      </c>
      <c r="V32" s="9">
        <v>1519</v>
      </c>
      <c r="W32" s="9">
        <v>1365</v>
      </c>
      <c r="X32" s="9">
        <v>1153</v>
      </c>
      <c r="Y32" s="9">
        <v>1090</v>
      </c>
      <c r="Z32" s="9">
        <v>806</v>
      </c>
      <c r="AA32" s="9">
        <v>540</v>
      </c>
      <c r="AB32" s="9">
        <v>272</v>
      </c>
      <c r="AC32" s="13">
        <v>140</v>
      </c>
    </row>
    <row r="33" spans="1:29" x14ac:dyDescent="0.25">
      <c r="A33" s="7" t="s">
        <v>31</v>
      </c>
      <c r="B33" s="21">
        <v>3468</v>
      </c>
      <c r="C33" s="21">
        <v>1707</v>
      </c>
      <c r="D33" s="60">
        <v>1761</v>
      </c>
      <c r="E33" s="21">
        <v>2973</v>
      </c>
      <c r="F33" s="21">
        <v>1429</v>
      </c>
      <c r="G33" s="60">
        <v>1544</v>
      </c>
      <c r="H33" s="21">
        <v>495</v>
      </c>
      <c r="I33" s="21">
        <v>278</v>
      </c>
      <c r="J33" s="60">
        <v>217</v>
      </c>
      <c r="K33" s="21">
        <v>185</v>
      </c>
      <c r="L33" s="21">
        <v>211</v>
      </c>
      <c r="M33" s="21">
        <v>177</v>
      </c>
      <c r="N33" s="21">
        <v>156</v>
      </c>
      <c r="O33" s="21">
        <v>212</v>
      </c>
      <c r="P33" s="21">
        <v>221</v>
      </c>
      <c r="Q33" s="21">
        <v>225</v>
      </c>
      <c r="R33" s="21">
        <v>258</v>
      </c>
      <c r="S33" s="21">
        <v>252</v>
      </c>
      <c r="T33" s="21">
        <v>233</v>
      </c>
      <c r="U33" s="21">
        <v>289</v>
      </c>
      <c r="V33" s="21">
        <v>271</v>
      </c>
      <c r="W33" s="21">
        <v>217</v>
      </c>
      <c r="X33" s="21">
        <v>177</v>
      </c>
      <c r="Y33" s="21">
        <v>150</v>
      </c>
      <c r="Z33" s="21">
        <v>108</v>
      </c>
      <c r="AA33" s="21">
        <v>62</v>
      </c>
      <c r="AB33" s="21">
        <v>38</v>
      </c>
      <c r="AC33" s="22">
        <v>26</v>
      </c>
    </row>
    <row r="34" spans="1:29" x14ac:dyDescent="0.25">
      <c r="A34" s="7" t="s">
        <v>32</v>
      </c>
      <c r="B34" s="21">
        <v>8161</v>
      </c>
      <c r="C34" s="21">
        <v>4129</v>
      </c>
      <c r="D34" s="60">
        <v>4032</v>
      </c>
      <c r="E34" s="21">
        <v>6198</v>
      </c>
      <c r="F34" s="21">
        <v>3037</v>
      </c>
      <c r="G34" s="60">
        <v>3161</v>
      </c>
      <c r="H34" s="21">
        <v>1963</v>
      </c>
      <c r="I34" s="21">
        <v>1092</v>
      </c>
      <c r="J34" s="60">
        <v>871</v>
      </c>
      <c r="K34" s="21">
        <v>395</v>
      </c>
      <c r="L34" s="21">
        <v>408</v>
      </c>
      <c r="M34" s="21">
        <v>439</v>
      </c>
      <c r="N34" s="21">
        <v>472</v>
      </c>
      <c r="O34" s="21">
        <v>468</v>
      </c>
      <c r="P34" s="21">
        <v>543</v>
      </c>
      <c r="Q34" s="21">
        <v>544</v>
      </c>
      <c r="R34" s="21">
        <v>547</v>
      </c>
      <c r="S34" s="21">
        <v>582</v>
      </c>
      <c r="T34" s="21">
        <v>598</v>
      </c>
      <c r="U34" s="21">
        <v>615</v>
      </c>
      <c r="V34" s="21">
        <v>533</v>
      </c>
      <c r="W34" s="21">
        <v>469</v>
      </c>
      <c r="X34" s="21">
        <v>447</v>
      </c>
      <c r="Y34" s="21">
        <v>390</v>
      </c>
      <c r="Z34" s="21">
        <v>317</v>
      </c>
      <c r="AA34" s="21">
        <v>233</v>
      </c>
      <c r="AB34" s="21">
        <v>105</v>
      </c>
      <c r="AC34" s="22">
        <v>56</v>
      </c>
    </row>
    <row r="35" spans="1:29" x14ac:dyDescent="0.25">
      <c r="A35" s="7" t="s">
        <v>33</v>
      </c>
      <c r="B35" s="21">
        <v>1611</v>
      </c>
      <c r="C35" s="21">
        <v>832</v>
      </c>
      <c r="D35" s="60">
        <v>779</v>
      </c>
      <c r="E35" s="21">
        <v>1277</v>
      </c>
      <c r="F35" s="21">
        <v>645</v>
      </c>
      <c r="G35" s="60">
        <v>632</v>
      </c>
      <c r="H35" s="21">
        <v>334</v>
      </c>
      <c r="I35" s="21">
        <v>187</v>
      </c>
      <c r="J35" s="60">
        <v>147</v>
      </c>
      <c r="K35" s="21">
        <v>83</v>
      </c>
      <c r="L35" s="21">
        <v>99</v>
      </c>
      <c r="M35" s="21">
        <v>105</v>
      </c>
      <c r="N35" s="21">
        <v>96</v>
      </c>
      <c r="O35" s="21">
        <v>89</v>
      </c>
      <c r="P35" s="21">
        <v>100</v>
      </c>
      <c r="Q35" s="21">
        <v>108</v>
      </c>
      <c r="R35" s="21">
        <v>102</v>
      </c>
      <c r="S35" s="21">
        <v>137</v>
      </c>
      <c r="T35" s="21">
        <v>103</v>
      </c>
      <c r="U35" s="21">
        <v>115</v>
      </c>
      <c r="V35" s="21">
        <v>117</v>
      </c>
      <c r="W35" s="21">
        <v>96</v>
      </c>
      <c r="X35" s="21">
        <v>84</v>
      </c>
      <c r="Y35" s="21">
        <v>71</v>
      </c>
      <c r="Z35" s="21">
        <v>50</v>
      </c>
      <c r="AA35" s="21">
        <v>32</v>
      </c>
      <c r="AB35" s="21">
        <v>15</v>
      </c>
      <c r="AC35" s="22">
        <v>9</v>
      </c>
    </row>
    <row r="36" spans="1:29" x14ac:dyDescent="0.25">
      <c r="A36" s="7" t="s">
        <v>34</v>
      </c>
      <c r="B36" s="21">
        <v>2640</v>
      </c>
      <c r="C36" s="21">
        <v>1315</v>
      </c>
      <c r="D36" s="60">
        <v>1325</v>
      </c>
      <c r="E36" s="21">
        <v>2315</v>
      </c>
      <c r="F36" s="21">
        <v>1138</v>
      </c>
      <c r="G36" s="60">
        <v>1177</v>
      </c>
      <c r="H36" s="21">
        <v>325</v>
      </c>
      <c r="I36" s="21">
        <v>177</v>
      </c>
      <c r="J36" s="60">
        <v>148</v>
      </c>
      <c r="K36" s="21">
        <v>158</v>
      </c>
      <c r="L36" s="21">
        <v>177</v>
      </c>
      <c r="M36" s="21">
        <v>152</v>
      </c>
      <c r="N36" s="21">
        <v>143</v>
      </c>
      <c r="O36" s="21">
        <v>133</v>
      </c>
      <c r="P36" s="21">
        <v>131</v>
      </c>
      <c r="Q36" s="21">
        <v>186</v>
      </c>
      <c r="R36" s="21">
        <v>224</v>
      </c>
      <c r="S36" s="21">
        <v>228</v>
      </c>
      <c r="T36" s="21">
        <v>178</v>
      </c>
      <c r="U36" s="21">
        <v>185</v>
      </c>
      <c r="V36" s="21">
        <v>186</v>
      </c>
      <c r="W36" s="21">
        <v>164</v>
      </c>
      <c r="X36" s="21">
        <v>113</v>
      </c>
      <c r="Y36" s="21">
        <v>125</v>
      </c>
      <c r="Z36" s="21">
        <v>85</v>
      </c>
      <c r="AA36" s="21">
        <v>35</v>
      </c>
      <c r="AB36" s="21">
        <v>24</v>
      </c>
      <c r="AC36" s="22">
        <v>13</v>
      </c>
    </row>
    <row r="37" spans="1:29" x14ac:dyDescent="0.25">
      <c r="A37" s="7" t="s">
        <v>35</v>
      </c>
      <c r="B37" s="21">
        <v>2915</v>
      </c>
      <c r="C37" s="21">
        <v>1477</v>
      </c>
      <c r="D37" s="60">
        <v>1438</v>
      </c>
      <c r="E37" s="21">
        <v>2185</v>
      </c>
      <c r="F37" s="21">
        <v>1061</v>
      </c>
      <c r="G37" s="60">
        <v>1124</v>
      </c>
      <c r="H37" s="21">
        <v>730</v>
      </c>
      <c r="I37" s="21">
        <v>416</v>
      </c>
      <c r="J37" s="60">
        <v>314</v>
      </c>
      <c r="K37" s="21">
        <v>114</v>
      </c>
      <c r="L37" s="21">
        <v>102</v>
      </c>
      <c r="M37" s="21">
        <v>101</v>
      </c>
      <c r="N37" s="21">
        <v>118</v>
      </c>
      <c r="O37" s="21">
        <v>135</v>
      </c>
      <c r="P37" s="21">
        <v>189</v>
      </c>
      <c r="Q37" s="21">
        <v>248</v>
      </c>
      <c r="R37" s="21">
        <v>243</v>
      </c>
      <c r="S37" s="21">
        <v>211</v>
      </c>
      <c r="T37" s="21">
        <v>192</v>
      </c>
      <c r="U37" s="21">
        <v>174</v>
      </c>
      <c r="V37" s="21">
        <v>213</v>
      </c>
      <c r="W37" s="21">
        <v>207</v>
      </c>
      <c r="X37" s="21">
        <v>162</v>
      </c>
      <c r="Y37" s="21">
        <v>195</v>
      </c>
      <c r="Z37" s="21">
        <v>135</v>
      </c>
      <c r="AA37" s="21">
        <v>103</v>
      </c>
      <c r="AB37" s="21">
        <v>52</v>
      </c>
      <c r="AC37" s="22">
        <v>21</v>
      </c>
    </row>
    <row r="38" spans="1:29" x14ac:dyDescent="0.25">
      <c r="A38" s="7" t="s">
        <v>36</v>
      </c>
      <c r="B38" s="21">
        <v>1226</v>
      </c>
      <c r="C38" s="21">
        <v>621</v>
      </c>
      <c r="D38" s="60">
        <v>605</v>
      </c>
      <c r="E38" s="21">
        <v>1052</v>
      </c>
      <c r="F38" s="21">
        <v>518</v>
      </c>
      <c r="G38" s="60">
        <v>534</v>
      </c>
      <c r="H38" s="21">
        <v>174</v>
      </c>
      <c r="I38" s="21">
        <v>103</v>
      </c>
      <c r="J38" s="60">
        <v>71</v>
      </c>
      <c r="K38" s="21">
        <v>63</v>
      </c>
      <c r="L38" s="21">
        <v>54</v>
      </c>
      <c r="M38" s="21">
        <v>58</v>
      </c>
      <c r="N38" s="21">
        <v>60</v>
      </c>
      <c r="O38" s="21">
        <v>60</v>
      </c>
      <c r="P38" s="21">
        <v>65</v>
      </c>
      <c r="Q38" s="21">
        <v>63</v>
      </c>
      <c r="R38" s="21">
        <v>86</v>
      </c>
      <c r="S38" s="21">
        <v>82</v>
      </c>
      <c r="T38" s="21">
        <v>84</v>
      </c>
      <c r="U38" s="21">
        <v>97</v>
      </c>
      <c r="V38" s="21">
        <v>92</v>
      </c>
      <c r="W38" s="21">
        <v>102</v>
      </c>
      <c r="X38" s="21">
        <v>82</v>
      </c>
      <c r="Y38" s="21">
        <v>69</v>
      </c>
      <c r="Z38" s="21">
        <v>50</v>
      </c>
      <c r="AA38" s="21">
        <v>33</v>
      </c>
      <c r="AB38" s="21">
        <v>19</v>
      </c>
      <c r="AC38" s="22">
        <v>7</v>
      </c>
    </row>
    <row r="39" spans="1:29" x14ac:dyDescent="0.25">
      <c r="A39" s="7" t="s">
        <v>37</v>
      </c>
      <c r="B39" s="21">
        <v>1479</v>
      </c>
      <c r="C39" s="21">
        <v>733</v>
      </c>
      <c r="D39" s="60">
        <v>746</v>
      </c>
      <c r="E39" s="21">
        <v>1284</v>
      </c>
      <c r="F39" s="21">
        <v>635</v>
      </c>
      <c r="G39" s="60">
        <v>649</v>
      </c>
      <c r="H39" s="21">
        <v>195</v>
      </c>
      <c r="I39" s="21">
        <v>98</v>
      </c>
      <c r="J39" s="60">
        <v>97</v>
      </c>
      <c r="K39" s="21">
        <v>85</v>
      </c>
      <c r="L39" s="21">
        <v>75</v>
      </c>
      <c r="M39" s="21">
        <v>60</v>
      </c>
      <c r="N39" s="21">
        <v>59</v>
      </c>
      <c r="O39" s="21">
        <v>63</v>
      </c>
      <c r="P39" s="21">
        <v>57</v>
      </c>
      <c r="Q39" s="21">
        <v>97</v>
      </c>
      <c r="R39" s="21">
        <v>120</v>
      </c>
      <c r="S39" s="21">
        <v>101</v>
      </c>
      <c r="T39" s="21">
        <v>108</v>
      </c>
      <c r="U39" s="21">
        <v>129</v>
      </c>
      <c r="V39" s="21">
        <v>107</v>
      </c>
      <c r="W39" s="21">
        <v>110</v>
      </c>
      <c r="X39" s="21">
        <v>88</v>
      </c>
      <c r="Y39" s="21">
        <v>90</v>
      </c>
      <c r="Z39" s="21">
        <v>61</v>
      </c>
      <c r="AA39" s="21">
        <v>42</v>
      </c>
      <c r="AB39" s="21">
        <v>19</v>
      </c>
      <c r="AC39" s="22">
        <v>8</v>
      </c>
    </row>
    <row r="40" spans="1:29" ht="13" x14ac:dyDescent="0.3">
      <c r="A40" s="6" t="str">
        <f>VLOOKUP("&lt;Zeilentitel_6&gt;",Uebersetzungen!$B$3:$E$121,Uebersetzungen!$B$2+1,FALSE)</f>
        <v>Region Landquart</v>
      </c>
      <c r="B40" s="9">
        <v>25463</v>
      </c>
      <c r="C40" s="9">
        <v>12787</v>
      </c>
      <c r="D40" s="65">
        <v>12676</v>
      </c>
      <c r="E40" s="9">
        <v>21699</v>
      </c>
      <c r="F40" s="9">
        <v>10764</v>
      </c>
      <c r="G40" s="65">
        <v>10935</v>
      </c>
      <c r="H40" s="9">
        <v>3764</v>
      </c>
      <c r="I40" s="9">
        <v>2023</v>
      </c>
      <c r="J40" s="65">
        <v>1741</v>
      </c>
      <c r="K40" s="66">
        <v>1255</v>
      </c>
      <c r="L40" s="9">
        <v>1318</v>
      </c>
      <c r="M40" s="9">
        <v>1224</v>
      </c>
      <c r="N40" s="9">
        <v>1229</v>
      </c>
      <c r="O40" s="9">
        <v>1405</v>
      </c>
      <c r="P40" s="9">
        <v>1527</v>
      </c>
      <c r="Q40" s="9">
        <v>1595</v>
      </c>
      <c r="R40" s="9">
        <v>1757</v>
      </c>
      <c r="S40" s="9">
        <v>1675</v>
      </c>
      <c r="T40" s="9">
        <v>1715</v>
      </c>
      <c r="U40" s="9">
        <v>2132</v>
      </c>
      <c r="V40" s="9">
        <v>2111</v>
      </c>
      <c r="W40" s="9">
        <v>1767</v>
      </c>
      <c r="X40" s="9">
        <v>1417</v>
      </c>
      <c r="Y40" s="9">
        <v>1233</v>
      </c>
      <c r="Z40" s="9">
        <v>949</v>
      </c>
      <c r="AA40" s="9">
        <v>600</v>
      </c>
      <c r="AB40" s="9">
        <v>360</v>
      </c>
      <c r="AC40" s="13">
        <v>194</v>
      </c>
    </row>
    <row r="41" spans="1:29" x14ac:dyDescent="0.25">
      <c r="A41" s="7" t="s">
        <v>71</v>
      </c>
      <c r="B41" s="21">
        <v>3322</v>
      </c>
      <c r="C41" s="21">
        <v>1688</v>
      </c>
      <c r="D41" s="60">
        <v>1634</v>
      </c>
      <c r="E41" s="21">
        <v>2932</v>
      </c>
      <c r="F41" s="21">
        <v>1474</v>
      </c>
      <c r="G41" s="60">
        <v>1458</v>
      </c>
      <c r="H41" s="21">
        <v>390</v>
      </c>
      <c r="I41" s="21">
        <v>214</v>
      </c>
      <c r="J41" s="60">
        <v>176</v>
      </c>
      <c r="K41" s="21">
        <v>167</v>
      </c>
      <c r="L41" s="21">
        <v>180</v>
      </c>
      <c r="M41" s="21">
        <v>167</v>
      </c>
      <c r="N41" s="21">
        <v>184</v>
      </c>
      <c r="O41" s="21">
        <v>184</v>
      </c>
      <c r="P41" s="21">
        <v>178</v>
      </c>
      <c r="Q41" s="21">
        <v>185</v>
      </c>
      <c r="R41" s="21">
        <v>238</v>
      </c>
      <c r="S41" s="21">
        <v>237</v>
      </c>
      <c r="T41" s="21">
        <v>236</v>
      </c>
      <c r="U41" s="21">
        <v>279</v>
      </c>
      <c r="V41" s="21">
        <v>281</v>
      </c>
      <c r="W41" s="21">
        <v>209</v>
      </c>
      <c r="X41" s="21">
        <v>189</v>
      </c>
      <c r="Y41" s="21">
        <v>159</v>
      </c>
      <c r="Z41" s="21">
        <v>120</v>
      </c>
      <c r="AA41" s="21">
        <v>72</v>
      </c>
      <c r="AB41" s="21">
        <v>41</v>
      </c>
      <c r="AC41" s="22">
        <v>16</v>
      </c>
    </row>
    <row r="42" spans="1:29" x14ac:dyDescent="0.25">
      <c r="A42" s="7" t="s">
        <v>72</v>
      </c>
      <c r="B42" s="21">
        <v>2527</v>
      </c>
      <c r="C42" s="21">
        <v>1273</v>
      </c>
      <c r="D42" s="60">
        <v>1254</v>
      </c>
      <c r="E42" s="21">
        <v>2253</v>
      </c>
      <c r="F42" s="21">
        <v>1131</v>
      </c>
      <c r="G42" s="60">
        <v>1122</v>
      </c>
      <c r="H42" s="21">
        <v>274</v>
      </c>
      <c r="I42" s="21">
        <v>142</v>
      </c>
      <c r="J42" s="60">
        <v>132</v>
      </c>
      <c r="K42" s="21">
        <v>143</v>
      </c>
      <c r="L42" s="21">
        <v>125</v>
      </c>
      <c r="M42" s="21">
        <v>119</v>
      </c>
      <c r="N42" s="21">
        <v>156</v>
      </c>
      <c r="O42" s="21">
        <v>165</v>
      </c>
      <c r="P42" s="21">
        <v>140</v>
      </c>
      <c r="Q42" s="21">
        <v>143</v>
      </c>
      <c r="R42" s="21">
        <v>213</v>
      </c>
      <c r="S42" s="21">
        <v>170</v>
      </c>
      <c r="T42" s="21">
        <v>175</v>
      </c>
      <c r="U42" s="21">
        <v>223</v>
      </c>
      <c r="V42" s="21">
        <v>194</v>
      </c>
      <c r="W42" s="21">
        <v>149</v>
      </c>
      <c r="X42" s="21">
        <v>119</v>
      </c>
      <c r="Y42" s="21">
        <v>97</v>
      </c>
      <c r="Z42" s="21">
        <v>89</v>
      </c>
      <c r="AA42" s="21">
        <v>69</v>
      </c>
      <c r="AB42" s="21">
        <v>27</v>
      </c>
      <c r="AC42" s="22">
        <v>11</v>
      </c>
    </row>
    <row r="43" spans="1:29" x14ac:dyDescent="0.25">
      <c r="A43" s="7" t="s">
        <v>73</v>
      </c>
      <c r="B43" s="21">
        <v>3520</v>
      </c>
      <c r="C43" s="21">
        <v>1773</v>
      </c>
      <c r="D43" s="60">
        <v>1747</v>
      </c>
      <c r="E43" s="21">
        <v>3002</v>
      </c>
      <c r="F43" s="21">
        <v>1482</v>
      </c>
      <c r="G43" s="60">
        <v>1520</v>
      </c>
      <c r="H43" s="21">
        <v>518</v>
      </c>
      <c r="I43" s="21">
        <v>291</v>
      </c>
      <c r="J43" s="60">
        <v>227</v>
      </c>
      <c r="K43" s="21">
        <v>145</v>
      </c>
      <c r="L43" s="21">
        <v>183</v>
      </c>
      <c r="M43" s="21">
        <v>175</v>
      </c>
      <c r="N43" s="21">
        <v>186</v>
      </c>
      <c r="O43" s="21">
        <v>212</v>
      </c>
      <c r="P43" s="21">
        <v>210</v>
      </c>
      <c r="Q43" s="21">
        <v>221</v>
      </c>
      <c r="R43" s="21">
        <v>223</v>
      </c>
      <c r="S43" s="21">
        <v>251</v>
      </c>
      <c r="T43" s="21">
        <v>247</v>
      </c>
      <c r="U43" s="21">
        <v>285</v>
      </c>
      <c r="V43" s="21">
        <v>284</v>
      </c>
      <c r="W43" s="21">
        <v>220</v>
      </c>
      <c r="X43" s="21">
        <v>190</v>
      </c>
      <c r="Y43" s="21">
        <v>184</v>
      </c>
      <c r="Z43" s="21">
        <v>121</v>
      </c>
      <c r="AA43" s="21">
        <v>91</v>
      </c>
      <c r="AB43" s="21">
        <v>59</v>
      </c>
      <c r="AC43" s="22">
        <v>33</v>
      </c>
    </row>
    <row r="44" spans="1:29" x14ac:dyDescent="0.25">
      <c r="A44" s="7" t="s">
        <v>74</v>
      </c>
      <c r="B44" s="21">
        <v>831</v>
      </c>
      <c r="C44" s="21">
        <v>423</v>
      </c>
      <c r="D44" s="60">
        <v>408</v>
      </c>
      <c r="E44" s="21">
        <v>750</v>
      </c>
      <c r="F44" s="21">
        <v>378</v>
      </c>
      <c r="G44" s="60">
        <v>372</v>
      </c>
      <c r="H44" s="21">
        <v>81</v>
      </c>
      <c r="I44" s="21">
        <v>45</v>
      </c>
      <c r="J44" s="60">
        <v>36</v>
      </c>
      <c r="K44" s="21">
        <v>53</v>
      </c>
      <c r="L44" s="21">
        <v>33</v>
      </c>
      <c r="M44" s="21">
        <v>31</v>
      </c>
      <c r="N44" s="21">
        <v>22</v>
      </c>
      <c r="O44" s="21">
        <v>38</v>
      </c>
      <c r="P44" s="21">
        <v>62</v>
      </c>
      <c r="Q44" s="21">
        <v>66</v>
      </c>
      <c r="R44" s="21">
        <v>70</v>
      </c>
      <c r="S44" s="21">
        <v>71</v>
      </c>
      <c r="T44" s="21">
        <v>50</v>
      </c>
      <c r="U44" s="21">
        <v>65</v>
      </c>
      <c r="V44" s="21">
        <v>69</v>
      </c>
      <c r="W44" s="21">
        <v>61</v>
      </c>
      <c r="X44" s="21">
        <v>50</v>
      </c>
      <c r="Y44" s="21">
        <v>33</v>
      </c>
      <c r="Z44" s="21">
        <v>36</v>
      </c>
      <c r="AA44" s="21">
        <v>11</v>
      </c>
      <c r="AB44" s="21">
        <v>8</v>
      </c>
      <c r="AC44" s="22">
        <v>2</v>
      </c>
    </row>
    <row r="45" spans="1:29" x14ac:dyDescent="0.25">
      <c r="A45" s="7" t="s">
        <v>75</v>
      </c>
      <c r="B45" s="21">
        <v>915</v>
      </c>
      <c r="C45" s="21">
        <v>463</v>
      </c>
      <c r="D45" s="60">
        <v>452</v>
      </c>
      <c r="E45" s="21">
        <v>816</v>
      </c>
      <c r="F45" s="21">
        <v>408</v>
      </c>
      <c r="G45" s="60">
        <v>408</v>
      </c>
      <c r="H45" s="21">
        <v>99</v>
      </c>
      <c r="I45" s="21">
        <v>55</v>
      </c>
      <c r="J45" s="60">
        <v>44</v>
      </c>
      <c r="K45" s="21">
        <v>40</v>
      </c>
      <c r="L45" s="21">
        <v>43</v>
      </c>
      <c r="M45" s="21">
        <v>40</v>
      </c>
      <c r="N45" s="21">
        <v>46</v>
      </c>
      <c r="O45" s="21">
        <v>51</v>
      </c>
      <c r="P45" s="21">
        <v>62</v>
      </c>
      <c r="Q45" s="21">
        <v>65</v>
      </c>
      <c r="R45" s="21">
        <v>57</v>
      </c>
      <c r="S45" s="21">
        <v>44</v>
      </c>
      <c r="T45" s="21">
        <v>67</v>
      </c>
      <c r="U45" s="21">
        <v>81</v>
      </c>
      <c r="V45" s="21">
        <v>89</v>
      </c>
      <c r="W45" s="21">
        <v>58</v>
      </c>
      <c r="X45" s="21">
        <v>68</v>
      </c>
      <c r="Y45" s="21">
        <v>45</v>
      </c>
      <c r="Z45" s="21">
        <v>25</v>
      </c>
      <c r="AA45" s="21">
        <v>16</v>
      </c>
      <c r="AB45" s="21">
        <v>11</v>
      </c>
      <c r="AC45" s="22">
        <v>7</v>
      </c>
    </row>
    <row r="46" spans="1:29" x14ac:dyDescent="0.25">
      <c r="A46" s="7" t="s">
        <v>76</v>
      </c>
      <c r="B46" s="21">
        <v>3029</v>
      </c>
      <c r="C46" s="21">
        <v>1515</v>
      </c>
      <c r="D46" s="60">
        <v>1514</v>
      </c>
      <c r="E46" s="21">
        <v>2732</v>
      </c>
      <c r="F46" s="21">
        <v>1356</v>
      </c>
      <c r="G46" s="60">
        <v>1376</v>
      </c>
      <c r="H46" s="21">
        <v>297</v>
      </c>
      <c r="I46" s="21">
        <v>159</v>
      </c>
      <c r="J46" s="60">
        <v>138</v>
      </c>
      <c r="K46" s="21">
        <v>151</v>
      </c>
      <c r="L46" s="21">
        <v>167</v>
      </c>
      <c r="M46" s="21">
        <v>122</v>
      </c>
      <c r="N46" s="21">
        <v>111</v>
      </c>
      <c r="O46" s="21">
        <v>161</v>
      </c>
      <c r="P46" s="21">
        <v>190</v>
      </c>
      <c r="Q46" s="21">
        <v>188</v>
      </c>
      <c r="R46" s="21">
        <v>230</v>
      </c>
      <c r="S46" s="21">
        <v>207</v>
      </c>
      <c r="T46" s="21">
        <v>197</v>
      </c>
      <c r="U46" s="21">
        <v>273</v>
      </c>
      <c r="V46" s="21">
        <v>242</v>
      </c>
      <c r="W46" s="21">
        <v>211</v>
      </c>
      <c r="X46" s="21">
        <v>159</v>
      </c>
      <c r="Y46" s="21">
        <v>136</v>
      </c>
      <c r="Z46" s="21">
        <v>132</v>
      </c>
      <c r="AA46" s="21">
        <v>77</v>
      </c>
      <c r="AB46" s="21">
        <v>44</v>
      </c>
      <c r="AC46" s="22">
        <v>31</v>
      </c>
    </row>
    <row r="47" spans="1:29" x14ac:dyDescent="0.25">
      <c r="A47" s="7" t="s">
        <v>77</v>
      </c>
      <c r="B47" s="21">
        <v>2462</v>
      </c>
      <c r="C47" s="21">
        <v>1225</v>
      </c>
      <c r="D47" s="60">
        <v>1237</v>
      </c>
      <c r="E47" s="21">
        <v>2254</v>
      </c>
      <c r="F47" s="21">
        <v>1118</v>
      </c>
      <c r="G47" s="60">
        <v>1136</v>
      </c>
      <c r="H47" s="21">
        <v>208</v>
      </c>
      <c r="I47" s="21">
        <v>107</v>
      </c>
      <c r="J47" s="60">
        <v>101</v>
      </c>
      <c r="K47" s="21">
        <v>109</v>
      </c>
      <c r="L47" s="21">
        <v>124</v>
      </c>
      <c r="M47" s="21">
        <v>119</v>
      </c>
      <c r="N47" s="21">
        <v>127</v>
      </c>
      <c r="O47" s="21">
        <v>130</v>
      </c>
      <c r="P47" s="21">
        <v>142</v>
      </c>
      <c r="Q47" s="21">
        <v>132</v>
      </c>
      <c r="R47" s="21">
        <v>138</v>
      </c>
      <c r="S47" s="21">
        <v>157</v>
      </c>
      <c r="T47" s="21">
        <v>187</v>
      </c>
      <c r="U47" s="21">
        <v>243</v>
      </c>
      <c r="V47" s="21">
        <v>234</v>
      </c>
      <c r="W47" s="21">
        <v>154</v>
      </c>
      <c r="X47" s="21">
        <v>116</v>
      </c>
      <c r="Y47" s="21">
        <v>132</v>
      </c>
      <c r="Z47" s="21">
        <v>104</v>
      </c>
      <c r="AA47" s="21">
        <v>44</v>
      </c>
      <c r="AB47" s="21">
        <v>45</v>
      </c>
      <c r="AC47" s="22">
        <v>25</v>
      </c>
    </row>
    <row r="48" spans="1:29" x14ac:dyDescent="0.25">
      <c r="A48" s="7" t="s">
        <v>78</v>
      </c>
      <c r="B48" s="21">
        <v>8857</v>
      </c>
      <c r="C48" s="21">
        <v>4427</v>
      </c>
      <c r="D48" s="60">
        <v>4430</v>
      </c>
      <c r="E48" s="21">
        <v>6960</v>
      </c>
      <c r="F48" s="21">
        <v>3417</v>
      </c>
      <c r="G48" s="60">
        <v>3543</v>
      </c>
      <c r="H48" s="21">
        <v>1897</v>
      </c>
      <c r="I48" s="21">
        <v>1010</v>
      </c>
      <c r="J48" s="60">
        <v>887</v>
      </c>
      <c r="K48" s="21">
        <v>447</v>
      </c>
      <c r="L48" s="21">
        <v>463</v>
      </c>
      <c r="M48" s="21">
        <v>451</v>
      </c>
      <c r="N48" s="21">
        <v>397</v>
      </c>
      <c r="O48" s="21">
        <v>464</v>
      </c>
      <c r="P48" s="21">
        <v>543</v>
      </c>
      <c r="Q48" s="21">
        <v>595</v>
      </c>
      <c r="R48" s="21">
        <v>588</v>
      </c>
      <c r="S48" s="21">
        <v>538</v>
      </c>
      <c r="T48" s="21">
        <v>556</v>
      </c>
      <c r="U48" s="21">
        <v>683</v>
      </c>
      <c r="V48" s="21">
        <v>718</v>
      </c>
      <c r="W48" s="21">
        <v>705</v>
      </c>
      <c r="X48" s="21">
        <v>526</v>
      </c>
      <c r="Y48" s="21">
        <v>447</v>
      </c>
      <c r="Z48" s="21">
        <v>322</v>
      </c>
      <c r="AA48" s="21">
        <v>220</v>
      </c>
      <c r="AB48" s="21">
        <v>125</v>
      </c>
      <c r="AC48" s="22">
        <v>69</v>
      </c>
    </row>
    <row r="49" spans="1:29" ht="13" x14ac:dyDescent="0.3">
      <c r="A49" s="6" t="str">
        <f>VLOOKUP("&lt;Zeilentitel_7&gt;",Uebersetzungen!$B$3:$E$121,Uebersetzungen!$B$2+1,FALSE)</f>
        <v>Region Maloja</v>
      </c>
      <c r="B49" s="9">
        <v>18294</v>
      </c>
      <c r="C49" s="9">
        <v>9104</v>
      </c>
      <c r="D49" s="65">
        <v>9190</v>
      </c>
      <c r="E49" s="9">
        <v>12789</v>
      </c>
      <c r="F49" s="9">
        <v>6193</v>
      </c>
      <c r="G49" s="65">
        <v>6596</v>
      </c>
      <c r="H49" s="9">
        <v>5505</v>
      </c>
      <c r="I49" s="9">
        <v>2911</v>
      </c>
      <c r="J49" s="65">
        <v>2594</v>
      </c>
      <c r="K49" s="66">
        <v>673</v>
      </c>
      <c r="L49" s="9">
        <v>698</v>
      </c>
      <c r="M49" s="9">
        <v>719</v>
      </c>
      <c r="N49" s="9">
        <v>837</v>
      </c>
      <c r="O49" s="9">
        <v>905</v>
      </c>
      <c r="P49" s="9">
        <v>1009</v>
      </c>
      <c r="Q49" s="9">
        <v>1134</v>
      </c>
      <c r="R49" s="9">
        <v>1189</v>
      </c>
      <c r="S49" s="9">
        <v>1193</v>
      </c>
      <c r="T49" s="9">
        <v>1321</v>
      </c>
      <c r="U49" s="9">
        <v>1563</v>
      </c>
      <c r="V49" s="9">
        <v>1593</v>
      </c>
      <c r="W49" s="9">
        <v>1386</v>
      </c>
      <c r="X49" s="9">
        <v>1130</v>
      </c>
      <c r="Y49" s="9">
        <v>1070</v>
      </c>
      <c r="Z49" s="9">
        <v>851</v>
      </c>
      <c r="AA49" s="9">
        <v>551</v>
      </c>
      <c r="AB49" s="9">
        <v>294</v>
      </c>
      <c r="AC49" s="13">
        <v>178</v>
      </c>
    </row>
    <row r="50" spans="1:29" x14ac:dyDescent="0.25">
      <c r="A50" s="7" t="s">
        <v>42</v>
      </c>
      <c r="B50" s="21">
        <v>584</v>
      </c>
      <c r="C50" s="21">
        <v>292</v>
      </c>
      <c r="D50" s="60">
        <v>292</v>
      </c>
      <c r="E50" s="21">
        <v>496</v>
      </c>
      <c r="F50" s="21">
        <v>237</v>
      </c>
      <c r="G50" s="60">
        <v>259</v>
      </c>
      <c r="H50" s="21">
        <v>88</v>
      </c>
      <c r="I50" s="21">
        <v>55</v>
      </c>
      <c r="J50" s="60">
        <v>33</v>
      </c>
      <c r="K50" s="21">
        <v>11</v>
      </c>
      <c r="L50" s="21">
        <v>16</v>
      </c>
      <c r="M50" s="21">
        <v>36</v>
      </c>
      <c r="N50" s="21">
        <v>22</v>
      </c>
      <c r="O50" s="21">
        <v>25</v>
      </c>
      <c r="P50" s="21">
        <v>31</v>
      </c>
      <c r="Q50" s="21">
        <v>37</v>
      </c>
      <c r="R50" s="21">
        <v>31</v>
      </c>
      <c r="S50" s="21">
        <v>34</v>
      </c>
      <c r="T50" s="21">
        <v>45</v>
      </c>
      <c r="U50" s="21">
        <v>49</v>
      </c>
      <c r="V50" s="21">
        <v>55</v>
      </c>
      <c r="W50" s="21">
        <v>53</v>
      </c>
      <c r="X50" s="21">
        <v>42</v>
      </c>
      <c r="Y50" s="21">
        <v>40</v>
      </c>
      <c r="Z50" s="21">
        <v>34</v>
      </c>
      <c r="AA50" s="21">
        <v>11</v>
      </c>
      <c r="AB50" s="21">
        <v>8</v>
      </c>
      <c r="AC50" s="22">
        <v>4</v>
      </c>
    </row>
    <row r="51" spans="1:29" x14ac:dyDescent="0.25">
      <c r="A51" s="7" t="s">
        <v>43</v>
      </c>
      <c r="B51" s="21">
        <v>1484</v>
      </c>
      <c r="C51" s="21">
        <v>726</v>
      </c>
      <c r="D51" s="60">
        <v>758</v>
      </c>
      <c r="E51" s="21">
        <v>1077</v>
      </c>
      <c r="F51" s="21">
        <v>527</v>
      </c>
      <c r="G51" s="60">
        <v>550</v>
      </c>
      <c r="H51" s="21">
        <v>407</v>
      </c>
      <c r="I51" s="21">
        <v>199</v>
      </c>
      <c r="J51" s="60">
        <v>208</v>
      </c>
      <c r="K51" s="21">
        <v>50</v>
      </c>
      <c r="L51" s="21">
        <v>41</v>
      </c>
      <c r="M51" s="21">
        <v>60</v>
      </c>
      <c r="N51" s="21">
        <v>66</v>
      </c>
      <c r="O51" s="21">
        <v>98</v>
      </c>
      <c r="P51" s="21">
        <v>83</v>
      </c>
      <c r="Q51" s="21">
        <v>112</v>
      </c>
      <c r="R51" s="21">
        <v>87</v>
      </c>
      <c r="S51" s="21">
        <v>66</v>
      </c>
      <c r="T51" s="21">
        <v>95</v>
      </c>
      <c r="U51" s="21">
        <v>144</v>
      </c>
      <c r="V51" s="21">
        <v>140</v>
      </c>
      <c r="W51" s="21">
        <v>120</v>
      </c>
      <c r="X51" s="21">
        <v>84</v>
      </c>
      <c r="Y51" s="21">
        <v>98</v>
      </c>
      <c r="Z51" s="21">
        <v>66</v>
      </c>
      <c r="AA51" s="21">
        <v>41</v>
      </c>
      <c r="AB51" s="21">
        <v>20</v>
      </c>
      <c r="AC51" s="22">
        <v>13</v>
      </c>
    </row>
    <row r="52" spans="1:29" x14ac:dyDescent="0.25">
      <c r="A52" s="7" t="s">
        <v>44</v>
      </c>
      <c r="B52" s="21">
        <v>206</v>
      </c>
      <c r="C52" s="21">
        <v>102</v>
      </c>
      <c r="D52" s="60">
        <v>104</v>
      </c>
      <c r="E52" s="21">
        <v>160</v>
      </c>
      <c r="F52" s="21">
        <v>76</v>
      </c>
      <c r="G52" s="60">
        <v>84</v>
      </c>
      <c r="H52" s="21">
        <v>46</v>
      </c>
      <c r="I52" s="21">
        <v>26</v>
      </c>
      <c r="J52" s="60">
        <v>20</v>
      </c>
      <c r="K52" s="21">
        <v>8</v>
      </c>
      <c r="L52" s="21">
        <v>12</v>
      </c>
      <c r="M52" s="21">
        <v>7</v>
      </c>
      <c r="N52" s="21">
        <v>8</v>
      </c>
      <c r="O52" s="21">
        <v>13</v>
      </c>
      <c r="P52" s="21">
        <v>7</v>
      </c>
      <c r="Q52" s="21">
        <v>6</v>
      </c>
      <c r="R52" s="21">
        <v>12</v>
      </c>
      <c r="S52" s="21">
        <v>13</v>
      </c>
      <c r="T52" s="21">
        <v>13</v>
      </c>
      <c r="U52" s="21">
        <v>16</v>
      </c>
      <c r="V52" s="21">
        <v>23</v>
      </c>
      <c r="W52" s="21">
        <v>20</v>
      </c>
      <c r="X52" s="21">
        <v>19</v>
      </c>
      <c r="Y52" s="21">
        <v>12</v>
      </c>
      <c r="Z52" s="21">
        <v>10</v>
      </c>
      <c r="AA52" s="21">
        <v>4</v>
      </c>
      <c r="AB52" s="21">
        <v>1</v>
      </c>
      <c r="AC52" s="22">
        <v>2</v>
      </c>
    </row>
    <row r="53" spans="1:29" x14ac:dyDescent="0.25">
      <c r="A53" s="7" t="s">
        <v>45</v>
      </c>
      <c r="B53" s="21">
        <v>2178</v>
      </c>
      <c r="C53" s="21">
        <v>1069</v>
      </c>
      <c r="D53" s="60">
        <v>1109</v>
      </c>
      <c r="E53" s="21">
        <v>1443</v>
      </c>
      <c r="F53" s="21">
        <v>694</v>
      </c>
      <c r="G53" s="60">
        <v>749</v>
      </c>
      <c r="H53" s="21">
        <v>735</v>
      </c>
      <c r="I53" s="21">
        <v>375</v>
      </c>
      <c r="J53" s="60">
        <v>360</v>
      </c>
      <c r="K53" s="21">
        <v>89</v>
      </c>
      <c r="L53" s="21">
        <v>101</v>
      </c>
      <c r="M53" s="21">
        <v>84</v>
      </c>
      <c r="N53" s="21">
        <v>95</v>
      </c>
      <c r="O53" s="21">
        <v>113</v>
      </c>
      <c r="P53" s="21">
        <v>105</v>
      </c>
      <c r="Q53" s="21">
        <v>140</v>
      </c>
      <c r="R53" s="21">
        <v>154</v>
      </c>
      <c r="S53" s="21">
        <v>172</v>
      </c>
      <c r="T53" s="21">
        <v>157</v>
      </c>
      <c r="U53" s="21">
        <v>216</v>
      </c>
      <c r="V53" s="21">
        <v>180</v>
      </c>
      <c r="W53" s="21">
        <v>148</v>
      </c>
      <c r="X53" s="21">
        <v>129</v>
      </c>
      <c r="Y53" s="21">
        <v>113</v>
      </c>
      <c r="Z53" s="21">
        <v>78</v>
      </c>
      <c r="AA53" s="21">
        <v>59</v>
      </c>
      <c r="AB53" s="21">
        <v>30</v>
      </c>
      <c r="AC53" s="22">
        <v>15</v>
      </c>
    </row>
    <row r="54" spans="1:29" x14ac:dyDescent="0.25">
      <c r="A54" s="7" t="s">
        <v>95</v>
      </c>
      <c r="B54" s="21">
        <v>686</v>
      </c>
      <c r="C54" s="21">
        <v>347</v>
      </c>
      <c r="D54" s="60">
        <v>339</v>
      </c>
      <c r="E54" s="21">
        <v>519</v>
      </c>
      <c r="F54" s="21">
        <v>257</v>
      </c>
      <c r="G54" s="60">
        <v>262</v>
      </c>
      <c r="H54" s="21">
        <v>167</v>
      </c>
      <c r="I54" s="21">
        <v>90</v>
      </c>
      <c r="J54" s="60">
        <v>77</v>
      </c>
      <c r="K54" s="21">
        <v>23</v>
      </c>
      <c r="L54" s="21">
        <v>17</v>
      </c>
      <c r="M54" s="21">
        <v>16</v>
      </c>
      <c r="N54" s="21">
        <v>30</v>
      </c>
      <c r="O54" s="21">
        <v>34</v>
      </c>
      <c r="P54" s="21">
        <v>32</v>
      </c>
      <c r="Q54" s="21">
        <v>45</v>
      </c>
      <c r="R54" s="21">
        <v>37</v>
      </c>
      <c r="S54" s="21">
        <v>34</v>
      </c>
      <c r="T54" s="21">
        <v>44</v>
      </c>
      <c r="U54" s="21">
        <v>63</v>
      </c>
      <c r="V54" s="21">
        <v>63</v>
      </c>
      <c r="W54" s="21">
        <v>70</v>
      </c>
      <c r="X54" s="21">
        <v>56</v>
      </c>
      <c r="Y54" s="21">
        <v>61</v>
      </c>
      <c r="Z54" s="21">
        <v>35</v>
      </c>
      <c r="AA54" s="21">
        <v>14</v>
      </c>
      <c r="AB54" s="21">
        <v>9</v>
      </c>
      <c r="AC54" s="22">
        <v>3</v>
      </c>
    </row>
    <row r="55" spans="1:29" x14ac:dyDescent="0.25">
      <c r="A55" s="7" t="s">
        <v>46</v>
      </c>
      <c r="B55" s="21">
        <v>2923</v>
      </c>
      <c r="C55" s="21">
        <v>1422</v>
      </c>
      <c r="D55" s="60">
        <v>1501</v>
      </c>
      <c r="E55" s="21">
        <v>2255</v>
      </c>
      <c r="F55" s="21">
        <v>1077</v>
      </c>
      <c r="G55" s="60">
        <v>1178</v>
      </c>
      <c r="H55" s="21">
        <v>668</v>
      </c>
      <c r="I55" s="21">
        <v>345</v>
      </c>
      <c r="J55" s="60">
        <v>323</v>
      </c>
      <c r="K55" s="21">
        <v>129</v>
      </c>
      <c r="L55" s="21">
        <v>122</v>
      </c>
      <c r="M55" s="21">
        <v>119</v>
      </c>
      <c r="N55" s="21">
        <v>127</v>
      </c>
      <c r="O55" s="21">
        <v>190</v>
      </c>
      <c r="P55" s="21">
        <v>177</v>
      </c>
      <c r="Q55" s="21">
        <v>161</v>
      </c>
      <c r="R55" s="21">
        <v>196</v>
      </c>
      <c r="S55" s="21">
        <v>195</v>
      </c>
      <c r="T55" s="21">
        <v>222</v>
      </c>
      <c r="U55" s="21">
        <v>244</v>
      </c>
      <c r="V55" s="21">
        <v>259</v>
      </c>
      <c r="W55" s="21">
        <v>193</v>
      </c>
      <c r="X55" s="21">
        <v>172</v>
      </c>
      <c r="Y55" s="21">
        <v>141</v>
      </c>
      <c r="Z55" s="21">
        <v>136</v>
      </c>
      <c r="AA55" s="21">
        <v>65</v>
      </c>
      <c r="AB55" s="21">
        <v>48</v>
      </c>
      <c r="AC55" s="22">
        <v>27</v>
      </c>
    </row>
    <row r="56" spans="1:29" x14ac:dyDescent="0.25">
      <c r="A56" s="7" t="s">
        <v>97</v>
      </c>
      <c r="B56" s="21">
        <v>4945</v>
      </c>
      <c r="C56" s="21">
        <v>2474</v>
      </c>
      <c r="D56" s="60">
        <v>2471</v>
      </c>
      <c r="E56" s="21">
        <v>2904</v>
      </c>
      <c r="F56" s="21">
        <v>1395</v>
      </c>
      <c r="G56" s="60">
        <v>1509</v>
      </c>
      <c r="H56" s="21">
        <v>2041</v>
      </c>
      <c r="I56" s="21">
        <v>1079</v>
      </c>
      <c r="J56" s="60">
        <v>962</v>
      </c>
      <c r="K56" s="21">
        <v>143</v>
      </c>
      <c r="L56" s="21">
        <v>176</v>
      </c>
      <c r="M56" s="21">
        <v>177</v>
      </c>
      <c r="N56" s="21">
        <v>207</v>
      </c>
      <c r="O56" s="21">
        <v>203</v>
      </c>
      <c r="P56" s="21">
        <v>308</v>
      </c>
      <c r="Q56" s="21">
        <v>342</v>
      </c>
      <c r="R56" s="21">
        <v>344</v>
      </c>
      <c r="S56" s="21">
        <v>352</v>
      </c>
      <c r="T56" s="21">
        <v>367</v>
      </c>
      <c r="U56" s="21">
        <v>411</v>
      </c>
      <c r="V56" s="21">
        <v>450</v>
      </c>
      <c r="W56" s="21">
        <v>373</v>
      </c>
      <c r="X56" s="21">
        <v>263</v>
      </c>
      <c r="Y56" s="21">
        <v>275</v>
      </c>
      <c r="Z56" s="21">
        <v>237</v>
      </c>
      <c r="AA56" s="21">
        <v>177</v>
      </c>
      <c r="AB56" s="21">
        <v>93</v>
      </c>
      <c r="AC56" s="22">
        <v>47</v>
      </c>
    </row>
    <row r="57" spans="1:29" x14ac:dyDescent="0.25">
      <c r="A57" s="7" t="s">
        <v>47</v>
      </c>
      <c r="B57" s="21">
        <v>697</v>
      </c>
      <c r="C57" s="21">
        <v>367</v>
      </c>
      <c r="D57" s="60">
        <v>330</v>
      </c>
      <c r="E57" s="21">
        <v>581</v>
      </c>
      <c r="F57" s="21">
        <v>305</v>
      </c>
      <c r="G57" s="60">
        <v>276</v>
      </c>
      <c r="H57" s="21">
        <v>116</v>
      </c>
      <c r="I57" s="21">
        <v>62</v>
      </c>
      <c r="J57" s="60">
        <v>54</v>
      </c>
      <c r="K57" s="21">
        <v>32</v>
      </c>
      <c r="L57" s="21">
        <v>32</v>
      </c>
      <c r="M57" s="21">
        <v>29</v>
      </c>
      <c r="N57" s="21">
        <v>34</v>
      </c>
      <c r="O57" s="21">
        <v>31</v>
      </c>
      <c r="P57" s="21">
        <v>34</v>
      </c>
      <c r="Q57" s="21">
        <v>48</v>
      </c>
      <c r="R57" s="21">
        <v>47</v>
      </c>
      <c r="S57" s="21">
        <v>35</v>
      </c>
      <c r="T57" s="21">
        <v>43</v>
      </c>
      <c r="U57" s="21">
        <v>64</v>
      </c>
      <c r="V57" s="21">
        <v>74</v>
      </c>
      <c r="W57" s="21">
        <v>43</v>
      </c>
      <c r="X57" s="21">
        <v>44</v>
      </c>
      <c r="Y57" s="21">
        <v>49</v>
      </c>
      <c r="Z57" s="21">
        <v>30</v>
      </c>
      <c r="AA57" s="21">
        <v>17</v>
      </c>
      <c r="AB57" s="21">
        <v>4</v>
      </c>
      <c r="AC57" s="22">
        <v>7</v>
      </c>
    </row>
    <row r="58" spans="1:29" x14ac:dyDescent="0.25">
      <c r="A58" s="7" t="s">
        <v>98</v>
      </c>
      <c r="B58" s="21">
        <v>715</v>
      </c>
      <c r="C58" s="21">
        <v>356</v>
      </c>
      <c r="D58" s="60">
        <v>359</v>
      </c>
      <c r="E58" s="21">
        <v>484</v>
      </c>
      <c r="F58" s="21">
        <v>234</v>
      </c>
      <c r="G58" s="60">
        <v>250</v>
      </c>
      <c r="H58" s="21">
        <v>231</v>
      </c>
      <c r="I58" s="21">
        <v>122</v>
      </c>
      <c r="J58" s="60">
        <v>109</v>
      </c>
      <c r="K58" s="21">
        <v>32</v>
      </c>
      <c r="L58" s="21">
        <v>35</v>
      </c>
      <c r="M58" s="21">
        <v>23</v>
      </c>
      <c r="N58" s="21">
        <v>33</v>
      </c>
      <c r="O58" s="21">
        <v>38</v>
      </c>
      <c r="P58" s="21">
        <v>30</v>
      </c>
      <c r="Q58" s="21">
        <v>43</v>
      </c>
      <c r="R58" s="21">
        <v>49</v>
      </c>
      <c r="S58" s="21">
        <v>47</v>
      </c>
      <c r="T58" s="21">
        <v>66</v>
      </c>
      <c r="U58" s="21">
        <v>63</v>
      </c>
      <c r="V58" s="21">
        <v>58</v>
      </c>
      <c r="W58" s="21">
        <v>45</v>
      </c>
      <c r="X58" s="21">
        <v>48</v>
      </c>
      <c r="Y58" s="21">
        <v>39</v>
      </c>
      <c r="Z58" s="21">
        <v>28</v>
      </c>
      <c r="AA58" s="21">
        <v>23</v>
      </c>
      <c r="AB58" s="21">
        <v>5</v>
      </c>
      <c r="AC58" s="22">
        <v>10</v>
      </c>
    </row>
    <row r="59" spans="1:29" x14ac:dyDescent="0.25">
      <c r="A59" s="7" t="s">
        <v>48</v>
      </c>
      <c r="B59" s="21">
        <v>1121</v>
      </c>
      <c r="C59" s="21">
        <v>562</v>
      </c>
      <c r="D59" s="60">
        <v>559</v>
      </c>
      <c r="E59" s="21">
        <v>750</v>
      </c>
      <c r="F59" s="21">
        <v>358</v>
      </c>
      <c r="G59" s="60">
        <v>392</v>
      </c>
      <c r="H59" s="21">
        <v>371</v>
      </c>
      <c r="I59" s="21">
        <v>204</v>
      </c>
      <c r="J59" s="60">
        <v>167</v>
      </c>
      <c r="K59" s="21">
        <v>50</v>
      </c>
      <c r="L59" s="21">
        <v>37</v>
      </c>
      <c r="M59" s="21">
        <v>34</v>
      </c>
      <c r="N59" s="21">
        <v>31</v>
      </c>
      <c r="O59" s="21">
        <v>39</v>
      </c>
      <c r="P59" s="21">
        <v>61</v>
      </c>
      <c r="Q59" s="21">
        <v>52</v>
      </c>
      <c r="R59" s="21">
        <v>82</v>
      </c>
      <c r="S59" s="21">
        <v>78</v>
      </c>
      <c r="T59" s="21">
        <v>93</v>
      </c>
      <c r="U59" s="21">
        <v>101</v>
      </c>
      <c r="V59" s="21">
        <v>85</v>
      </c>
      <c r="W59" s="21">
        <v>83</v>
      </c>
      <c r="X59" s="21">
        <v>77</v>
      </c>
      <c r="Y59" s="21">
        <v>76</v>
      </c>
      <c r="Z59" s="21">
        <v>75</v>
      </c>
      <c r="AA59" s="21">
        <v>35</v>
      </c>
      <c r="AB59" s="21">
        <v>17</v>
      </c>
      <c r="AC59" s="22">
        <v>15</v>
      </c>
    </row>
    <row r="60" spans="1:29" x14ac:dyDescent="0.25">
      <c r="A60" s="7" t="s">
        <v>49</v>
      </c>
      <c r="B60" s="21">
        <v>1199</v>
      </c>
      <c r="C60" s="21">
        <v>627</v>
      </c>
      <c r="D60" s="60">
        <v>572</v>
      </c>
      <c r="E60" s="21">
        <v>791</v>
      </c>
      <c r="F60" s="21">
        <v>398</v>
      </c>
      <c r="G60" s="60">
        <v>393</v>
      </c>
      <c r="H60" s="21">
        <v>408</v>
      </c>
      <c r="I60" s="21">
        <v>229</v>
      </c>
      <c r="J60" s="60">
        <v>179</v>
      </c>
      <c r="K60" s="21">
        <v>47</v>
      </c>
      <c r="L60" s="21">
        <v>46</v>
      </c>
      <c r="M60" s="21">
        <v>62</v>
      </c>
      <c r="N60" s="21">
        <v>123</v>
      </c>
      <c r="O60" s="21">
        <v>60</v>
      </c>
      <c r="P60" s="21">
        <v>50</v>
      </c>
      <c r="Q60" s="21">
        <v>63</v>
      </c>
      <c r="R60" s="21">
        <v>69</v>
      </c>
      <c r="S60" s="21">
        <v>88</v>
      </c>
      <c r="T60" s="21">
        <v>77</v>
      </c>
      <c r="U60" s="21">
        <v>80</v>
      </c>
      <c r="V60" s="21">
        <v>80</v>
      </c>
      <c r="W60" s="21">
        <v>90</v>
      </c>
      <c r="X60" s="21">
        <v>85</v>
      </c>
      <c r="Y60" s="21">
        <v>67</v>
      </c>
      <c r="Z60" s="21">
        <v>47</v>
      </c>
      <c r="AA60" s="21">
        <v>33</v>
      </c>
      <c r="AB60" s="21">
        <v>23</v>
      </c>
      <c r="AC60" s="22">
        <v>9</v>
      </c>
    </row>
    <row r="61" spans="1:29" x14ac:dyDescent="0.25">
      <c r="A61" s="7" t="s">
        <v>99</v>
      </c>
      <c r="B61" s="21">
        <v>1556</v>
      </c>
      <c r="C61" s="21">
        <v>760</v>
      </c>
      <c r="D61" s="60">
        <v>796</v>
      </c>
      <c r="E61" s="21">
        <v>1329</v>
      </c>
      <c r="F61" s="21">
        <v>635</v>
      </c>
      <c r="G61" s="60">
        <v>694</v>
      </c>
      <c r="H61" s="21">
        <v>227</v>
      </c>
      <c r="I61" s="21">
        <v>125</v>
      </c>
      <c r="J61" s="60">
        <v>102</v>
      </c>
      <c r="K61" s="21">
        <v>59</v>
      </c>
      <c r="L61" s="21">
        <v>63</v>
      </c>
      <c r="M61" s="21">
        <v>72</v>
      </c>
      <c r="N61" s="21">
        <v>61</v>
      </c>
      <c r="O61" s="21">
        <v>61</v>
      </c>
      <c r="P61" s="21">
        <v>91</v>
      </c>
      <c r="Q61" s="21">
        <v>85</v>
      </c>
      <c r="R61" s="21">
        <v>81</v>
      </c>
      <c r="S61" s="21">
        <v>79</v>
      </c>
      <c r="T61" s="21">
        <v>99</v>
      </c>
      <c r="U61" s="21">
        <v>112</v>
      </c>
      <c r="V61" s="21">
        <v>126</v>
      </c>
      <c r="W61" s="21">
        <v>148</v>
      </c>
      <c r="X61" s="21">
        <v>111</v>
      </c>
      <c r="Y61" s="21">
        <v>99</v>
      </c>
      <c r="Z61" s="21">
        <v>75</v>
      </c>
      <c r="AA61" s="21">
        <v>72</v>
      </c>
      <c r="AB61" s="21">
        <v>36</v>
      </c>
      <c r="AC61" s="22">
        <v>26</v>
      </c>
    </row>
    <row r="62" spans="1:29" ht="13" x14ac:dyDescent="0.3">
      <c r="A62" s="6" t="str">
        <f>VLOOKUP("&lt;Zeilentitel_8&gt;",Uebersetzungen!$B$3:$E$121,Uebersetzungen!$B$2+1,FALSE)</f>
        <v>Region Moesa</v>
      </c>
      <c r="B62" s="9">
        <v>8770</v>
      </c>
      <c r="C62" s="9">
        <v>4475</v>
      </c>
      <c r="D62" s="65">
        <v>4295</v>
      </c>
      <c r="E62" s="9">
        <v>6737</v>
      </c>
      <c r="F62" s="9">
        <v>3286</v>
      </c>
      <c r="G62" s="65">
        <v>3451</v>
      </c>
      <c r="H62" s="9">
        <v>2033</v>
      </c>
      <c r="I62" s="9">
        <v>1189</v>
      </c>
      <c r="J62" s="65">
        <v>844</v>
      </c>
      <c r="K62" s="66">
        <v>279</v>
      </c>
      <c r="L62" s="9">
        <v>352</v>
      </c>
      <c r="M62" s="9">
        <v>372</v>
      </c>
      <c r="N62" s="9">
        <v>396</v>
      </c>
      <c r="O62" s="9">
        <v>454</v>
      </c>
      <c r="P62" s="9">
        <v>469</v>
      </c>
      <c r="Q62" s="9">
        <v>438</v>
      </c>
      <c r="R62" s="9">
        <v>478</v>
      </c>
      <c r="S62" s="9">
        <v>593</v>
      </c>
      <c r="T62" s="9">
        <v>739</v>
      </c>
      <c r="U62" s="9">
        <v>839</v>
      </c>
      <c r="V62" s="9">
        <v>749</v>
      </c>
      <c r="W62" s="9">
        <v>634</v>
      </c>
      <c r="X62" s="9">
        <v>511</v>
      </c>
      <c r="Y62" s="9">
        <v>464</v>
      </c>
      <c r="Z62" s="9">
        <v>433</v>
      </c>
      <c r="AA62" s="9">
        <v>301</v>
      </c>
      <c r="AB62" s="9">
        <v>181</v>
      </c>
      <c r="AC62" s="13">
        <v>88</v>
      </c>
    </row>
    <row r="63" spans="1:29" x14ac:dyDescent="0.25">
      <c r="A63" s="7" t="s">
        <v>50</v>
      </c>
      <c r="B63" s="21">
        <v>91</v>
      </c>
      <c r="C63" s="21">
        <v>43</v>
      </c>
      <c r="D63" s="60">
        <v>48</v>
      </c>
      <c r="E63" s="21">
        <v>82</v>
      </c>
      <c r="F63" s="21">
        <v>37</v>
      </c>
      <c r="G63" s="60">
        <v>45</v>
      </c>
      <c r="H63" s="21">
        <v>9</v>
      </c>
      <c r="I63" s="21">
        <v>6</v>
      </c>
      <c r="J63" s="60">
        <v>3</v>
      </c>
      <c r="K63" s="21">
        <v>1</v>
      </c>
      <c r="L63" s="21">
        <v>0</v>
      </c>
      <c r="M63" s="21">
        <v>2</v>
      </c>
      <c r="N63" s="21">
        <v>5</v>
      </c>
      <c r="O63" s="21">
        <v>7</v>
      </c>
      <c r="P63" s="21">
        <v>1</v>
      </c>
      <c r="Q63" s="21">
        <v>4</v>
      </c>
      <c r="R63" s="21">
        <v>1</v>
      </c>
      <c r="S63" s="21">
        <v>5</v>
      </c>
      <c r="T63" s="21">
        <v>2</v>
      </c>
      <c r="U63" s="21">
        <v>9</v>
      </c>
      <c r="V63" s="21">
        <v>19</v>
      </c>
      <c r="W63" s="21">
        <v>8</v>
      </c>
      <c r="X63" s="21">
        <v>6</v>
      </c>
      <c r="Y63" s="21">
        <v>5</v>
      </c>
      <c r="Z63" s="21">
        <v>5</v>
      </c>
      <c r="AA63" s="21">
        <v>5</v>
      </c>
      <c r="AB63" s="21">
        <v>5</v>
      </c>
      <c r="AC63" s="22">
        <v>1</v>
      </c>
    </row>
    <row r="64" spans="1:29" x14ac:dyDescent="0.25">
      <c r="A64" s="7" t="s">
        <v>51</v>
      </c>
      <c r="B64" s="21">
        <v>278</v>
      </c>
      <c r="C64" s="21">
        <v>129</v>
      </c>
      <c r="D64" s="60">
        <v>149</v>
      </c>
      <c r="E64" s="21">
        <v>235</v>
      </c>
      <c r="F64" s="21">
        <v>105</v>
      </c>
      <c r="G64" s="60">
        <v>130</v>
      </c>
      <c r="H64" s="21">
        <v>43</v>
      </c>
      <c r="I64" s="21">
        <v>24</v>
      </c>
      <c r="J64" s="60">
        <v>19</v>
      </c>
      <c r="K64" s="21">
        <v>4</v>
      </c>
      <c r="L64" s="21">
        <v>9</v>
      </c>
      <c r="M64" s="21">
        <v>10</v>
      </c>
      <c r="N64" s="21">
        <v>13</v>
      </c>
      <c r="O64" s="21">
        <v>14</v>
      </c>
      <c r="P64" s="21">
        <v>10</v>
      </c>
      <c r="Q64" s="21">
        <v>9</v>
      </c>
      <c r="R64" s="21">
        <v>9</v>
      </c>
      <c r="S64" s="21">
        <v>17</v>
      </c>
      <c r="T64" s="21">
        <v>20</v>
      </c>
      <c r="U64" s="21">
        <v>32</v>
      </c>
      <c r="V64" s="21">
        <v>23</v>
      </c>
      <c r="W64" s="21">
        <v>22</v>
      </c>
      <c r="X64" s="21">
        <v>18</v>
      </c>
      <c r="Y64" s="21">
        <v>21</v>
      </c>
      <c r="Z64" s="21">
        <v>21</v>
      </c>
      <c r="AA64" s="21">
        <v>14</v>
      </c>
      <c r="AB64" s="21">
        <v>7</v>
      </c>
      <c r="AC64" s="22">
        <v>5</v>
      </c>
    </row>
    <row r="65" spans="1:29" x14ac:dyDescent="0.25">
      <c r="A65" s="7" t="s">
        <v>52</v>
      </c>
      <c r="B65" s="21">
        <v>151</v>
      </c>
      <c r="C65" s="21">
        <v>85</v>
      </c>
      <c r="D65" s="60">
        <v>66</v>
      </c>
      <c r="E65" s="21">
        <v>135</v>
      </c>
      <c r="F65" s="21">
        <v>72</v>
      </c>
      <c r="G65" s="60">
        <v>63</v>
      </c>
      <c r="H65" s="21">
        <v>16</v>
      </c>
      <c r="I65" s="21">
        <v>13</v>
      </c>
      <c r="J65" s="60">
        <v>3</v>
      </c>
      <c r="K65" s="21">
        <v>4</v>
      </c>
      <c r="L65" s="21">
        <v>2</v>
      </c>
      <c r="M65" s="21">
        <v>2</v>
      </c>
      <c r="N65" s="21">
        <v>4</v>
      </c>
      <c r="O65" s="21">
        <v>2</v>
      </c>
      <c r="P65" s="21">
        <v>4</v>
      </c>
      <c r="Q65" s="21">
        <v>9</v>
      </c>
      <c r="R65" s="21">
        <v>5</v>
      </c>
      <c r="S65" s="21">
        <v>9</v>
      </c>
      <c r="T65" s="21">
        <v>9</v>
      </c>
      <c r="U65" s="21">
        <v>13</v>
      </c>
      <c r="V65" s="21">
        <v>11</v>
      </c>
      <c r="W65" s="21">
        <v>21</v>
      </c>
      <c r="X65" s="21">
        <v>22</v>
      </c>
      <c r="Y65" s="21">
        <v>16</v>
      </c>
      <c r="Z65" s="21">
        <v>7</v>
      </c>
      <c r="AA65" s="21">
        <v>8</v>
      </c>
      <c r="AB65" s="21">
        <v>2</v>
      </c>
      <c r="AC65" s="22">
        <v>1</v>
      </c>
    </row>
    <row r="66" spans="1:29" x14ac:dyDescent="0.25">
      <c r="A66" s="7" t="s">
        <v>53</v>
      </c>
      <c r="B66" s="21">
        <v>115</v>
      </c>
      <c r="C66" s="21">
        <v>62</v>
      </c>
      <c r="D66" s="60">
        <v>53</v>
      </c>
      <c r="E66" s="21">
        <v>99</v>
      </c>
      <c r="F66" s="21">
        <v>52</v>
      </c>
      <c r="G66" s="60">
        <v>47</v>
      </c>
      <c r="H66" s="21">
        <v>16</v>
      </c>
      <c r="I66" s="21">
        <v>10</v>
      </c>
      <c r="J66" s="60">
        <v>6</v>
      </c>
      <c r="K66" s="21">
        <v>2</v>
      </c>
      <c r="L66" s="21">
        <v>0</v>
      </c>
      <c r="M66" s="21">
        <v>2</v>
      </c>
      <c r="N66" s="21">
        <v>6</v>
      </c>
      <c r="O66" s="21">
        <v>3</v>
      </c>
      <c r="P66" s="21">
        <v>1</v>
      </c>
      <c r="Q66" s="21">
        <v>5</v>
      </c>
      <c r="R66" s="21">
        <v>6</v>
      </c>
      <c r="S66" s="21">
        <v>3</v>
      </c>
      <c r="T66" s="21">
        <v>8</v>
      </c>
      <c r="U66" s="21">
        <v>16</v>
      </c>
      <c r="V66" s="21">
        <v>12</v>
      </c>
      <c r="W66" s="21">
        <v>17</v>
      </c>
      <c r="X66" s="21">
        <v>11</v>
      </c>
      <c r="Y66" s="21">
        <v>6</v>
      </c>
      <c r="Z66" s="21">
        <v>9</v>
      </c>
      <c r="AA66" s="21">
        <v>6</v>
      </c>
      <c r="AB66" s="21">
        <v>0</v>
      </c>
      <c r="AC66" s="22">
        <v>2</v>
      </c>
    </row>
    <row r="67" spans="1:29" x14ac:dyDescent="0.25">
      <c r="A67" s="7" t="s">
        <v>54</v>
      </c>
      <c r="B67" s="21">
        <v>840</v>
      </c>
      <c r="C67" s="21">
        <v>427</v>
      </c>
      <c r="D67" s="60">
        <v>413</v>
      </c>
      <c r="E67" s="21">
        <v>685</v>
      </c>
      <c r="F67" s="21">
        <v>337</v>
      </c>
      <c r="G67" s="60">
        <v>348</v>
      </c>
      <c r="H67" s="21">
        <v>155</v>
      </c>
      <c r="I67" s="21">
        <v>90</v>
      </c>
      <c r="J67" s="60">
        <v>65</v>
      </c>
      <c r="K67" s="21">
        <v>30</v>
      </c>
      <c r="L67" s="21">
        <v>37</v>
      </c>
      <c r="M67" s="21">
        <v>33</v>
      </c>
      <c r="N67" s="21">
        <v>48</v>
      </c>
      <c r="O67" s="21">
        <v>39</v>
      </c>
      <c r="P67" s="21">
        <v>46</v>
      </c>
      <c r="Q67" s="21">
        <v>49</v>
      </c>
      <c r="R67" s="21">
        <v>45</v>
      </c>
      <c r="S67" s="21">
        <v>58</v>
      </c>
      <c r="T67" s="21">
        <v>79</v>
      </c>
      <c r="U67" s="21">
        <v>75</v>
      </c>
      <c r="V67" s="21">
        <v>64</v>
      </c>
      <c r="W67" s="21">
        <v>51</v>
      </c>
      <c r="X67" s="21">
        <v>52</v>
      </c>
      <c r="Y67" s="21">
        <v>49</v>
      </c>
      <c r="Z67" s="21">
        <v>34</v>
      </c>
      <c r="AA67" s="21">
        <v>23</v>
      </c>
      <c r="AB67" s="21">
        <v>18</v>
      </c>
      <c r="AC67" s="22">
        <v>10</v>
      </c>
    </row>
    <row r="68" spans="1:29" x14ac:dyDescent="0.25">
      <c r="A68" s="7" t="s">
        <v>55</v>
      </c>
      <c r="B68" s="21">
        <v>1323</v>
      </c>
      <c r="C68" s="21">
        <v>684</v>
      </c>
      <c r="D68" s="60">
        <v>639</v>
      </c>
      <c r="E68" s="21">
        <v>1054</v>
      </c>
      <c r="F68" s="21">
        <v>531</v>
      </c>
      <c r="G68" s="60">
        <v>523</v>
      </c>
      <c r="H68" s="21">
        <v>269</v>
      </c>
      <c r="I68" s="21">
        <v>153</v>
      </c>
      <c r="J68" s="60">
        <v>116</v>
      </c>
      <c r="K68" s="21">
        <v>35</v>
      </c>
      <c r="L68" s="21">
        <v>53</v>
      </c>
      <c r="M68" s="21">
        <v>51</v>
      </c>
      <c r="N68" s="21">
        <v>55</v>
      </c>
      <c r="O68" s="21">
        <v>66</v>
      </c>
      <c r="P68" s="21">
        <v>57</v>
      </c>
      <c r="Q68" s="21">
        <v>61</v>
      </c>
      <c r="R68" s="21">
        <v>56</v>
      </c>
      <c r="S68" s="21">
        <v>65</v>
      </c>
      <c r="T68" s="21">
        <v>122</v>
      </c>
      <c r="U68" s="21">
        <v>128</v>
      </c>
      <c r="V68" s="21">
        <v>133</v>
      </c>
      <c r="W68" s="21">
        <v>101</v>
      </c>
      <c r="X68" s="21">
        <v>84</v>
      </c>
      <c r="Y68" s="21">
        <v>73</v>
      </c>
      <c r="Z68" s="21">
        <v>78</v>
      </c>
      <c r="AA68" s="21">
        <v>45</v>
      </c>
      <c r="AB68" s="21">
        <v>41</v>
      </c>
      <c r="AC68" s="22">
        <v>19</v>
      </c>
    </row>
    <row r="69" spans="1:29" x14ac:dyDescent="0.25">
      <c r="A69" s="7" t="s">
        <v>56</v>
      </c>
      <c r="B69" s="21">
        <v>324</v>
      </c>
      <c r="C69" s="21">
        <v>177</v>
      </c>
      <c r="D69" s="60">
        <v>147</v>
      </c>
      <c r="E69" s="21">
        <v>258</v>
      </c>
      <c r="F69" s="21">
        <v>136</v>
      </c>
      <c r="G69" s="60">
        <v>122</v>
      </c>
      <c r="H69" s="21">
        <v>66</v>
      </c>
      <c r="I69" s="21">
        <v>41</v>
      </c>
      <c r="J69" s="60">
        <v>25</v>
      </c>
      <c r="K69" s="21">
        <v>9</v>
      </c>
      <c r="L69" s="21">
        <v>6</v>
      </c>
      <c r="M69" s="21">
        <v>8</v>
      </c>
      <c r="N69" s="21">
        <v>11</v>
      </c>
      <c r="O69" s="21">
        <v>25</v>
      </c>
      <c r="P69" s="21">
        <v>11</v>
      </c>
      <c r="Q69" s="21">
        <v>14</v>
      </c>
      <c r="R69" s="21">
        <v>11</v>
      </c>
      <c r="S69" s="21">
        <v>11</v>
      </c>
      <c r="T69" s="21">
        <v>28</v>
      </c>
      <c r="U69" s="21">
        <v>30</v>
      </c>
      <c r="V69" s="21">
        <v>33</v>
      </c>
      <c r="W69" s="21">
        <v>22</v>
      </c>
      <c r="X69" s="21">
        <v>24</v>
      </c>
      <c r="Y69" s="21">
        <v>20</v>
      </c>
      <c r="Z69" s="21">
        <v>19</v>
      </c>
      <c r="AA69" s="21">
        <v>20</v>
      </c>
      <c r="AB69" s="21">
        <v>16</v>
      </c>
      <c r="AC69" s="22">
        <v>6</v>
      </c>
    </row>
    <row r="70" spans="1:29" x14ac:dyDescent="0.25">
      <c r="A70" s="7" t="s">
        <v>57</v>
      </c>
      <c r="B70" s="21">
        <v>589</v>
      </c>
      <c r="C70" s="21">
        <v>305</v>
      </c>
      <c r="D70" s="60">
        <v>284</v>
      </c>
      <c r="E70" s="21">
        <v>448</v>
      </c>
      <c r="F70" s="21">
        <v>222</v>
      </c>
      <c r="G70" s="60">
        <v>226</v>
      </c>
      <c r="H70" s="21">
        <v>141</v>
      </c>
      <c r="I70" s="21">
        <v>83</v>
      </c>
      <c r="J70" s="60">
        <v>58</v>
      </c>
      <c r="K70" s="21">
        <v>14</v>
      </c>
      <c r="L70" s="21">
        <v>30</v>
      </c>
      <c r="M70" s="21">
        <v>28</v>
      </c>
      <c r="N70" s="21">
        <v>23</v>
      </c>
      <c r="O70" s="21">
        <v>34</v>
      </c>
      <c r="P70" s="21">
        <v>29</v>
      </c>
      <c r="Q70" s="21">
        <v>29</v>
      </c>
      <c r="R70" s="21">
        <v>46</v>
      </c>
      <c r="S70" s="21">
        <v>45</v>
      </c>
      <c r="T70" s="21">
        <v>48</v>
      </c>
      <c r="U70" s="21">
        <v>62</v>
      </c>
      <c r="V70" s="21">
        <v>51</v>
      </c>
      <c r="W70" s="21">
        <v>34</v>
      </c>
      <c r="X70" s="21">
        <v>32</v>
      </c>
      <c r="Y70" s="21">
        <v>28</v>
      </c>
      <c r="Z70" s="21">
        <v>26</v>
      </c>
      <c r="AA70" s="21">
        <v>18</v>
      </c>
      <c r="AB70" s="21">
        <v>9</v>
      </c>
      <c r="AC70" s="22">
        <v>3</v>
      </c>
    </row>
    <row r="71" spans="1:29" x14ac:dyDescent="0.25">
      <c r="A71" s="7" t="s">
        <v>58</v>
      </c>
      <c r="B71" s="21">
        <v>1397</v>
      </c>
      <c r="C71" s="21">
        <v>729</v>
      </c>
      <c r="D71" s="60">
        <v>668</v>
      </c>
      <c r="E71" s="21">
        <v>977</v>
      </c>
      <c r="F71" s="21">
        <v>472</v>
      </c>
      <c r="G71" s="60">
        <v>505</v>
      </c>
      <c r="H71" s="21">
        <v>420</v>
      </c>
      <c r="I71" s="21">
        <v>257</v>
      </c>
      <c r="J71" s="60">
        <v>163</v>
      </c>
      <c r="K71" s="21">
        <v>43</v>
      </c>
      <c r="L71" s="21">
        <v>55</v>
      </c>
      <c r="M71" s="21">
        <v>70</v>
      </c>
      <c r="N71" s="21">
        <v>61</v>
      </c>
      <c r="O71" s="21">
        <v>77</v>
      </c>
      <c r="P71" s="21">
        <v>86</v>
      </c>
      <c r="Q71" s="21">
        <v>67</v>
      </c>
      <c r="R71" s="21">
        <v>85</v>
      </c>
      <c r="S71" s="21">
        <v>109</v>
      </c>
      <c r="T71" s="21">
        <v>116</v>
      </c>
      <c r="U71" s="21">
        <v>139</v>
      </c>
      <c r="V71" s="21">
        <v>110</v>
      </c>
      <c r="W71" s="21">
        <v>96</v>
      </c>
      <c r="X71" s="21">
        <v>72</v>
      </c>
      <c r="Y71" s="21">
        <v>74</v>
      </c>
      <c r="Z71" s="21">
        <v>65</v>
      </c>
      <c r="AA71" s="21">
        <v>38</v>
      </c>
      <c r="AB71" s="21">
        <v>23</v>
      </c>
      <c r="AC71" s="22">
        <v>11</v>
      </c>
    </row>
    <row r="72" spans="1:29" x14ac:dyDescent="0.25">
      <c r="A72" s="7" t="s">
        <v>100</v>
      </c>
      <c r="B72" s="21">
        <v>2597</v>
      </c>
      <c r="C72" s="21">
        <v>1291</v>
      </c>
      <c r="D72" s="60">
        <v>1306</v>
      </c>
      <c r="E72" s="21">
        <v>1954</v>
      </c>
      <c r="F72" s="21">
        <v>934</v>
      </c>
      <c r="G72" s="60">
        <v>1020</v>
      </c>
      <c r="H72" s="21">
        <v>643</v>
      </c>
      <c r="I72" s="21">
        <v>357</v>
      </c>
      <c r="J72" s="60">
        <v>286</v>
      </c>
      <c r="K72" s="21">
        <v>105</v>
      </c>
      <c r="L72" s="21">
        <v>120</v>
      </c>
      <c r="M72" s="21">
        <v>146</v>
      </c>
      <c r="N72" s="21">
        <v>134</v>
      </c>
      <c r="O72" s="21">
        <v>132</v>
      </c>
      <c r="P72" s="21">
        <v>147</v>
      </c>
      <c r="Q72" s="21">
        <v>121</v>
      </c>
      <c r="R72" s="21">
        <v>157</v>
      </c>
      <c r="S72" s="21">
        <v>209</v>
      </c>
      <c r="T72" s="21">
        <v>234</v>
      </c>
      <c r="U72" s="21">
        <v>231</v>
      </c>
      <c r="V72" s="21">
        <v>194</v>
      </c>
      <c r="W72" s="21">
        <v>163</v>
      </c>
      <c r="X72" s="21">
        <v>114</v>
      </c>
      <c r="Y72" s="21">
        <v>114</v>
      </c>
      <c r="Z72" s="21">
        <v>124</v>
      </c>
      <c r="AA72" s="21">
        <v>85</v>
      </c>
      <c r="AB72" s="21">
        <v>46</v>
      </c>
      <c r="AC72" s="22">
        <v>21</v>
      </c>
    </row>
    <row r="73" spans="1:29" x14ac:dyDescent="0.25">
      <c r="A73" s="7" t="s">
        <v>59</v>
      </c>
      <c r="B73" s="21">
        <v>864</v>
      </c>
      <c r="C73" s="21">
        <v>438</v>
      </c>
      <c r="D73" s="60">
        <v>426</v>
      </c>
      <c r="E73" s="21">
        <v>642</v>
      </c>
      <c r="F73" s="21">
        <v>305</v>
      </c>
      <c r="G73" s="60">
        <v>337</v>
      </c>
      <c r="H73" s="21">
        <v>222</v>
      </c>
      <c r="I73" s="21">
        <v>133</v>
      </c>
      <c r="J73" s="60">
        <v>89</v>
      </c>
      <c r="K73" s="21">
        <v>22</v>
      </c>
      <c r="L73" s="21">
        <v>36</v>
      </c>
      <c r="M73" s="21">
        <v>18</v>
      </c>
      <c r="N73" s="21">
        <v>32</v>
      </c>
      <c r="O73" s="21">
        <v>51</v>
      </c>
      <c r="P73" s="21">
        <v>68</v>
      </c>
      <c r="Q73" s="21">
        <v>64</v>
      </c>
      <c r="R73" s="21">
        <v>49</v>
      </c>
      <c r="S73" s="21">
        <v>51</v>
      </c>
      <c r="T73" s="21">
        <v>63</v>
      </c>
      <c r="U73" s="21">
        <v>83</v>
      </c>
      <c r="V73" s="21">
        <v>80</v>
      </c>
      <c r="W73" s="21">
        <v>84</v>
      </c>
      <c r="X73" s="21">
        <v>51</v>
      </c>
      <c r="Y73" s="21">
        <v>39</v>
      </c>
      <c r="Z73" s="21">
        <v>26</v>
      </c>
      <c r="AA73" s="21">
        <v>31</v>
      </c>
      <c r="AB73" s="21">
        <v>10</v>
      </c>
      <c r="AC73" s="22">
        <v>6</v>
      </c>
    </row>
    <row r="74" spans="1:29" x14ac:dyDescent="0.25">
      <c r="A74" s="7" t="s">
        <v>101</v>
      </c>
      <c r="B74" s="21">
        <v>201</v>
      </c>
      <c r="C74" s="21">
        <v>105</v>
      </c>
      <c r="D74" s="60">
        <v>96</v>
      </c>
      <c r="E74" s="21">
        <v>168</v>
      </c>
      <c r="F74" s="21">
        <v>83</v>
      </c>
      <c r="G74" s="60">
        <v>85</v>
      </c>
      <c r="H74" s="21">
        <v>33</v>
      </c>
      <c r="I74" s="21">
        <v>22</v>
      </c>
      <c r="J74" s="60">
        <v>11</v>
      </c>
      <c r="K74" s="21">
        <v>10</v>
      </c>
      <c r="L74" s="21">
        <v>4</v>
      </c>
      <c r="M74" s="21">
        <v>2</v>
      </c>
      <c r="N74" s="21">
        <v>4</v>
      </c>
      <c r="O74" s="21">
        <v>4</v>
      </c>
      <c r="P74" s="21">
        <v>9</v>
      </c>
      <c r="Q74" s="21">
        <v>6</v>
      </c>
      <c r="R74" s="21">
        <v>8</v>
      </c>
      <c r="S74" s="21">
        <v>11</v>
      </c>
      <c r="T74" s="21">
        <v>10</v>
      </c>
      <c r="U74" s="21">
        <v>21</v>
      </c>
      <c r="V74" s="21">
        <v>19</v>
      </c>
      <c r="W74" s="21">
        <v>15</v>
      </c>
      <c r="X74" s="21">
        <v>25</v>
      </c>
      <c r="Y74" s="21">
        <v>19</v>
      </c>
      <c r="Z74" s="21">
        <v>19</v>
      </c>
      <c r="AA74" s="21">
        <v>8</v>
      </c>
      <c r="AB74" s="21">
        <v>4</v>
      </c>
      <c r="AC74" s="22">
        <v>3</v>
      </c>
    </row>
    <row r="75" spans="1:29" ht="13" x14ac:dyDescent="0.3">
      <c r="A75" s="6" t="str">
        <f>VLOOKUP("&lt;Zeilentitel_9&gt;",Uebersetzungen!$B$3:$E$121,Uebersetzungen!$B$2+1,FALSE)</f>
        <v>Region Plessur</v>
      </c>
      <c r="B75" s="9">
        <v>42822</v>
      </c>
      <c r="C75" s="9">
        <v>21095</v>
      </c>
      <c r="D75" s="65">
        <v>21727</v>
      </c>
      <c r="E75" s="9">
        <v>33803</v>
      </c>
      <c r="F75" s="9">
        <v>16224</v>
      </c>
      <c r="G75" s="65">
        <v>17579</v>
      </c>
      <c r="H75" s="9">
        <v>9019</v>
      </c>
      <c r="I75" s="9">
        <v>4871</v>
      </c>
      <c r="J75" s="65">
        <v>4148</v>
      </c>
      <c r="K75" s="66">
        <v>1782</v>
      </c>
      <c r="L75" s="9">
        <v>1684</v>
      </c>
      <c r="M75" s="9">
        <v>1590</v>
      </c>
      <c r="N75" s="9">
        <v>1754</v>
      </c>
      <c r="O75" s="9">
        <v>2495</v>
      </c>
      <c r="P75" s="9">
        <v>3100</v>
      </c>
      <c r="Q75" s="9">
        <v>3237</v>
      </c>
      <c r="R75" s="9">
        <v>2951</v>
      </c>
      <c r="S75" s="9">
        <v>2667</v>
      </c>
      <c r="T75" s="9">
        <v>2856</v>
      </c>
      <c r="U75" s="9">
        <v>3251</v>
      </c>
      <c r="V75" s="9">
        <v>3265</v>
      </c>
      <c r="W75" s="9">
        <v>2856</v>
      </c>
      <c r="X75" s="9">
        <v>2393</v>
      </c>
      <c r="Y75" s="9">
        <v>2279</v>
      </c>
      <c r="Z75" s="9">
        <v>1921</v>
      </c>
      <c r="AA75" s="9">
        <v>1386</v>
      </c>
      <c r="AB75" s="9">
        <v>885</v>
      </c>
      <c r="AC75" s="13">
        <v>470</v>
      </c>
    </row>
    <row r="76" spans="1:29" x14ac:dyDescent="0.25">
      <c r="A76" s="7" t="s">
        <v>67</v>
      </c>
      <c r="B76" s="21">
        <v>36336</v>
      </c>
      <c r="C76" s="21">
        <v>17694</v>
      </c>
      <c r="D76" s="60">
        <v>18642</v>
      </c>
      <c r="E76" s="21">
        <v>28650</v>
      </c>
      <c r="F76" s="21">
        <v>13598</v>
      </c>
      <c r="G76" s="60">
        <v>15052</v>
      </c>
      <c r="H76" s="21">
        <v>7686</v>
      </c>
      <c r="I76" s="21">
        <v>4096</v>
      </c>
      <c r="J76" s="60">
        <v>3590</v>
      </c>
      <c r="K76" s="21">
        <v>1511</v>
      </c>
      <c r="L76" s="21">
        <v>1418</v>
      </c>
      <c r="M76" s="21">
        <v>1386</v>
      </c>
      <c r="N76" s="21">
        <v>1513</v>
      </c>
      <c r="O76" s="21">
        <v>2100</v>
      </c>
      <c r="P76" s="21">
        <v>2697</v>
      </c>
      <c r="Q76" s="21">
        <v>2765</v>
      </c>
      <c r="R76" s="21">
        <v>2506</v>
      </c>
      <c r="S76" s="21">
        <v>2277</v>
      </c>
      <c r="T76" s="21">
        <v>2434</v>
      </c>
      <c r="U76" s="21">
        <v>2715</v>
      </c>
      <c r="V76" s="21">
        <v>2726</v>
      </c>
      <c r="W76" s="21">
        <v>2357</v>
      </c>
      <c r="X76" s="21">
        <v>1999</v>
      </c>
      <c r="Y76" s="21">
        <v>1905</v>
      </c>
      <c r="Z76" s="21">
        <v>1629</v>
      </c>
      <c r="AA76" s="21">
        <v>1210</v>
      </c>
      <c r="AB76" s="21">
        <v>765</v>
      </c>
      <c r="AC76" s="22">
        <v>423</v>
      </c>
    </row>
    <row r="77" spans="1:29" x14ac:dyDescent="0.25">
      <c r="A77" s="7" t="s">
        <v>68</v>
      </c>
      <c r="B77" s="21">
        <v>1936</v>
      </c>
      <c r="C77" s="21">
        <v>1033</v>
      </c>
      <c r="D77" s="60">
        <v>903</v>
      </c>
      <c r="E77" s="21">
        <v>1526</v>
      </c>
      <c r="F77" s="21">
        <v>789</v>
      </c>
      <c r="G77" s="60">
        <v>737</v>
      </c>
      <c r="H77" s="21">
        <v>410</v>
      </c>
      <c r="I77" s="21">
        <v>244</v>
      </c>
      <c r="J77" s="60">
        <v>166</v>
      </c>
      <c r="K77" s="21">
        <v>82</v>
      </c>
      <c r="L77" s="21">
        <v>74</v>
      </c>
      <c r="M77" s="21">
        <v>76</v>
      </c>
      <c r="N77" s="21">
        <v>91</v>
      </c>
      <c r="O77" s="21">
        <v>117</v>
      </c>
      <c r="P77" s="21">
        <v>124</v>
      </c>
      <c r="Q77" s="21">
        <v>120</v>
      </c>
      <c r="R77" s="21">
        <v>134</v>
      </c>
      <c r="S77" s="21">
        <v>117</v>
      </c>
      <c r="T77" s="21">
        <v>135</v>
      </c>
      <c r="U77" s="21">
        <v>149</v>
      </c>
      <c r="V77" s="21">
        <v>171</v>
      </c>
      <c r="W77" s="21">
        <v>164</v>
      </c>
      <c r="X77" s="21">
        <v>106</v>
      </c>
      <c r="Y77" s="21">
        <v>99</v>
      </c>
      <c r="Z77" s="21">
        <v>85</v>
      </c>
      <c r="AA77" s="21">
        <v>50</v>
      </c>
      <c r="AB77" s="21">
        <v>31</v>
      </c>
      <c r="AC77" s="22">
        <v>11</v>
      </c>
    </row>
    <row r="78" spans="1:29" x14ac:dyDescent="0.25">
      <c r="A78" s="7" t="s">
        <v>69</v>
      </c>
      <c r="B78" s="21">
        <v>3162</v>
      </c>
      <c r="C78" s="21">
        <v>1679</v>
      </c>
      <c r="D78" s="60">
        <v>1483</v>
      </c>
      <c r="E78" s="21">
        <v>2366</v>
      </c>
      <c r="F78" s="21">
        <v>1215</v>
      </c>
      <c r="G78" s="60">
        <v>1151</v>
      </c>
      <c r="H78" s="21">
        <v>796</v>
      </c>
      <c r="I78" s="21">
        <v>464</v>
      </c>
      <c r="J78" s="60">
        <v>332</v>
      </c>
      <c r="K78" s="21">
        <v>103</v>
      </c>
      <c r="L78" s="21">
        <v>109</v>
      </c>
      <c r="M78" s="21">
        <v>69</v>
      </c>
      <c r="N78" s="21">
        <v>101</v>
      </c>
      <c r="O78" s="21">
        <v>199</v>
      </c>
      <c r="P78" s="21">
        <v>208</v>
      </c>
      <c r="Q78" s="21">
        <v>237</v>
      </c>
      <c r="R78" s="21">
        <v>209</v>
      </c>
      <c r="S78" s="21">
        <v>199</v>
      </c>
      <c r="T78" s="21">
        <v>183</v>
      </c>
      <c r="U78" s="21">
        <v>261</v>
      </c>
      <c r="V78" s="21">
        <v>276</v>
      </c>
      <c r="W78" s="21">
        <v>249</v>
      </c>
      <c r="X78" s="21">
        <v>215</v>
      </c>
      <c r="Y78" s="21">
        <v>201</v>
      </c>
      <c r="Z78" s="21">
        <v>141</v>
      </c>
      <c r="AA78" s="21">
        <v>102</v>
      </c>
      <c r="AB78" s="21">
        <v>70</v>
      </c>
      <c r="AC78" s="22">
        <v>30</v>
      </c>
    </row>
    <row r="79" spans="1:29" x14ac:dyDescent="0.25">
      <c r="A79" s="7" t="s">
        <v>70</v>
      </c>
      <c r="B79" s="21">
        <v>300</v>
      </c>
      <c r="C79" s="21">
        <v>153</v>
      </c>
      <c r="D79" s="60">
        <v>147</v>
      </c>
      <c r="E79" s="21">
        <v>275</v>
      </c>
      <c r="F79" s="21">
        <v>141</v>
      </c>
      <c r="G79" s="60">
        <v>134</v>
      </c>
      <c r="H79" s="21">
        <v>25</v>
      </c>
      <c r="I79" s="21">
        <v>12</v>
      </c>
      <c r="J79" s="60">
        <v>13</v>
      </c>
      <c r="K79" s="21">
        <v>19</v>
      </c>
      <c r="L79" s="21">
        <v>19</v>
      </c>
      <c r="M79" s="21">
        <v>10</v>
      </c>
      <c r="N79" s="21">
        <v>7</v>
      </c>
      <c r="O79" s="21">
        <v>3</v>
      </c>
      <c r="P79" s="21">
        <v>8</v>
      </c>
      <c r="Q79" s="21">
        <v>25</v>
      </c>
      <c r="R79" s="21">
        <v>22</v>
      </c>
      <c r="S79" s="21">
        <v>10</v>
      </c>
      <c r="T79" s="21">
        <v>15</v>
      </c>
      <c r="U79" s="21">
        <v>24</v>
      </c>
      <c r="V79" s="21">
        <v>21</v>
      </c>
      <c r="W79" s="21">
        <v>29</v>
      </c>
      <c r="X79" s="21">
        <v>28</v>
      </c>
      <c r="Y79" s="21">
        <v>22</v>
      </c>
      <c r="Z79" s="21">
        <v>24</v>
      </c>
      <c r="AA79" s="21">
        <v>5</v>
      </c>
      <c r="AB79" s="21">
        <v>6</v>
      </c>
      <c r="AC79" s="22">
        <v>3</v>
      </c>
    </row>
    <row r="80" spans="1:29" x14ac:dyDescent="0.25">
      <c r="A80" s="7" t="s">
        <v>242</v>
      </c>
      <c r="B80" s="21">
        <v>1088</v>
      </c>
      <c r="C80" s="21">
        <v>536</v>
      </c>
      <c r="D80" s="60">
        <v>552</v>
      </c>
      <c r="E80" s="21">
        <v>986</v>
      </c>
      <c r="F80" s="21">
        <v>481</v>
      </c>
      <c r="G80" s="60">
        <v>505</v>
      </c>
      <c r="H80" s="21">
        <v>102</v>
      </c>
      <c r="I80" s="21">
        <v>55</v>
      </c>
      <c r="J80" s="60">
        <v>47</v>
      </c>
      <c r="K80" s="21">
        <v>67</v>
      </c>
      <c r="L80" s="21">
        <v>64</v>
      </c>
      <c r="M80" s="21">
        <v>49</v>
      </c>
      <c r="N80" s="21">
        <v>42</v>
      </c>
      <c r="O80" s="21">
        <v>76</v>
      </c>
      <c r="P80" s="21">
        <v>63</v>
      </c>
      <c r="Q80" s="21">
        <v>90</v>
      </c>
      <c r="R80" s="21">
        <v>80</v>
      </c>
      <c r="S80" s="21">
        <v>64</v>
      </c>
      <c r="T80" s="21">
        <v>89</v>
      </c>
      <c r="U80" s="21">
        <v>102</v>
      </c>
      <c r="V80" s="21">
        <v>71</v>
      </c>
      <c r="W80" s="21">
        <v>57</v>
      </c>
      <c r="X80" s="21">
        <v>45</v>
      </c>
      <c r="Y80" s="21">
        <v>52</v>
      </c>
      <c r="Z80" s="21">
        <v>42</v>
      </c>
      <c r="AA80" s="21">
        <v>19</v>
      </c>
      <c r="AB80" s="21">
        <v>13</v>
      </c>
      <c r="AC80" s="22">
        <v>3</v>
      </c>
    </row>
    <row r="81" spans="1:29" ht="13" x14ac:dyDescent="0.3">
      <c r="A81" s="6" t="str">
        <f>VLOOKUP("&lt;Zeilentitel_10&gt;",Uebersetzungen!$B$3:$E$121,Uebersetzungen!$B$2+1,FALSE)</f>
        <v>Region Prättigau/Davos</v>
      </c>
      <c r="B81" s="9">
        <v>26122</v>
      </c>
      <c r="C81" s="9">
        <v>13140</v>
      </c>
      <c r="D81" s="65">
        <v>12982</v>
      </c>
      <c r="E81" s="9">
        <v>21028</v>
      </c>
      <c r="F81" s="9">
        <v>10386</v>
      </c>
      <c r="G81" s="65">
        <v>10642</v>
      </c>
      <c r="H81" s="9">
        <v>5094</v>
      </c>
      <c r="I81" s="9">
        <v>2754</v>
      </c>
      <c r="J81" s="65">
        <v>2340</v>
      </c>
      <c r="K81" s="66">
        <v>1129</v>
      </c>
      <c r="L81" s="9">
        <v>1168</v>
      </c>
      <c r="M81" s="9">
        <v>1174</v>
      </c>
      <c r="N81" s="9">
        <v>1244</v>
      </c>
      <c r="O81" s="9">
        <v>1425</v>
      </c>
      <c r="P81" s="9">
        <v>1455</v>
      </c>
      <c r="Q81" s="9">
        <v>1624</v>
      </c>
      <c r="R81" s="9">
        <v>1729</v>
      </c>
      <c r="S81" s="9">
        <v>1685</v>
      </c>
      <c r="T81" s="9">
        <v>1745</v>
      </c>
      <c r="U81" s="9">
        <v>2109</v>
      </c>
      <c r="V81" s="9">
        <v>2009</v>
      </c>
      <c r="W81" s="9">
        <v>1834</v>
      </c>
      <c r="X81" s="9">
        <v>1666</v>
      </c>
      <c r="Y81" s="9">
        <v>1430</v>
      </c>
      <c r="Z81" s="9">
        <v>1170</v>
      </c>
      <c r="AA81" s="9">
        <v>744</v>
      </c>
      <c r="AB81" s="9">
        <v>512</v>
      </c>
      <c r="AC81" s="13">
        <v>270</v>
      </c>
    </row>
    <row r="82" spans="1:29" x14ac:dyDescent="0.25">
      <c r="A82" s="7" t="s">
        <v>61</v>
      </c>
      <c r="B82" s="21">
        <v>10832</v>
      </c>
      <c r="C82" s="21">
        <v>5423</v>
      </c>
      <c r="D82" s="60">
        <v>5409</v>
      </c>
      <c r="E82" s="21">
        <v>7850</v>
      </c>
      <c r="F82" s="21">
        <v>3825</v>
      </c>
      <c r="G82" s="60">
        <v>4025</v>
      </c>
      <c r="H82" s="21">
        <v>2982</v>
      </c>
      <c r="I82" s="21">
        <v>1598</v>
      </c>
      <c r="J82" s="60">
        <v>1384</v>
      </c>
      <c r="K82" s="21">
        <v>486</v>
      </c>
      <c r="L82" s="21">
        <v>457</v>
      </c>
      <c r="M82" s="21">
        <v>476</v>
      </c>
      <c r="N82" s="21">
        <v>450</v>
      </c>
      <c r="O82" s="21">
        <v>552</v>
      </c>
      <c r="P82" s="21">
        <v>642</v>
      </c>
      <c r="Q82" s="21">
        <v>775</v>
      </c>
      <c r="R82" s="21">
        <v>834</v>
      </c>
      <c r="S82" s="21">
        <v>812</v>
      </c>
      <c r="T82" s="21">
        <v>769</v>
      </c>
      <c r="U82" s="21">
        <v>858</v>
      </c>
      <c r="V82" s="21">
        <v>753</v>
      </c>
      <c r="W82" s="21">
        <v>720</v>
      </c>
      <c r="X82" s="21">
        <v>658</v>
      </c>
      <c r="Y82" s="21">
        <v>549</v>
      </c>
      <c r="Z82" s="21">
        <v>483</v>
      </c>
      <c r="AA82" s="21">
        <v>276</v>
      </c>
      <c r="AB82" s="21">
        <v>185</v>
      </c>
      <c r="AC82" s="22">
        <v>97</v>
      </c>
    </row>
    <row r="83" spans="1:29" x14ac:dyDescent="0.25">
      <c r="A83" s="7" t="s">
        <v>62</v>
      </c>
      <c r="B83" s="21">
        <v>595</v>
      </c>
      <c r="C83" s="21">
        <v>298</v>
      </c>
      <c r="D83" s="60">
        <v>297</v>
      </c>
      <c r="E83" s="21">
        <v>554</v>
      </c>
      <c r="F83" s="21">
        <v>276</v>
      </c>
      <c r="G83" s="60">
        <v>278</v>
      </c>
      <c r="H83" s="21">
        <v>41</v>
      </c>
      <c r="I83" s="21">
        <v>22</v>
      </c>
      <c r="J83" s="60">
        <v>19</v>
      </c>
      <c r="K83" s="21">
        <v>30</v>
      </c>
      <c r="L83" s="21">
        <v>31</v>
      </c>
      <c r="M83" s="21">
        <v>21</v>
      </c>
      <c r="N83" s="21">
        <v>25</v>
      </c>
      <c r="O83" s="21">
        <v>39</v>
      </c>
      <c r="P83" s="21">
        <v>30</v>
      </c>
      <c r="Q83" s="21">
        <v>32</v>
      </c>
      <c r="R83" s="21">
        <v>28</v>
      </c>
      <c r="S83" s="21">
        <v>35</v>
      </c>
      <c r="T83" s="21">
        <v>36</v>
      </c>
      <c r="U83" s="21">
        <v>55</v>
      </c>
      <c r="V83" s="21">
        <v>52</v>
      </c>
      <c r="W83" s="21">
        <v>42</v>
      </c>
      <c r="X83" s="21">
        <v>36</v>
      </c>
      <c r="Y83" s="21">
        <v>35</v>
      </c>
      <c r="Z83" s="21">
        <v>34</v>
      </c>
      <c r="AA83" s="21">
        <v>16</v>
      </c>
      <c r="AB83" s="21">
        <v>13</v>
      </c>
      <c r="AC83" s="22">
        <v>5</v>
      </c>
    </row>
    <row r="84" spans="1:29" x14ac:dyDescent="0.25">
      <c r="A84" s="7" t="s">
        <v>63</v>
      </c>
      <c r="B84" s="21">
        <v>207</v>
      </c>
      <c r="C84" s="21">
        <v>105</v>
      </c>
      <c r="D84" s="60">
        <v>102</v>
      </c>
      <c r="E84" s="21">
        <v>200</v>
      </c>
      <c r="F84" s="21">
        <v>102</v>
      </c>
      <c r="G84" s="60">
        <v>98</v>
      </c>
      <c r="H84" s="21">
        <v>7</v>
      </c>
      <c r="I84" s="21">
        <v>3</v>
      </c>
      <c r="J84" s="60">
        <v>4</v>
      </c>
      <c r="K84" s="21">
        <v>12</v>
      </c>
      <c r="L84" s="21">
        <v>13</v>
      </c>
      <c r="M84" s="21">
        <v>10</v>
      </c>
      <c r="N84" s="21">
        <v>14</v>
      </c>
      <c r="O84" s="21">
        <v>14</v>
      </c>
      <c r="P84" s="21">
        <v>11</v>
      </c>
      <c r="Q84" s="21">
        <v>10</v>
      </c>
      <c r="R84" s="21">
        <v>9</v>
      </c>
      <c r="S84" s="21">
        <v>14</v>
      </c>
      <c r="T84" s="21">
        <v>12</v>
      </c>
      <c r="U84" s="21">
        <v>17</v>
      </c>
      <c r="V84" s="21">
        <v>13</v>
      </c>
      <c r="W84" s="21">
        <v>13</v>
      </c>
      <c r="X84" s="21">
        <v>13</v>
      </c>
      <c r="Y84" s="21">
        <v>12</v>
      </c>
      <c r="Z84" s="21">
        <v>9</v>
      </c>
      <c r="AA84" s="21">
        <v>7</v>
      </c>
      <c r="AB84" s="21">
        <v>2</v>
      </c>
      <c r="AC84" s="22">
        <v>2</v>
      </c>
    </row>
    <row r="85" spans="1:29" x14ac:dyDescent="0.25">
      <c r="A85" s="7" t="s">
        <v>64</v>
      </c>
      <c r="B85" s="21">
        <v>1147</v>
      </c>
      <c r="C85" s="21">
        <v>582</v>
      </c>
      <c r="D85" s="60">
        <v>565</v>
      </c>
      <c r="E85" s="21">
        <v>1051</v>
      </c>
      <c r="F85" s="21">
        <v>534</v>
      </c>
      <c r="G85" s="60">
        <v>517</v>
      </c>
      <c r="H85" s="21">
        <v>96</v>
      </c>
      <c r="I85" s="21">
        <v>48</v>
      </c>
      <c r="J85" s="60">
        <v>48</v>
      </c>
      <c r="K85" s="21">
        <v>39</v>
      </c>
      <c r="L85" s="21">
        <v>59</v>
      </c>
      <c r="M85" s="21">
        <v>53</v>
      </c>
      <c r="N85" s="21">
        <v>69</v>
      </c>
      <c r="O85" s="21">
        <v>65</v>
      </c>
      <c r="P85" s="21">
        <v>44</v>
      </c>
      <c r="Q85" s="21">
        <v>64</v>
      </c>
      <c r="R85" s="21">
        <v>57</v>
      </c>
      <c r="S85" s="21">
        <v>62</v>
      </c>
      <c r="T85" s="21">
        <v>88</v>
      </c>
      <c r="U85" s="21">
        <v>82</v>
      </c>
      <c r="V85" s="21">
        <v>94</v>
      </c>
      <c r="W85" s="21">
        <v>91</v>
      </c>
      <c r="X85" s="21">
        <v>77</v>
      </c>
      <c r="Y85" s="21">
        <v>73</v>
      </c>
      <c r="Z85" s="21">
        <v>49</v>
      </c>
      <c r="AA85" s="21">
        <v>41</v>
      </c>
      <c r="AB85" s="21">
        <v>25</v>
      </c>
      <c r="AC85" s="22">
        <v>15</v>
      </c>
    </row>
    <row r="86" spans="1:29" x14ac:dyDescent="0.25">
      <c r="A86" s="7" t="s">
        <v>102</v>
      </c>
      <c r="B86" s="21">
        <v>4416</v>
      </c>
      <c r="C86" s="21">
        <v>2205</v>
      </c>
      <c r="D86" s="60">
        <v>2211</v>
      </c>
      <c r="E86" s="21">
        <v>3545</v>
      </c>
      <c r="F86" s="21">
        <v>1734</v>
      </c>
      <c r="G86" s="60">
        <v>1811</v>
      </c>
      <c r="H86" s="21">
        <v>871</v>
      </c>
      <c r="I86" s="21">
        <v>471</v>
      </c>
      <c r="J86" s="60">
        <v>400</v>
      </c>
      <c r="K86" s="21">
        <v>141</v>
      </c>
      <c r="L86" s="21">
        <v>175</v>
      </c>
      <c r="M86" s="21">
        <v>154</v>
      </c>
      <c r="N86" s="21">
        <v>205</v>
      </c>
      <c r="O86" s="21">
        <v>266</v>
      </c>
      <c r="P86" s="21">
        <v>237</v>
      </c>
      <c r="Q86" s="21">
        <v>221</v>
      </c>
      <c r="R86" s="21">
        <v>243</v>
      </c>
      <c r="S86" s="21">
        <v>238</v>
      </c>
      <c r="T86" s="21">
        <v>284</v>
      </c>
      <c r="U86" s="21">
        <v>354</v>
      </c>
      <c r="V86" s="21">
        <v>351</v>
      </c>
      <c r="W86" s="21">
        <v>329</v>
      </c>
      <c r="X86" s="21">
        <v>308</v>
      </c>
      <c r="Y86" s="21">
        <v>299</v>
      </c>
      <c r="Z86" s="21">
        <v>250</v>
      </c>
      <c r="AA86" s="21">
        <v>179</v>
      </c>
      <c r="AB86" s="21">
        <v>121</v>
      </c>
      <c r="AC86" s="22">
        <v>61</v>
      </c>
    </row>
    <row r="87" spans="1:29" x14ac:dyDescent="0.25">
      <c r="A87" s="7" t="s">
        <v>91</v>
      </c>
      <c r="B87" s="21">
        <v>220</v>
      </c>
      <c r="C87" s="21">
        <v>113</v>
      </c>
      <c r="D87" s="60">
        <v>107</v>
      </c>
      <c r="E87" s="21">
        <v>208</v>
      </c>
      <c r="F87" s="21">
        <v>109</v>
      </c>
      <c r="G87" s="60">
        <v>99</v>
      </c>
      <c r="H87" s="21">
        <v>12</v>
      </c>
      <c r="I87" s="21">
        <v>4</v>
      </c>
      <c r="J87" s="60">
        <v>8</v>
      </c>
      <c r="K87" s="21">
        <v>5</v>
      </c>
      <c r="L87" s="21">
        <v>18</v>
      </c>
      <c r="M87" s="21">
        <v>15</v>
      </c>
      <c r="N87" s="21">
        <v>11</v>
      </c>
      <c r="O87" s="21">
        <v>9</v>
      </c>
      <c r="P87" s="21">
        <v>7</v>
      </c>
      <c r="Q87" s="21">
        <v>3</v>
      </c>
      <c r="R87" s="21">
        <v>19</v>
      </c>
      <c r="S87" s="21">
        <v>14</v>
      </c>
      <c r="T87" s="21">
        <v>12</v>
      </c>
      <c r="U87" s="21">
        <v>19</v>
      </c>
      <c r="V87" s="21">
        <v>21</v>
      </c>
      <c r="W87" s="21">
        <v>23</v>
      </c>
      <c r="X87" s="21">
        <v>8</v>
      </c>
      <c r="Y87" s="21">
        <v>12</v>
      </c>
      <c r="Z87" s="21">
        <v>12</v>
      </c>
      <c r="AA87" s="21">
        <v>7</v>
      </c>
      <c r="AB87" s="21">
        <v>3</v>
      </c>
      <c r="AC87" s="22">
        <v>2</v>
      </c>
    </row>
    <row r="88" spans="1:29" x14ac:dyDescent="0.25">
      <c r="A88" s="7" t="s">
        <v>65</v>
      </c>
      <c r="B88" s="21">
        <v>891</v>
      </c>
      <c r="C88" s="21">
        <v>452</v>
      </c>
      <c r="D88" s="60">
        <v>439</v>
      </c>
      <c r="E88" s="21">
        <v>723</v>
      </c>
      <c r="F88" s="21">
        <v>349</v>
      </c>
      <c r="G88" s="60">
        <v>374</v>
      </c>
      <c r="H88" s="21">
        <v>168</v>
      </c>
      <c r="I88" s="21">
        <v>103</v>
      </c>
      <c r="J88" s="60">
        <v>65</v>
      </c>
      <c r="K88" s="21">
        <v>46</v>
      </c>
      <c r="L88" s="21">
        <v>43</v>
      </c>
      <c r="M88" s="21">
        <v>44</v>
      </c>
      <c r="N88" s="21">
        <v>34</v>
      </c>
      <c r="O88" s="21">
        <v>55</v>
      </c>
      <c r="P88" s="21">
        <v>45</v>
      </c>
      <c r="Q88" s="21">
        <v>62</v>
      </c>
      <c r="R88" s="21">
        <v>58</v>
      </c>
      <c r="S88" s="21">
        <v>51</v>
      </c>
      <c r="T88" s="21">
        <v>69</v>
      </c>
      <c r="U88" s="21">
        <v>76</v>
      </c>
      <c r="V88" s="21">
        <v>62</v>
      </c>
      <c r="W88" s="21">
        <v>69</v>
      </c>
      <c r="X88" s="21">
        <v>48</v>
      </c>
      <c r="Y88" s="21">
        <v>42</v>
      </c>
      <c r="Z88" s="21">
        <v>35</v>
      </c>
      <c r="AA88" s="21">
        <v>24</v>
      </c>
      <c r="AB88" s="21">
        <v>18</v>
      </c>
      <c r="AC88" s="22">
        <v>10</v>
      </c>
    </row>
    <row r="89" spans="1:29" x14ac:dyDescent="0.25">
      <c r="A89" s="7" t="s">
        <v>66</v>
      </c>
      <c r="B89" s="21">
        <v>1596</v>
      </c>
      <c r="C89" s="21">
        <v>826</v>
      </c>
      <c r="D89" s="60">
        <v>770</v>
      </c>
      <c r="E89" s="21">
        <v>1469</v>
      </c>
      <c r="F89" s="21">
        <v>758</v>
      </c>
      <c r="G89" s="60">
        <v>711</v>
      </c>
      <c r="H89" s="21">
        <v>127</v>
      </c>
      <c r="I89" s="21">
        <v>68</v>
      </c>
      <c r="J89" s="60">
        <v>59</v>
      </c>
      <c r="K89" s="21">
        <v>65</v>
      </c>
      <c r="L89" s="21">
        <v>63</v>
      </c>
      <c r="M89" s="21">
        <v>81</v>
      </c>
      <c r="N89" s="21">
        <v>105</v>
      </c>
      <c r="O89" s="21">
        <v>83</v>
      </c>
      <c r="P89" s="21">
        <v>83</v>
      </c>
      <c r="Q89" s="21">
        <v>82</v>
      </c>
      <c r="R89" s="21">
        <v>86</v>
      </c>
      <c r="S89" s="21">
        <v>79</v>
      </c>
      <c r="T89" s="21">
        <v>103</v>
      </c>
      <c r="U89" s="21">
        <v>134</v>
      </c>
      <c r="V89" s="21">
        <v>113</v>
      </c>
      <c r="W89" s="21">
        <v>129</v>
      </c>
      <c r="X89" s="21">
        <v>116</v>
      </c>
      <c r="Y89" s="21">
        <v>104</v>
      </c>
      <c r="Z89" s="21">
        <v>70</v>
      </c>
      <c r="AA89" s="21">
        <v>50</v>
      </c>
      <c r="AB89" s="21">
        <v>29</v>
      </c>
      <c r="AC89" s="22">
        <v>21</v>
      </c>
    </row>
    <row r="90" spans="1:29" x14ac:dyDescent="0.25">
      <c r="A90" s="7" t="s">
        <v>79</v>
      </c>
      <c r="B90" s="21">
        <v>2115</v>
      </c>
      <c r="C90" s="21">
        <v>1070</v>
      </c>
      <c r="D90" s="60">
        <v>1045</v>
      </c>
      <c r="E90" s="21">
        <v>1949</v>
      </c>
      <c r="F90" s="21">
        <v>973</v>
      </c>
      <c r="G90" s="60">
        <v>976</v>
      </c>
      <c r="H90" s="21">
        <v>166</v>
      </c>
      <c r="I90" s="21">
        <v>97</v>
      </c>
      <c r="J90" s="60">
        <v>69</v>
      </c>
      <c r="K90" s="21">
        <v>84</v>
      </c>
      <c r="L90" s="21">
        <v>119</v>
      </c>
      <c r="M90" s="21">
        <v>95</v>
      </c>
      <c r="N90" s="21">
        <v>108</v>
      </c>
      <c r="O90" s="21">
        <v>111</v>
      </c>
      <c r="P90" s="21">
        <v>102</v>
      </c>
      <c r="Q90" s="21">
        <v>119</v>
      </c>
      <c r="R90" s="21">
        <v>131</v>
      </c>
      <c r="S90" s="21">
        <v>123</v>
      </c>
      <c r="T90" s="21">
        <v>137</v>
      </c>
      <c r="U90" s="21">
        <v>181</v>
      </c>
      <c r="V90" s="21">
        <v>205</v>
      </c>
      <c r="W90" s="21">
        <v>156</v>
      </c>
      <c r="X90" s="21">
        <v>149</v>
      </c>
      <c r="Y90" s="21">
        <v>111</v>
      </c>
      <c r="Z90" s="21">
        <v>81</v>
      </c>
      <c r="AA90" s="21">
        <v>48</v>
      </c>
      <c r="AB90" s="21">
        <v>38</v>
      </c>
      <c r="AC90" s="22">
        <v>17</v>
      </c>
    </row>
    <row r="91" spans="1:29" x14ac:dyDescent="0.25">
      <c r="A91" s="7" t="s">
        <v>80</v>
      </c>
      <c r="B91" s="21">
        <v>2727</v>
      </c>
      <c r="C91" s="21">
        <v>1373</v>
      </c>
      <c r="D91" s="60">
        <v>1354</v>
      </c>
      <c r="E91" s="21">
        <v>2247</v>
      </c>
      <c r="F91" s="21">
        <v>1107</v>
      </c>
      <c r="G91" s="60">
        <v>1140</v>
      </c>
      <c r="H91" s="21">
        <v>480</v>
      </c>
      <c r="I91" s="21">
        <v>266</v>
      </c>
      <c r="J91" s="60">
        <v>214</v>
      </c>
      <c r="K91" s="21">
        <v>150</v>
      </c>
      <c r="L91" s="21">
        <v>123</v>
      </c>
      <c r="M91" s="21">
        <v>143</v>
      </c>
      <c r="N91" s="21">
        <v>151</v>
      </c>
      <c r="O91" s="21">
        <v>157</v>
      </c>
      <c r="P91" s="21">
        <v>184</v>
      </c>
      <c r="Q91" s="21">
        <v>165</v>
      </c>
      <c r="R91" s="21">
        <v>172</v>
      </c>
      <c r="S91" s="21">
        <v>165</v>
      </c>
      <c r="T91" s="21">
        <v>165</v>
      </c>
      <c r="U91" s="21">
        <v>217</v>
      </c>
      <c r="V91" s="21">
        <v>229</v>
      </c>
      <c r="W91" s="21">
        <v>170</v>
      </c>
      <c r="X91" s="21">
        <v>173</v>
      </c>
      <c r="Y91" s="21">
        <v>127</v>
      </c>
      <c r="Z91" s="21">
        <v>96</v>
      </c>
      <c r="AA91" s="21">
        <v>57</v>
      </c>
      <c r="AB91" s="21">
        <v>55</v>
      </c>
      <c r="AC91" s="22">
        <v>28</v>
      </c>
    </row>
    <row r="92" spans="1:29" x14ac:dyDescent="0.25">
      <c r="A92" s="7" t="s">
        <v>81</v>
      </c>
      <c r="B92" s="21">
        <v>1376</v>
      </c>
      <c r="C92" s="21">
        <v>693</v>
      </c>
      <c r="D92" s="60">
        <v>683</v>
      </c>
      <c r="E92" s="21">
        <v>1232</v>
      </c>
      <c r="F92" s="21">
        <v>619</v>
      </c>
      <c r="G92" s="60">
        <v>613</v>
      </c>
      <c r="H92" s="21">
        <v>144</v>
      </c>
      <c r="I92" s="21">
        <v>74</v>
      </c>
      <c r="J92" s="60">
        <v>70</v>
      </c>
      <c r="K92" s="21">
        <v>71</v>
      </c>
      <c r="L92" s="21">
        <v>67</v>
      </c>
      <c r="M92" s="21">
        <v>82</v>
      </c>
      <c r="N92" s="21">
        <v>72</v>
      </c>
      <c r="O92" s="21">
        <v>74</v>
      </c>
      <c r="P92" s="21">
        <v>70</v>
      </c>
      <c r="Q92" s="21">
        <v>91</v>
      </c>
      <c r="R92" s="21">
        <v>92</v>
      </c>
      <c r="S92" s="21">
        <v>92</v>
      </c>
      <c r="T92" s="21">
        <v>70</v>
      </c>
      <c r="U92" s="21">
        <v>116</v>
      </c>
      <c r="V92" s="21">
        <v>116</v>
      </c>
      <c r="W92" s="21">
        <v>92</v>
      </c>
      <c r="X92" s="21">
        <v>80</v>
      </c>
      <c r="Y92" s="21">
        <v>66</v>
      </c>
      <c r="Z92" s="21">
        <v>51</v>
      </c>
      <c r="AA92" s="21">
        <v>39</v>
      </c>
      <c r="AB92" s="21">
        <v>23</v>
      </c>
      <c r="AC92" s="22">
        <v>12</v>
      </c>
    </row>
    <row r="93" spans="1:29" ht="13" x14ac:dyDescent="0.3">
      <c r="A93" s="6" t="str">
        <f>VLOOKUP("&lt;Zeilentitel_11&gt;",Uebersetzungen!$B$3:$E$121,Uebersetzungen!$B$2+1,FALSE)</f>
        <v>Region Surselva</v>
      </c>
      <c r="B93" s="9">
        <v>21318</v>
      </c>
      <c r="C93" s="9">
        <v>10841</v>
      </c>
      <c r="D93" s="65">
        <v>10477</v>
      </c>
      <c r="E93" s="9">
        <v>18643</v>
      </c>
      <c r="F93" s="9">
        <v>9353</v>
      </c>
      <c r="G93" s="65">
        <v>9290</v>
      </c>
      <c r="H93" s="9">
        <v>2675</v>
      </c>
      <c r="I93" s="9">
        <v>1488</v>
      </c>
      <c r="J93" s="65">
        <v>1187</v>
      </c>
      <c r="K93" s="66">
        <v>841</v>
      </c>
      <c r="L93" s="9">
        <v>876</v>
      </c>
      <c r="M93" s="9">
        <v>814</v>
      </c>
      <c r="N93" s="9">
        <v>952</v>
      </c>
      <c r="O93" s="9">
        <v>1099</v>
      </c>
      <c r="P93" s="9">
        <v>1264</v>
      </c>
      <c r="Q93" s="9">
        <v>1288</v>
      </c>
      <c r="R93" s="9">
        <v>1189</v>
      </c>
      <c r="S93" s="9">
        <v>1164</v>
      </c>
      <c r="T93" s="9">
        <v>1293</v>
      </c>
      <c r="U93" s="9">
        <v>1623</v>
      </c>
      <c r="V93" s="9">
        <v>1768</v>
      </c>
      <c r="W93" s="9">
        <v>1649</v>
      </c>
      <c r="X93" s="9">
        <v>1479</v>
      </c>
      <c r="Y93" s="9">
        <v>1325</v>
      </c>
      <c r="Z93" s="9">
        <v>1095</v>
      </c>
      <c r="AA93" s="9">
        <v>796</v>
      </c>
      <c r="AB93" s="9">
        <v>517</v>
      </c>
      <c r="AC93" s="13">
        <v>286</v>
      </c>
    </row>
    <row r="94" spans="1:29" x14ac:dyDescent="0.25">
      <c r="A94" s="7" t="s">
        <v>6</v>
      </c>
      <c r="B94" s="21">
        <v>625</v>
      </c>
      <c r="C94" s="21">
        <v>337</v>
      </c>
      <c r="D94" s="60">
        <v>288</v>
      </c>
      <c r="E94" s="21">
        <v>548</v>
      </c>
      <c r="F94" s="21">
        <v>290</v>
      </c>
      <c r="G94" s="60">
        <v>258</v>
      </c>
      <c r="H94" s="21">
        <v>77</v>
      </c>
      <c r="I94" s="21">
        <v>47</v>
      </c>
      <c r="J94" s="60">
        <v>30</v>
      </c>
      <c r="K94" s="21">
        <v>24</v>
      </c>
      <c r="L94" s="21">
        <v>26</v>
      </c>
      <c r="M94" s="21">
        <v>29</v>
      </c>
      <c r="N94" s="21">
        <v>29</v>
      </c>
      <c r="O94" s="21">
        <v>24</v>
      </c>
      <c r="P94" s="21">
        <v>41</v>
      </c>
      <c r="Q94" s="21">
        <v>40</v>
      </c>
      <c r="R94" s="21">
        <v>31</v>
      </c>
      <c r="S94" s="21">
        <v>32</v>
      </c>
      <c r="T94" s="21">
        <v>45</v>
      </c>
      <c r="U94" s="21">
        <v>40</v>
      </c>
      <c r="V94" s="21">
        <v>44</v>
      </c>
      <c r="W94" s="21">
        <v>42</v>
      </c>
      <c r="X94" s="21">
        <v>49</v>
      </c>
      <c r="Y94" s="21">
        <v>45</v>
      </c>
      <c r="Z94" s="21">
        <v>35</v>
      </c>
      <c r="AA94" s="21">
        <v>29</v>
      </c>
      <c r="AB94" s="21">
        <v>14</v>
      </c>
      <c r="AC94" s="22">
        <v>6</v>
      </c>
    </row>
    <row r="95" spans="1:29" x14ac:dyDescent="0.25">
      <c r="A95" s="7" t="s">
        <v>7</v>
      </c>
      <c r="B95" s="21">
        <v>1974</v>
      </c>
      <c r="C95" s="21">
        <v>1038</v>
      </c>
      <c r="D95" s="60">
        <v>936</v>
      </c>
      <c r="E95" s="21">
        <v>1584</v>
      </c>
      <c r="F95" s="21">
        <v>822</v>
      </c>
      <c r="G95" s="60">
        <v>762</v>
      </c>
      <c r="H95" s="21">
        <v>390</v>
      </c>
      <c r="I95" s="21">
        <v>216</v>
      </c>
      <c r="J95" s="60">
        <v>174</v>
      </c>
      <c r="K95" s="21">
        <v>111</v>
      </c>
      <c r="L95" s="21">
        <v>74</v>
      </c>
      <c r="M95" s="21">
        <v>46</v>
      </c>
      <c r="N95" s="21">
        <v>57</v>
      </c>
      <c r="O95" s="21">
        <v>77</v>
      </c>
      <c r="P95" s="21">
        <v>170</v>
      </c>
      <c r="Q95" s="21">
        <v>173</v>
      </c>
      <c r="R95" s="21">
        <v>167</v>
      </c>
      <c r="S95" s="21">
        <v>135</v>
      </c>
      <c r="T95" s="21">
        <v>99</v>
      </c>
      <c r="U95" s="21">
        <v>123</v>
      </c>
      <c r="V95" s="21">
        <v>143</v>
      </c>
      <c r="W95" s="21">
        <v>145</v>
      </c>
      <c r="X95" s="21">
        <v>146</v>
      </c>
      <c r="Y95" s="21">
        <v>129</v>
      </c>
      <c r="Z95" s="21">
        <v>102</v>
      </c>
      <c r="AA95" s="21">
        <v>50</v>
      </c>
      <c r="AB95" s="21">
        <v>15</v>
      </c>
      <c r="AC95" s="22">
        <v>12</v>
      </c>
    </row>
    <row r="96" spans="1:29" x14ac:dyDescent="0.25">
      <c r="A96" s="7" t="s">
        <v>8</v>
      </c>
      <c r="B96" s="21">
        <v>736</v>
      </c>
      <c r="C96" s="21">
        <v>388</v>
      </c>
      <c r="D96" s="60">
        <v>348</v>
      </c>
      <c r="E96" s="21">
        <v>670</v>
      </c>
      <c r="F96" s="21">
        <v>356</v>
      </c>
      <c r="G96" s="60">
        <v>314</v>
      </c>
      <c r="H96" s="21">
        <v>66</v>
      </c>
      <c r="I96" s="21">
        <v>32</v>
      </c>
      <c r="J96" s="60">
        <v>34</v>
      </c>
      <c r="K96" s="21">
        <v>30</v>
      </c>
      <c r="L96" s="21">
        <v>43</v>
      </c>
      <c r="M96" s="21">
        <v>49</v>
      </c>
      <c r="N96" s="21">
        <v>33</v>
      </c>
      <c r="O96" s="21">
        <v>26</v>
      </c>
      <c r="P96" s="21">
        <v>47</v>
      </c>
      <c r="Q96" s="21">
        <v>42</v>
      </c>
      <c r="R96" s="21">
        <v>46</v>
      </c>
      <c r="S96" s="21">
        <v>49</v>
      </c>
      <c r="T96" s="21">
        <v>43</v>
      </c>
      <c r="U96" s="21">
        <v>64</v>
      </c>
      <c r="V96" s="21">
        <v>53</v>
      </c>
      <c r="W96" s="21">
        <v>39</v>
      </c>
      <c r="X96" s="21">
        <v>50</v>
      </c>
      <c r="Y96" s="21">
        <v>43</v>
      </c>
      <c r="Z96" s="21">
        <v>32</v>
      </c>
      <c r="AA96" s="21">
        <v>30</v>
      </c>
      <c r="AB96" s="21">
        <v>11</v>
      </c>
      <c r="AC96" s="22">
        <v>6</v>
      </c>
    </row>
    <row r="97" spans="1:29" x14ac:dyDescent="0.25">
      <c r="A97" s="7" t="s">
        <v>9</v>
      </c>
      <c r="B97" s="21">
        <v>611</v>
      </c>
      <c r="C97" s="21">
        <v>339</v>
      </c>
      <c r="D97" s="60">
        <v>272</v>
      </c>
      <c r="E97" s="21">
        <v>484</v>
      </c>
      <c r="F97" s="21">
        <v>260</v>
      </c>
      <c r="G97" s="60">
        <v>224</v>
      </c>
      <c r="H97" s="21">
        <v>127</v>
      </c>
      <c r="I97" s="21">
        <v>79</v>
      </c>
      <c r="J97" s="60">
        <v>48</v>
      </c>
      <c r="K97" s="21">
        <v>35</v>
      </c>
      <c r="L97" s="21">
        <v>29</v>
      </c>
      <c r="M97" s="21">
        <v>19</v>
      </c>
      <c r="N97" s="21">
        <v>20</v>
      </c>
      <c r="O97" s="21">
        <v>22</v>
      </c>
      <c r="P97" s="21">
        <v>30</v>
      </c>
      <c r="Q97" s="21">
        <v>50</v>
      </c>
      <c r="R97" s="21">
        <v>47</v>
      </c>
      <c r="S97" s="21">
        <v>55</v>
      </c>
      <c r="T97" s="21">
        <v>33</v>
      </c>
      <c r="U97" s="21">
        <v>48</v>
      </c>
      <c r="V97" s="21">
        <v>58</v>
      </c>
      <c r="W97" s="21">
        <v>49</v>
      </c>
      <c r="X97" s="21">
        <v>39</v>
      </c>
      <c r="Y97" s="21">
        <v>31</v>
      </c>
      <c r="Z97" s="21">
        <v>16</v>
      </c>
      <c r="AA97" s="21">
        <v>13</v>
      </c>
      <c r="AB97" s="21">
        <v>10</v>
      </c>
      <c r="AC97" s="22">
        <v>7</v>
      </c>
    </row>
    <row r="98" spans="1:29" x14ac:dyDescent="0.25">
      <c r="A98" s="7" t="s">
        <v>10</v>
      </c>
      <c r="B98" s="21">
        <v>946</v>
      </c>
      <c r="C98" s="21">
        <v>487</v>
      </c>
      <c r="D98" s="60">
        <v>459</v>
      </c>
      <c r="E98" s="21">
        <v>758</v>
      </c>
      <c r="F98" s="21">
        <v>372</v>
      </c>
      <c r="G98" s="60">
        <v>386</v>
      </c>
      <c r="H98" s="21">
        <v>188</v>
      </c>
      <c r="I98" s="21">
        <v>115</v>
      </c>
      <c r="J98" s="60">
        <v>73</v>
      </c>
      <c r="K98" s="21">
        <v>31</v>
      </c>
      <c r="L98" s="21">
        <v>21</v>
      </c>
      <c r="M98" s="21">
        <v>38</v>
      </c>
      <c r="N98" s="21">
        <v>39</v>
      </c>
      <c r="O98" s="21">
        <v>61</v>
      </c>
      <c r="P98" s="21">
        <v>64</v>
      </c>
      <c r="Q98" s="21">
        <v>68</v>
      </c>
      <c r="R98" s="21">
        <v>59</v>
      </c>
      <c r="S98" s="21">
        <v>59</v>
      </c>
      <c r="T98" s="21">
        <v>59</v>
      </c>
      <c r="U98" s="21">
        <v>77</v>
      </c>
      <c r="V98" s="21">
        <v>71</v>
      </c>
      <c r="W98" s="21">
        <v>74</v>
      </c>
      <c r="X98" s="21">
        <v>56</v>
      </c>
      <c r="Y98" s="21">
        <v>49</v>
      </c>
      <c r="Z98" s="21">
        <v>44</v>
      </c>
      <c r="AA98" s="21">
        <v>38</v>
      </c>
      <c r="AB98" s="21">
        <v>24</v>
      </c>
      <c r="AC98" s="22">
        <v>14</v>
      </c>
    </row>
    <row r="99" spans="1:29" x14ac:dyDescent="0.25">
      <c r="A99" s="7" t="s">
        <v>11</v>
      </c>
      <c r="B99" s="21">
        <v>1996</v>
      </c>
      <c r="C99" s="21">
        <v>1044</v>
      </c>
      <c r="D99" s="60">
        <v>952</v>
      </c>
      <c r="E99" s="21">
        <v>1865</v>
      </c>
      <c r="F99" s="21">
        <v>961</v>
      </c>
      <c r="G99" s="60">
        <v>904</v>
      </c>
      <c r="H99" s="21">
        <v>131</v>
      </c>
      <c r="I99" s="21">
        <v>83</v>
      </c>
      <c r="J99" s="60">
        <v>48</v>
      </c>
      <c r="K99" s="21">
        <v>64</v>
      </c>
      <c r="L99" s="21">
        <v>67</v>
      </c>
      <c r="M99" s="21">
        <v>69</v>
      </c>
      <c r="N99" s="21">
        <v>75</v>
      </c>
      <c r="O99" s="21">
        <v>94</v>
      </c>
      <c r="P99" s="21">
        <v>125</v>
      </c>
      <c r="Q99" s="21">
        <v>103</v>
      </c>
      <c r="R99" s="21">
        <v>90</v>
      </c>
      <c r="S99" s="21">
        <v>92</v>
      </c>
      <c r="T99" s="21">
        <v>110</v>
      </c>
      <c r="U99" s="21">
        <v>141</v>
      </c>
      <c r="V99" s="21">
        <v>173</v>
      </c>
      <c r="W99" s="21">
        <v>198</v>
      </c>
      <c r="X99" s="21">
        <v>159</v>
      </c>
      <c r="Y99" s="21">
        <v>157</v>
      </c>
      <c r="Z99" s="21">
        <v>119</v>
      </c>
      <c r="AA99" s="21">
        <v>84</v>
      </c>
      <c r="AB99" s="21">
        <v>45</v>
      </c>
      <c r="AC99" s="22">
        <v>31</v>
      </c>
    </row>
    <row r="100" spans="1:29" x14ac:dyDescent="0.25">
      <c r="A100" s="7" t="s">
        <v>12</v>
      </c>
      <c r="B100" s="21">
        <v>4797</v>
      </c>
      <c r="C100" s="21">
        <v>2312</v>
      </c>
      <c r="D100" s="60">
        <v>2485</v>
      </c>
      <c r="E100" s="21">
        <v>3993</v>
      </c>
      <c r="F100" s="21">
        <v>1896</v>
      </c>
      <c r="G100" s="60">
        <v>2097</v>
      </c>
      <c r="H100" s="21">
        <v>804</v>
      </c>
      <c r="I100" s="21">
        <v>416</v>
      </c>
      <c r="J100" s="60">
        <v>388</v>
      </c>
      <c r="K100" s="21">
        <v>196</v>
      </c>
      <c r="L100" s="21">
        <v>236</v>
      </c>
      <c r="M100" s="21">
        <v>196</v>
      </c>
      <c r="N100" s="21">
        <v>242</v>
      </c>
      <c r="O100" s="21">
        <v>263</v>
      </c>
      <c r="P100" s="21">
        <v>245</v>
      </c>
      <c r="Q100" s="21">
        <v>285</v>
      </c>
      <c r="R100" s="21">
        <v>306</v>
      </c>
      <c r="S100" s="21">
        <v>251</v>
      </c>
      <c r="T100" s="21">
        <v>315</v>
      </c>
      <c r="U100" s="21">
        <v>361</v>
      </c>
      <c r="V100" s="21">
        <v>430</v>
      </c>
      <c r="W100" s="21">
        <v>359</v>
      </c>
      <c r="X100" s="21">
        <v>298</v>
      </c>
      <c r="Y100" s="21">
        <v>275</v>
      </c>
      <c r="Z100" s="21">
        <v>207</v>
      </c>
      <c r="AA100" s="21">
        <v>157</v>
      </c>
      <c r="AB100" s="21">
        <v>107</v>
      </c>
      <c r="AC100" s="22">
        <v>68</v>
      </c>
    </row>
    <row r="101" spans="1:29" x14ac:dyDescent="0.25">
      <c r="A101" s="7" t="s">
        <v>23</v>
      </c>
      <c r="B101" s="21">
        <v>937</v>
      </c>
      <c r="C101" s="21">
        <v>483</v>
      </c>
      <c r="D101" s="60">
        <v>454</v>
      </c>
      <c r="E101" s="21">
        <v>888</v>
      </c>
      <c r="F101" s="21">
        <v>458</v>
      </c>
      <c r="G101" s="60">
        <v>430</v>
      </c>
      <c r="H101" s="21">
        <v>49</v>
      </c>
      <c r="I101" s="21">
        <v>25</v>
      </c>
      <c r="J101" s="60">
        <v>24</v>
      </c>
      <c r="K101" s="21">
        <v>44</v>
      </c>
      <c r="L101" s="21">
        <v>49</v>
      </c>
      <c r="M101" s="21">
        <v>54</v>
      </c>
      <c r="N101" s="21">
        <v>39</v>
      </c>
      <c r="O101" s="21">
        <v>57</v>
      </c>
      <c r="P101" s="21">
        <v>47</v>
      </c>
      <c r="Q101" s="21">
        <v>51</v>
      </c>
      <c r="R101" s="21">
        <v>41</v>
      </c>
      <c r="S101" s="21">
        <v>52</v>
      </c>
      <c r="T101" s="21">
        <v>54</v>
      </c>
      <c r="U101" s="21">
        <v>80</v>
      </c>
      <c r="V101" s="21">
        <v>79</v>
      </c>
      <c r="W101" s="21">
        <v>57</v>
      </c>
      <c r="X101" s="21">
        <v>60</v>
      </c>
      <c r="Y101" s="21">
        <v>55</v>
      </c>
      <c r="Z101" s="21">
        <v>49</v>
      </c>
      <c r="AA101" s="21">
        <v>36</v>
      </c>
      <c r="AB101" s="21">
        <v>22</v>
      </c>
      <c r="AC101" s="22">
        <v>11</v>
      </c>
    </row>
    <row r="102" spans="1:29" x14ac:dyDescent="0.25">
      <c r="A102" s="7" t="s">
        <v>82</v>
      </c>
      <c r="B102" s="21">
        <v>1731</v>
      </c>
      <c r="C102" s="21">
        <v>884</v>
      </c>
      <c r="D102" s="60">
        <v>847</v>
      </c>
      <c r="E102" s="21">
        <v>1585</v>
      </c>
      <c r="F102" s="21">
        <v>810</v>
      </c>
      <c r="G102" s="60">
        <v>775</v>
      </c>
      <c r="H102" s="21">
        <v>146</v>
      </c>
      <c r="I102" s="21">
        <v>74</v>
      </c>
      <c r="J102" s="60">
        <v>72</v>
      </c>
      <c r="K102" s="21">
        <v>67</v>
      </c>
      <c r="L102" s="21">
        <v>82</v>
      </c>
      <c r="M102" s="21">
        <v>68</v>
      </c>
      <c r="N102" s="21">
        <v>85</v>
      </c>
      <c r="O102" s="21">
        <v>102</v>
      </c>
      <c r="P102" s="21">
        <v>113</v>
      </c>
      <c r="Q102" s="21">
        <v>101</v>
      </c>
      <c r="R102" s="21">
        <v>82</v>
      </c>
      <c r="S102" s="21">
        <v>78</v>
      </c>
      <c r="T102" s="21">
        <v>110</v>
      </c>
      <c r="U102" s="21">
        <v>129</v>
      </c>
      <c r="V102" s="21">
        <v>151</v>
      </c>
      <c r="W102" s="21">
        <v>118</v>
      </c>
      <c r="X102" s="21">
        <v>115</v>
      </c>
      <c r="Y102" s="21">
        <v>99</v>
      </c>
      <c r="Z102" s="21">
        <v>97</v>
      </c>
      <c r="AA102" s="21">
        <v>60</v>
      </c>
      <c r="AB102" s="21">
        <v>50</v>
      </c>
      <c r="AC102" s="22">
        <v>24</v>
      </c>
    </row>
    <row r="103" spans="1:29" x14ac:dyDescent="0.25">
      <c r="A103" s="7" t="s">
        <v>83</v>
      </c>
      <c r="B103" s="21">
        <v>2009</v>
      </c>
      <c r="C103" s="21">
        <v>1028</v>
      </c>
      <c r="D103" s="60">
        <v>981</v>
      </c>
      <c r="E103" s="21">
        <v>1749</v>
      </c>
      <c r="F103" s="21">
        <v>874</v>
      </c>
      <c r="G103" s="60">
        <v>875</v>
      </c>
      <c r="H103" s="21">
        <v>260</v>
      </c>
      <c r="I103" s="21">
        <v>154</v>
      </c>
      <c r="J103" s="60">
        <v>106</v>
      </c>
      <c r="K103" s="21">
        <v>92</v>
      </c>
      <c r="L103" s="21">
        <v>100</v>
      </c>
      <c r="M103" s="21">
        <v>74</v>
      </c>
      <c r="N103" s="21">
        <v>77</v>
      </c>
      <c r="O103" s="21">
        <v>76</v>
      </c>
      <c r="P103" s="21">
        <v>108</v>
      </c>
      <c r="Q103" s="21">
        <v>124</v>
      </c>
      <c r="R103" s="21">
        <v>114</v>
      </c>
      <c r="S103" s="21">
        <v>130</v>
      </c>
      <c r="T103" s="21">
        <v>119</v>
      </c>
      <c r="U103" s="21">
        <v>134</v>
      </c>
      <c r="V103" s="21">
        <v>134</v>
      </c>
      <c r="W103" s="21">
        <v>156</v>
      </c>
      <c r="X103" s="21">
        <v>138</v>
      </c>
      <c r="Y103" s="21">
        <v>128</v>
      </c>
      <c r="Z103" s="21">
        <v>137</v>
      </c>
      <c r="AA103" s="21">
        <v>80</v>
      </c>
      <c r="AB103" s="21">
        <v>52</v>
      </c>
      <c r="AC103" s="22">
        <v>36</v>
      </c>
    </row>
    <row r="104" spans="1:29" x14ac:dyDescent="0.25">
      <c r="A104" s="7" t="s">
        <v>84</v>
      </c>
      <c r="B104" s="21">
        <v>344</v>
      </c>
      <c r="C104" s="21">
        <v>172</v>
      </c>
      <c r="D104" s="60">
        <v>172</v>
      </c>
      <c r="E104" s="21">
        <v>318</v>
      </c>
      <c r="F104" s="21">
        <v>158</v>
      </c>
      <c r="G104" s="60">
        <v>160</v>
      </c>
      <c r="H104" s="21">
        <v>26</v>
      </c>
      <c r="I104" s="21">
        <v>14</v>
      </c>
      <c r="J104" s="60">
        <v>12</v>
      </c>
      <c r="K104" s="21">
        <v>6</v>
      </c>
      <c r="L104" s="21">
        <v>3</v>
      </c>
      <c r="M104" s="21">
        <v>6</v>
      </c>
      <c r="N104" s="21">
        <v>18</v>
      </c>
      <c r="O104" s="21">
        <v>28</v>
      </c>
      <c r="P104" s="21">
        <v>32</v>
      </c>
      <c r="Q104" s="21">
        <v>13</v>
      </c>
      <c r="R104" s="21">
        <v>9</v>
      </c>
      <c r="S104" s="21">
        <v>11</v>
      </c>
      <c r="T104" s="21">
        <v>24</v>
      </c>
      <c r="U104" s="21">
        <v>37</v>
      </c>
      <c r="V104" s="21">
        <v>38</v>
      </c>
      <c r="W104" s="21">
        <v>31</v>
      </c>
      <c r="X104" s="21">
        <v>19</v>
      </c>
      <c r="Y104" s="21">
        <v>15</v>
      </c>
      <c r="Z104" s="21">
        <v>13</v>
      </c>
      <c r="AA104" s="21">
        <v>22</v>
      </c>
      <c r="AB104" s="21">
        <v>9</v>
      </c>
      <c r="AC104" s="22">
        <v>10</v>
      </c>
    </row>
    <row r="105" spans="1:29" x14ac:dyDescent="0.25">
      <c r="A105" s="7" t="s">
        <v>85</v>
      </c>
      <c r="B105" s="21">
        <v>1104</v>
      </c>
      <c r="C105" s="21">
        <v>553</v>
      </c>
      <c r="D105" s="60">
        <v>551</v>
      </c>
      <c r="E105" s="21">
        <v>1049</v>
      </c>
      <c r="F105" s="21">
        <v>517</v>
      </c>
      <c r="G105" s="60">
        <v>532</v>
      </c>
      <c r="H105" s="21">
        <v>55</v>
      </c>
      <c r="I105" s="21">
        <v>36</v>
      </c>
      <c r="J105" s="60">
        <v>19</v>
      </c>
      <c r="K105" s="21">
        <v>34</v>
      </c>
      <c r="L105" s="21">
        <v>34</v>
      </c>
      <c r="M105" s="21">
        <v>29</v>
      </c>
      <c r="N105" s="21">
        <v>56</v>
      </c>
      <c r="O105" s="21">
        <v>76</v>
      </c>
      <c r="P105" s="21">
        <v>73</v>
      </c>
      <c r="Q105" s="21">
        <v>44</v>
      </c>
      <c r="R105" s="21">
        <v>40</v>
      </c>
      <c r="S105" s="21">
        <v>40</v>
      </c>
      <c r="T105" s="21">
        <v>52</v>
      </c>
      <c r="U105" s="21">
        <v>110</v>
      </c>
      <c r="V105" s="21">
        <v>104</v>
      </c>
      <c r="W105" s="21">
        <v>80</v>
      </c>
      <c r="X105" s="21">
        <v>82</v>
      </c>
      <c r="Y105" s="21">
        <v>78</v>
      </c>
      <c r="Z105" s="21">
        <v>60</v>
      </c>
      <c r="AA105" s="21">
        <v>41</v>
      </c>
      <c r="AB105" s="21">
        <v>53</v>
      </c>
      <c r="AC105" s="22">
        <v>18</v>
      </c>
    </row>
    <row r="106" spans="1:29" x14ac:dyDescent="0.25">
      <c r="A106" s="7" t="s">
        <v>86</v>
      </c>
      <c r="B106" s="21">
        <v>1183</v>
      </c>
      <c r="C106" s="21">
        <v>605</v>
      </c>
      <c r="D106" s="60">
        <v>578</v>
      </c>
      <c r="E106" s="21">
        <v>1044</v>
      </c>
      <c r="F106" s="21">
        <v>523</v>
      </c>
      <c r="G106" s="60">
        <v>521</v>
      </c>
      <c r="H106" s="21">
        <v>139</v>
      </c>
      <c r="I106" s="21">
        <v>82</v>
      </c>
      <c r="J106" s="60">
        <v>57</v>
      </c>
      <c r="K106" s="21">
        <v>29</v>
      </c>
      <c r="L106" s="21">
        <v>39</v>
      </c>
      <c r="M106" s="21">
        <v>44</v>
      </c>
      <c r="N106" s="21">
        <v>66</v>
      </c>
      <c r="O106" s="21">
        <v>61</v>
      </c>
      <c r="P106" s="21">
        <v>52</v>
      </c>
      <c r="Q106" s="21">
        <v>52</v>
      </c>
      <c r="R106" s="21">
        <v>53</v>
      </c>
      <c r="S106" s="21">
        <v>67</v>
      </c>
      <c r="T106" s="21">
        <v>98</v>
      </c>
      <c r="U106" s="21">
        <v>84</v>
      </c>
      <c r="V106" s="21">
        <v>86</v>
      </c>
      <c r="W106" s="21">
        <v>90</v>
      </c>
      <c r="X106" s="21">
        <v>91</v>
      </c>
      <c r="Y106" s="21">
        <v>100</v>
      </c>
      <c r="Z106" s="21">
        <v>70</v>
      </c>
      <c r="AA106" s="21">
        <v>59</v>
      </c>
      <c r="AB106" s="21">
        <v>30</v>
      </c>
      <c r="AC106" s="22">
        <v>12</v>
      </c>
    </row>
    <row r="107" spans="1:29" x14ac:dyDescent="0.25">
      <c r="A107" s="7" t="s">
        <v>87</v>
      </c>
      <c r="B107" s="21">
        <v>1161</v>
      </c>
      <c r="C107" s="21">
        <v>575</v>
      </c>
      <c r="D107" s="60">
        <v>586</v>
      </c>
      <c r="E107" s="21">
        <v>1047</v>
      </c>
      <c r="F107" s="21">
        <v>512</v>
      </c>
      <c r="G107" s="60">
        <v>535</v>
      </c>
      <c r="H107" s="21">
        <v>114</v>
      </c>
      <c r="I107" s="21">
        <v>63</v>
      </c>
      <c r="J107" s="60">
        <v>51</v>
      </c>
      <c r="K107" s="21">
        <v>34</v>
      </c>
      <c r="L107" s="21">
        <v>30</v>
      </c>
      <c r="M107" s="21">
        <v>39</v>
      </c>
      <c r="N107" s="21">
        <v>70</v>
      </c>
      <c r="O107" s="21">
        <v>76</v>
      </c>
      <c r="P107" s="21">
        <v>68</v>
      </c>
      <c r="Q107" s="21">
        <v>61</v>
      </c>
      <c r="R107" s="21">
        <v>45</v>
      </c>
      <c r="S107" s="21">
        <v>56</v>
      </c>
      <c r="T107" s="21">
        <v>62</v>
      </c>
      <c r="U107" s="21">
        <v>113</v>
      </c>
      <c r="V107" s="21">
        <v>101</v>
      </c>
      <c r="W107" s="21">
        <v>108</v>
      </c>
      <c r="X107" s="21">
        <v>72</v>
      </c>
      <c r="Y107" s="21">
        <v>51</v>
      </c>
      <c r="Z107" s="21">
        <v>48</v>
      </c>
      <c r="AA107" s="21">
        <v>61</v>
      </c>
      <c r="AB107" s="21">
        <v>47</v>
      </c>
      <c r="AC107" s="22">
        <v>19</v>
      </c>
    </row>
    <row r="108" spans="1:29" x14ac:dyDescent="0.25">
      <c r="A108" s="7" t="s">
        <v>92</v>
      </c>
      <c r="B108" s="21">
        <v>1164</v>
      </c>
      <c r="C108" s="21">
        <v>596</v>
      </c>
      <c r="D108" s="60">
        <v>568</v>
      </c>
      <c r="E108" s="21">
        <v>1061</v>
      </c>
      <c r="F108" s="21">
        <v>544</v>
      </c>
      <c r="G108" s="60">
        <v>517</v>
      </c>
      <c r="H108" s="21">
        <v>103</v>
      </c>
      <c r="I108" s="21">
        <v>52</v>
      </c>
      <c r="J108" s="60">
        <v>51</v>
      </c>
      <c r="K108" s="21">
        <v>44</v>
      </c>
      <c r="L108" s="21">
        <v>43</v>
      </c>
      <c r="M108" s="21">
        <v>54</v>
      </c>
      <c r="N108" s="21">
        <v>46</v>
      </c>
      <c r="O108" s="21">
        <v>56</v>
      </c>
      <c r="P108" s="21">
        <v>49</v>
      </c>
      <c r="Q108" s="21">
        <v>81</v>
      </c>
      <c r="R108" s="21">
        <v>59</v>
      </c>
      <c r="S108" s="21">
        <v>57</v>
      </c>
      <c r="T108" s="21">
        <v>70</v>
      </c>
      <c r="U108" s="21">
        <v>82</v>
      </c>
      <c r="V108" s="21">
        <v>103</v>
      </c>
      <c r="W108" s="21">
        <v>103</v>
      </c>
      <c r="X108" s="21">
        <v>105</v>
      </c>
      <c r="Y108" s="21">
        <v>70</v>
      </c>
      <c r="Z108" s="21">
        <v>66</v>
      </c>
      <c r="AA108" s="21">
        <v>36</v>
      </c>
      <c r="AB108" s="21">
        <v>28</v>
      </c>
      <c r="AC108" s="22">
        <v>12</v>
      </c>
    </row>
    <row r="109" spans="1:29" ht="13" x14ac:dyDescent="0.3">
      <c r="A109" s="6" t="str">
        <f>VLOOKUP("&lt;Zeilentitel_12&gt;",Uebersetzungen!$B$3:$E$121,Uebersetzungen!$B$2+1,FALSE)</f>
        <v>Region Viamala</v>
      </c>
      <c r="B109" s="9">
        <v>13908</v>
      </c>
      <c r="C109" s="9">
        <v>6980</v>
      </c>
      <c r="D109" s="65">
        <v>6928</v>
      </c>
      <c r="E109" s="9">
        <v>11653</v>
      </c>
      <c r="F109" s="9">
        <v>5748</v>
      </c>
      <c r="G109" s="65">
        <v>5905</v>
      </c>
      <c r="H109" s="9">
        <v>2255</v>
      </c>
      <c r="I109" s="9">
        <v>1232</v>
      </c>
      <c r="J109" s="65">
        <v>1023</v>
      </c>
      <c r="K109" s="67">
        <v>658</v>
      </c>
      <c r="L109" s="67">
        <v>743</v>
      </c>
      <c r="M109" s="67">
        <v>644</v>
      </c>
      <c r="N109" s="67">
        <v>686</v>
      </c>
      <c r="O109" s="67">
        <v>765</v>
      </c>
      <c r="P109" s="67">
        <v>733</v>
      </c>
      <c r="Q109" s="67">
        <v>799</v>
      </c>
      <c r="R109" s="67">
        <v>876</v>
      </c>
      <c r="S109" s="67">
        <v>802</v>
      </c>
      <c r="T109" s="67">
        <v>886</v>
      </c>
      <c r="U109" s="67">
        <v>1110</v>
      </c>
      <c r="V109" s="67">
        <v>1112</v>
      </c>
      <c r="W109" s="67">
        <v>1015</v>
      </c>
      <c r="X109" s="67">
        <v>890</v>
      </c>
      <c r="Y109" s="67">
        <v>800</v>
      </c>
      <c r="Z109" s="67">
        <v>587</v>
      </c>
      <c r="AA109" s="67">
        <v>403</v>
      </c>
      <c r="AB109" s="67">
        <v>252</v>
      </c>
      <c r="AC109" s="68">
        <v>147</v>
      </c>
    </row>
    <row r="110" spans="1:29" x14ac:dyDescent="0.25">
      <c r="A110" s="7" t="s">
        <v>13</v>
      </c>
      <c r="B110" s="21">
        <v>350</v>
      </c>
      <c r="C110" s="21">
        <v>166</v>
      </c>
      <c r="D110" s="60">
        <v>184</v>
      </c>
      <c r="E110" s="21">
        <v>314</v>
      </c>
      <c r="F110" s="21">
        <v>145</v>
      </c>
      <c r="G110" s="60">
        <v>169</v>
      </c>
      <c r="H110" s="21">
        <v>36</v>
      </c>
      <c r="I110" s="21">
        <v>21</v>
      </c>
      <c r="J110" s="60">
        <v>15</v>
      </c>
      <c r="K110" s="21">
        <v>14</v>
      </c>
      <c r="L110" s="21">
        <v>19</v>
      </c>
      <c r="M110" s="21">
        <v>21</v>
      </c>
      <c r="N110" s="21">
        <v>18</v>
      </c>
      <c r="O110" s="21">
        <v>13</v>
      </c>
      <c r="P110" s="21">
        <v>16</v>
      </c>
      <c r="Q110" s="21">
        <v>17</v>
      </c>
      <c r="R110" s="21">
        <v>15</v>
      </c>
      <c r="S110" s="21">
        <v>23</v>
      </c>
      <c r="T110" s="21">
        <v>15</v>
      </c>
      <c r="U110" s="21">
        <v>42</v>
      </c>
      <c r="V110" s="21">
        <v>23</v>
      </c>
      <c r="W110" s="21">
        <v>28</v>
      </c>
      <c r="X110" s="21">
        <v>20</v>
      </c>
      <c r="Y110" s="21">
        <v>32</v>
      </c>
      <c r="Z110" s="21">
        <v>21</v>
      </c>
      <c r="AA110" s="21">
        <v>6</v>
      </c>
      <c r="AB110" s="21">
        <v>7</v>
      </c>
      <c r="AC110" s="22">
        <v>0</v>
      </c>
    </row>
    <row r="111" spans="1:29" x14ac:dyDescent="0.25">
      <c r="A111" s="7" t="s">
        <v>14</v>
      </c>
      <c r="B111" s="21">
        <v>304</v>
      </c>
      <c r="C111" s="21">
        <v>158</v>
      </c>
      <c r="D111" s="60">
        <v>146</v>
      </c>
      <c r="E111" s="21">
        <v>268</v>
      </c>
      <c r="F111" s="21">
        <v>137</v>
      </c>
      <c r="G111" s="60">
        <v>131</v>
      </c>
      <c r="H111" s="21">
        <v>36</v>
      </c>
      <c r="I111" s="21">
        <v>21</v>
      </c>
      <c r="J111" s="60">
        <v>15</v>
      </c>
      <c r="K111" s="69">
        <v>21</v>
      </c>
      <c r="L111" s="10">
        <v>12</v>
      </c>
      <c r="M111" s="10">
        <v>12</v>
      </c>
      <c r="N111" s="10">
        <v>18</v>
      </c>
      <c r="O111" s="10">
        <v>16</v>
      </c>
      <c r="P111" s="10">
        <v>22</v>
      </c>
      <c r="Q111" s="10">
        <v>14</v>
      </c>
      <c r="R111" s="10">
        <v>16</v>
      </c>
      <c r="S111" s="10">
        <v>19</v>
      </c>
      <c r="T111" s="10">
        <v>13</v>
      </c>
      <c r="U111" s="10">
        <v>38</v>
      </c>
      <c r="V111" s="10">
        <v>27</v>
      </c>
      <c r="W111" s="10">
        <v>17</v>
      </c>
      <c r="X111" s="10">
        <v>23</v>
      </c>
      <c r="Y111" s="10">
        <v>14</v>
      </c>
      <c r="Z111" s="10">
        <v>13</v>
      </c>
      <c r="AA111" s="10">
        <v>6</v>
      </c>
      <c r="AB111" s="10">
        <v>3</v>
      </c>
      <c r="AC111" s="14">
        <v>0</v>
      </c>
    </row>
    <row r="112" spans="1:29" x14ac:dyDescent="0.25">
      <c r="A112" s="7" t="s">
        <v>15</v>
      </c>
      <c r="B112" s="21">
        <v>796</v>
      </c>
      <c r="C112" s="21">
        <v>378</v>
      </c>
      <c r="D112" s="60">
        <v>418</v>
      </c>
      <c r="E112" s="21">
        <v>770</v>
      </c>
      <c r="F112" s="21">
        <v>363</v>
      </c>
      <c r="G112" s="60">
        <v>407</v>
      </c>
      <c r="H112" s="21">
        <v>26</v>
      </c>
      <c r="I112" s="21">
        <v>15</v>
      </c>
      <c r="J112" s="60">
        <v>11</v>
      </c>
      <c r="K112" s="21">
        <v>53</v>
      </c>
      <c r="L112" s="21">
        <v>48</v>
      </c>
      <c r="M112" s="21">
        <v>27</v>
      </c>
      <c r="N112" s="21">
        <v>35</v>
      </c>
      <c r="O112" s="21">
        <v>49</v>
      </c>
      <c r="P112" s="21">
        <v>35</v>
      </c>
      <c r="Q112" s="21">
        <v>53</v>
      </c>
      <c r="R112" s="21">
        <v>49</v>
      </c>
      <c r="S112" s="21">
        <v>34</v>
      </c>
      <c r="T112" s="21">
        <v>43</v>
      </c>
      <c r="U112" s="21">
        <v>72</v>
      </c>
      <c r="V112" s="21">
        <v>52</v>
      </c>
      <c r="W112" s="21">
        <v>61</v>
      </c>
      <c r="X112" s="21">
        <v>54</v>
      </c>
      <c r="Y112" s="21">
        <v>34</v>
      </c>
      <c r="Z112" s="21">
        <v>43</v>
      </c>
      <c r="AA112" s="21">
        <v>17</v>
      </c>
      <c r="AB112" s="21">
        <v>21</v>
      </c>
      <c r="AC112" s="22">
        <v>16</v>
      </c>
    </row>
    <row r="113" spans="1:29" x14ac:dyDescent="0.25">
      <c r="A113" s="7" t="s">
        <v>16</v>
      </c>
      <c r="B113" s="21">
        <v>971</v>
      </c>
      <c r="C113" s="21">
        <v>490</v>
      </c>
      <c r="D113" s="60">
        <v>481</v>
      </c>
      <c r="E113" s="21">
        <v>806</v>
      </c>
      <c r="F113" s="21">
        <v>396</v>
      </c>
      <c r="G113" s="60">
        <v>410</v>
      </c>
      <c r="H113" s="21">
        <v>165</v>
      </c>
      <c r="I113" s="21">
        <v>94</v>
      </c>
      <c r="J113" s="60">
        <v>71</v>
      </c>
      <c r="K113" s="21">
        <v>46</v>
      </c>
      <c r="L113" s="21">
        <v>61</v>
      </c>
      <c r="M113" s="21">
        <v>49</v>
      </c>
      <c r="N113" s="21">
        <v>55</v>
      </c>
      <c r="O113" s="21">
        <v>57</v>
      </c>
      <c r="P113" s="21">
        <v>47</v>
      </c>
      <c r="Q113" s="21">
        <v>50</v>
      </c>
      <c r="R113" s="21">
        <v>58</v>
      </c>
      <c r="S113" s="21">
        <v>70</v>
      </c>
      <c r="T113" s="21">
        <v>62</v>
      </c>
      <c r="U113" s="21">
        <v>86</v>
      </c>
      <c r="V113" s="21">
        <v>67</v>
      </c>
      <c r="W113" s="21">
        <v>51</v>
      </c>
      <c r="X113" s="21">
        <v>50</v>
      </c>
      <c r="Y113" s="21">
        <v>58</v>
      </c>
      <c r="Z113" s="21">
        <v>45</v>
      </c>
      <c r="AA113" s="21">
        <v>28</v>
      </c>
      <c r="AB113" s="21">
        <v>19</v>
      </c>
      <c r="AC113" s="22">
        <v>12</v>
      </c>
    </row>
    <row r="114" spans="1:29" x14ac:dyDescent="0.25">
      <c r="A114" s="7" t="s">
        <v>17</v>
      </c>
      <c r="B114" s="21">
        <v>2287</v>
      </c>
      <c r="C114" s="21">
        <v>1165</v>
      </c>
      <c r="D114" s="60">
        <v>1122</v>
      </c>
      <c r="E114" s="21">
        <v>1921</v>
      </c>
      <c r="F114" s="21">
        <v>960</v>
      </c>
      <c r="G114" s="60">
        <v>961</v>
      </c>
      <c r="H114" s="21">
        <v>366</v>
      </c>
      <c r="I114" s="21">
        <v>205</v>
      </c>
      <c r="J114" s="60">
        <v>161</v>
      </c>
      <c r="K114" s="21">
        <v>98</v>
      </c>
      <c r="L114" s="21">
        <v>124</v>
      </c>
      <c r="M114" s="21">
        <v>110</v>
      </c>
      <c r="N114" s="21">
        <v>121</v>
      </c>
      <c r="O114" s="21">
        <v>131</v>
      </c>
      <c r="P114" s="21">
        <v>109</v>
      </c>
      <c r="Q114" s="21">
        <v>143</v>
      </c>
      <c r="R114" s="21">
        <v>140</v>
      </c>
      <c r="S114" s="21">
        <v>136</v>
      </c>
      <c r="T114" s="21">
        <v>143</v>
      </c>
      <c r="U114" s="21">
        <v>191</v>
      </c>
      <c r="V114" s="21">
        <v>204</v>
      </c>
      <c r="W114" s="21">
        <v>167</v>
      </c>
      <c r="X114" s="21">
        <v>145</v>
      </c>
      <c r="Y114" s="21">
        <v>125</v>
      </c>
      <c r="Z114" s="21">
        <v>96</v>
      </c>
      <c r="AA114" s="21">
        <v>58</v>
      </c>
      <c r="AB114" s="21">
        <v>32</v>
      </c>
      <c r="AC114" s="22">
        <v>14</v>
      </c>
    </row>
    <row r="115" spans="1:29" x14ac:dyDescent="0.25">
      <c r="A115" s="7" t="s">
        <v>18</v>
      </c>
      <c r="B115" s="21">
        <v>247</v>
      </c>
      <c r="C115" s="21">
        <v>121</v>
      </c>
      <c r="D115" s="60">
        <v>126</v>
      </c>
      <c r="E115" s="21">
        <v>235</v>
      </c>
      <c r="F115" s="21">
        <v>116</v>
      </c>
      <c r="G115" s="60">
        <v>119</v>
      </c>
      <c r="H115" s="21">
        <v>12</v>
      </c>
      <c r="I115" s="21">
        <v>5</v>
      </c>
      <c r="J115" s="60">
        <v>7</v>
      </c>
      <c r="K115" s="21">
        <v>8</v>
      </c>
      <c r="L115" s="21">
        <v>19</v>
      </c>
      <c r="M115" s="21">
        <v>14</v>
      </c>
      <c r="N115" s="21">
        <v>22</v>
      </c>
      <c r="O115" s="21">
        <v>13</v>
      </c>
      <c r="P115" s="21">
        <v>4</v>
      </c>
      <c r="Q115" s="21">
        <v>11</v>
      </c>
      <c r="R115" s="21">
        <v>17</v>
      </c>
      <c r="S115" s="21">
        <v>13</v>
      </c>
      <c r="T115" s="21">
        <v>25</v>
      </c>
      <c r="U115" s="21">
        <v>23</v>
      </c>
      <c r="V115" s="21">
        <v>11</v>
      </c>
      <c r="W115" s="21">
        <v>18</v>
      </c>
      <c r="X115" s="21">
        <v>20</v>
      </c>
      <c r="Y115" s="21">
        <v>7</v>
      </c>
      <c r="Z115" s="21">
        <v>10</v>
      </c>
      <c r="AA115" s="21">
        <v>8</v>
      </c>
      <c r="AB115" s="21">
        <v>2</v>
      </c>
      <c r="AC115" s="22">
        <v>2</v>
      </c>
    </row>
    <row r="116" spans="1:29" x14ac:dyDescent="0.25">
      <c r="A116" s="7" t="s">
        <v>19</v>
      </c>
      <c r="B116" s="21">
        <v>500</v>
      </c>
      <c r="C116" s="21">
        <v>246</v>
      </c>
      <c r="D116" s="60">
        <v>254</v>
      </c>
      <c r="E116" s="21">
        <v>472</v>
      </c>
      <c r="F116" s="21">
        <v>233</v>
      </c>
      <c r="G116" s="60">
        <v>239</v>
      </c>
      <c r="H116" s="21">
        <v>28</v>
      </c>
      <c r="I116" s="21">
        <v>13</v>
      </c>
      <c r="J116" s="60">
        <v>15</v>
      </c>
      <c r="K116" s="21">
        <v>21</v>
      </c>
      <c r="L116" s="21">
        <v>50</v>
      </c>
      <c r="M116" s="21">
        <v>26</v>
      </c>
      <c r="N116" s="21">
        <v>20</v>
      </c>
      <c r="O116" s="21">
        <v>21</v>
      </c>
      <c r="P116" s="21">
        <v>13</v>
      </c>
      <c r="Q116" s="21">
        <v>41</v>
      </c>
      <c r="R116" s="21">
        <v>43</v>
      </c>
      <c r="S116" s="21">
        <v>35</v>
      </c>
      <c r="T116" s="21">
        <v>24</v>
      </c>
      <c r="U116" s="21">
        <v>35</v>
      </c>
      <c r="V116" s="21">
        <v>44</v>
      </c>
      <c r="W116" s="21">
        <v>40</v>
      </c>
      <c r="X116" s="21">
        <v>36</v>
      </c>
      <c r="Y116" s="21">
        <v>31</v>
      </c>
      <c r="Z116" s="21">
        <v>10</v>
      </c>
      <c r="AA116" s="21">
        <v>7</v>
      </c>
      <c r="AB116" s="21">
        <v>1</v>
      </c>
      <c r="AC116" s="22">
        <v>2</v>
      </c>
    </row>
    <row r="117" spans="1:29" x14ac:dyDescent="0.25">
      <c r="A117" s="7" t="s">
        <v>20</v>
      </c>
      <c r="B117" s="21">
        <v>3322</v>
      </c>
      <c r="C117" s="21">
        <v>1687</v>
      </c>
      <c r="D117" s="60">
        <v>1635</v>
      </c>
      <c r="E117" s="21">
        <v>2182</v>
      </c>
      <c r="F117" s="21">
        <v>1061</v>
      </c>
      <c r="G117" s="60">
        <v>1121</v>
      </c>
      <c r="H117" s="21">
        <v>1140</v>
      </c>
      <c r="I117" s="21">
        <v>626</v>
      </c>
      <c r="J117" s="60">
        <v>514</v>
      </c>
      <c r="K117" s="21">
        <v>149</v>
      </c>
      <c r="L117" s="21">
        <v>149</v>
      </c>
      <c r="M117" s="21">
        <v>153</v>
      </c>
      <c r="N117" s="21">
        <v>155</v>
      </c>
      <c r="O117" s="21">
        <v>213</v>
      </c>
      <c r="P117" s="21">
        <v>228</v>
      </c>
      <c r="Q117" s="21">
        <v>194</v>
      </c>
      <c r="R117" s="21">
        <v>219</v>
      </c>
      <c r="S117" s="21">
        <v>204</v>
      </c>
      <c r="T117" s="21">
        <v>245</v>
      </c>
      <c r="U117" s="21">
        <v>240</v>
      </c>
      <c r="V117" s="21">
        <v>255</v>
      </c>
      <c r="W117" s="21">
        <v>234</v>
      </c>
      <c r="X117" s="21">
        <v>185</v>
      </c>
      <c r="Y117" s="21">
        <v>174</v>
      </c>
      <c r="Z117" s="21">
        <v>140</v>
      </c>
      <c r="AA117" s="21">
        <v>98</v>
      </c>
      <c r="AB117" s="21">
        <v>58</v>
      </c>
      <c r="AC117" s="22">
        <v>29</v>
      </c>
    </row>
    <row r="118" spans="1:29" x14ac:dyDescent="0.25">
      <c r="A118" s="7" t="s">
        <v>21</v>
      </c>
      <c r="B118" s="21">
        <v>134</v>
      </c>
      <c r="C118" s="21">
        <v>74</v>
      </c>
      <c r="D118" s="60">
        <v>60</v>
      </c>
      <c r="E118" s="21">
        <v>128</v>
      </c>
      <c r="F118" s="21">
        <v>72</v>
      </c>
      <c r="G118" s="60">
        <v>56</v>
      </c>
      <c r="H118" s="21">
        <v>6</v>
      </c>
      <c r="I118" s="21">
        <v>2</v>
      </c>
      <c r="J118" s="60">
        <v>4</v>
      </c>
      <c r="K118" s="21">
        <v>7</v>
      </c>
      <c r="L118" s="21">
        <v>3</v>
      </c>
      <c r="M118" s="21">
        <v>5</v>
      </c>
      <c r="N118" s="21">
        <v>5</v>
      </c>
      <c r="O118" s="21">
        <v>6</v>
      </c>
      <c r="P118" s="21">
        <v>1</v>
      </c>
      <c r="Q118" s="21">
        <v>8</v>
      </c>
      <c r="R118" s="21">
        <v>6</v>
      </c>
      <c r="S118" s="21">
        <v>9</v>
      </c>
      <c r="T118" s="21">
        <v>5</v>
      </c>
      <c r="U118" s="21">
        <v>14</v>
      </c>
      <c r="V118" s="21">
        <v>12</v>
      </c>
      <c r="W118" s="21">
        <v>13</v>
      </c>
      <c r="X118" s="21">
        <v>12</v>
      </c>
      <c r="Y118" s="21">
        <v>14</v>
      </c>
      <c r="Z118" s="21">
        <v>4</v>
      </c>
      <c r="AA118" s="21">
        <v>8</v>
      </c>
      <c r="AB118" s="21">
        <v>0</v>
      </c>
      <c r="AC118" s="22">
        <v>2</v>
      </c>
    </row>
    <row r="119" spans="1:29" x14ac:dyDescent="0.25">
      <c r="A119" s="7" t="s">
        <v>22</v>
      </c>
      <c r="B119" s="21">
        <v>150</v>
      </c>
      <c r="C119" s="21">
        <v>79</v>
      </c>
      <c r="D119" s="60">
        <v>71</v>
      </c>
      <c r="E119" s="21">
        <v>140</v>
      </c>
      <c r="F119" s="21">
        <v>76</v>
      </c>
      <c r="G119" s="60">
        <v>64</v>
      </c>
      <c r="H119" s="21">
        <v>10</v>
      </c>
      <c r="I119" s="21">
        <v>3</v>
      </c>
      <c r="J119" s="60">
        <v>7</v>
      </c>
      <c r="K119" s="21">
        <v>7</v>
      </c>
      <c r="L119" s="21">
        <v>8</v>
      </c>
      <c r="M119" s="21">
        <v>6</v>
      </c>
      <c r="N119" s="21">
        <v>3</v>
      </c>
      <c r="O119" s="21">
        <v>2</v>
      </c>
      <c r="P119" s="21">
        <v>3</v>
      </c>
      <c r="Q119" s="21">
        <v>4</v>
      </c>
      <c r="R119" s="21">
        <v>11</v>
      </c>
      <c r="S119" s="21">
        <v>10</v>
      </c>
      <c r="T119" s="21">
        <v>10</v>
      </c>
      <c r="U119" s="21">
        <v>10</v>
      </c>
      <c r="V119" s="21">
        <v>9</v>
      </c>
      <c r="W119" s="21">
        <v>6</v>
      </c>
      <c r="X119" s="21">
        <v>17</v>
      </c>
      <c r="Y119" s="21">
        <v>21</v>
      </c>
      <c r="Z119" s="21">
        <v>9</v>
      </c>
      <c r="AA119" s="21">
        <v>10</v>
      </c>
      <c r="AB119" s="21">
        <v>4</v>
      </c>
      <c r="AC119" s="22">
        <v>0</v>
      </c>
    </row>
    <row r="120" spans="1:29" x14ac:dyDescent="0.25">
      <c r="A120" s="7" t="s">
        <v>24</v>
      </c>
      <c r="B120" s="21">
        <v>2160</v>
      </c>
      <c r="C120" s="21">
        <v>1055</v>
      </c>
      <c r="D120" s="60">
        <v>1105</v>
      </c>
      <c r="E120" s="21">
        <v>2027</v>
      </c>
      <c r="F120" s="21">
        <v>992</v>
      </c>
      <c r="G120" s="60">
        <v>1035</v>
      </c>
      <c r="H120" s="21">
        <v>133</v>
      </c>
      <c r="I120" s="21">
        <v>63</v>
      </c>
      <c r="J120" s="60">
        <v>70</v>
      </c>
      <c r="K120" s="21">
        <v>118</v>
      </c>
      <c r="L120" s="21">
        <v>123</v>
      </c>
      <c r="M120" s="21">
        <v>110</v>
      </c>
      <c r="N120" s="21">
        <v>89</v>
      </c>
      <c r="O120" s="21">
        <v>104</v>
      </c>
      <c r="P120" s="21">
        <v>144</v>
      </c>
      <c r="Q120" s="21">
        <v>118</v>
      </c>
      <c r="R120" s="21">
        <v>158</v>
      </c>
      <c r="S120" s="21">
        <v>114</v>
      </c>
      <c r="T120" s="21">
        <v>121</v>
      </c>
      <c r="U120" s="21">
        <v>155</v>
      </c>
      <c r="V120" s="21">
        <v>202</v>
      </c>
      <c r="W120" s="21">
        <v>174</v>
      </c>
      <c r="X120" s="21">
        <v>148</v>
      </c>
      <c r="Y120" s="21">
        <v>112</v>
      </c>
      <c r="Z120" s="21">
        <v>60</v>
      </c>
      <c r="AA120" s="21">
        <v>46</v>
      </c>
      <c r="AB120" s="21">
        <v>33</v>
      </c>
      <c r="AC120" s="22">
        <v>31</v>
      </c>
    </row>
    <row r="121" spans="1:29" x14ac:dyDescent="0.25">
      <c r="A121" s="7" t="s">
        <v>25</v>
      </c>
      <c r="B121" s="21">
        <v>164</v>
      </c>
      <c r="C121" s="21">
        <v>78</v>
      </c>
      <c r="D121" s="60">
        <v>86</v>
      </c>
      <c r="E121" s="21">
        <v>154</v>
      </c>
      <c r="F121" s="21">
        <v>73</v>
      </c>
      <c r="G121" s="60">
        <v>81</v>
      </c>
      <c r="H121" s="21">
        <v>10</v>
      </c>
      <c r="I121" s="21">
        <v>5</v>
      </c>
      <c r="J121" s="60">
        <v>5</v>
      </c>
      <c r="K121" s="21">
        <v>12</v>
      </c>
      <c r="L121" s="21">
        <v>9</v>
      </c>
      <c r="M121" s="21">
        <v>3</v>
      </c>
      <c r="N121" s="21">
        <v>8</v>
      </c>
      <c r="O121" s="21">
        <v>12</v>
      </c>
      <c r="P121" s="21">
        <v>4</v>
      </c>
      <c r="Q121" s="21">
        <v>6</v>
      </c>
      <c r="R121" s="21">
        <v>12</v>
      </c>
      <c r="S121" s="21">
        <v>5</v>
      </c>
      <c r="T121" s="21">
        <v>9</v>
      </c>
      <c r="U121" s="21">
        <v>7</v>
      </c>
      <c r="V121" s="21">
        <v>14</v>
      </c>
      <c r="W121" s="21">
        <v>14</v>
      </c>
      <c r="X121" s="21">
        <v>17</v>
      </c>
      <c r="Y121" s="21">
        <v>14</v>
      </c>
      <c r="Z121" s="21">
        <v>8</v>
      </c>
      <c r="AA121" s="21">
        <v>5</v>
      </c>
      <c r="AB121" s="21">
        <v>3</v>
      </c>
      <c r="AC121" s="22">
        <v>2</v>
      </c>
    </row>
    <row r="122" spans="1:29" x14ac:dyDescent="0.25">
      <c r="A122" s="7" t="s">
        <v>26</v>
      </c>
      <c r="B122" s="21">
        <v>146</v>
      </c>
      <c r="C122" s="21">
        <v>76</v>
      </c>
      <c r="D122" s="60">
        <v>70</v>
      </c>
      <c r="E122" s="21">
        <v>132</v>
      </c>
      <c r="F122" s="21">
        <v>67</v>
      </c>
      <c r="G122" s="60">
        <v>65</v>
      </c>
      <c r="H122" s="21">
        <v>14</v>
      </c>
      <c r="I122" s="21">
        <v>9</v>
      </c>
      <c r="J122" s="60">
        <v>5</v>
      </c>
      <c r="K122" s="21">
        <v>9</v>
      </c>
      <c r="L122" s="21">
        <v>8</v>
      </c>
      <c r="M122" s="21">
        <v>11</v>
      </c>
      <c r="N122" s="21">
        <v>11</v>
      </c>
      <c r="O122" s="21">
        <v>4</v>
      </c>
      <c r="P122" s="21">
        <v>4</v>
      </c>
      <c r="Q122" s="21">
        <v>8</v>
      </c>
      <c r="R122" s="21">
        <v>3</v>
      </c>
      <c r="S122" s="21">
        <v>7</v>
      </c>
      <c r="T122" s="21">
        <v>14</v>
      </c>
      <c r="U122" s="21">
        <v>6</v>
      </c>
      <c r="V122" s="21">
        <v>8</v>
      </c>
      <c r="W122" s="21">
        <v>10</v>
      </c>
      <c r="X122" s="21">
        <v>12</v>
      </c>
      <c r="Y122" s="21">
        <v>11</v>
      </c>
      <c r="Z122" s="21">
        <v>6</v>
      </c>
      <c r="AA122" s="21">
        <v>4</v>
      </c>
      <c r="AB122" s="21">
        <v>5</v>
      </c>
      <c r="AC122" s="22">
        <v>5</v>
      </c>
    </row>
    <row r="123" spans="1:29" x14ac:dyDescent="0.25">
      <c r="A123" s="7" t="s">
        <v>27</v>
      </c>
      <c r="B123" s="21">
        <v>916</v>
      </c>
      <c r="C123" s="21">
        <v>425</v>
      </c>
      <c r="D123" s="60">
        <v>491</v>
      </c>
      <c r="E123" s="21">
        <v>798</v>
      </c>
      <c r="F123" s="21">
        <v>366</v>
      </c>
      <c r="G123" s="60">
        <v>432</v>
      </c>
      <c r="H123" s="21">
        <v>118</v>
      </c>
      <c r="I123" s="21">
        <v>59</v>
      </c>
      <c r="J123" s="60">
        <v>59</v>
      </c>
      <c r="K123" s="21">
        <v>31</v>
      </c>
      <c r="L123" s="21">
        <v>54</v>
      </c>
      <c r="M123" s="21">
        <v>46</v>
      </c>
      <c r="N123" s="21">
        <v>46</v>
      </c>
      <c r="O123" s="21">
        <v>42</v>
      </c>
      <c r="P123" s="21">
        <v>35</v>
      </c>
      <c r="Q123" s="21">
        <v>41</v>
      </c>
      <c r="R123" s="21">
        <v>52</v>
      </c>
      <c r="S123" s="21">
        <v>58</v>
      </c>
      <c r="T123" s="21">
        <v>67</v>
      </c>
      <c r="U123" s="21">
        <v>69</v>
      </c>
      <c r="V123" s="21">
        <v>50</v>
      </c>
      <c r="W123" s="21">
        <v>73</v>
      </c>
      <c r="X123" s="21">
        <v>60</v>
      </c>
      <c r="Y123" s="21">
        <v>57</v>
      </c>
      <c r="Z123" s="21">
        <v>48</v>
      </c>
      <c r="AA123" s="21">
        <v>41</v>
      </c>
      <c r="AB123" s="21">
        <v>33</v>
      </c>
      <c r="AC123" s="22">
        <v>13</v>
      </c>
    </row>
    <row r="124" spans="1:29" x14ac:dyDescent="0.25">
      <c r="A124" s="7" t="s">
        <v>243</v>
      </c>
      <c r="B124" s="21">
        <v>56</v>
      </c>
      <c r="C124" s="21">
        <v>31</v>
      </c>
      <c r="D124" s="60">
        <v>25</v>
      </c>
      <c r="E124" s="21">
        <v>50</v>
      </c>
      <c r="F124" s="21">
        <v>27</v>
      </c>
      <c r="G124" s="60">
        <v>23</v>
      </c>
      <c r="H124" s="21">
        <v>6</v>
      </c>
      <c r="I124" s="21">
        <v>4</v>
      </c>
      <c r="J124" s="60">
        <v>2</v>
      </c>
      <c r="K124" s="21">
        <v>4</v>
      </c>
      <c r="L124" s="21">
        <v>4</v>
      </c>
      <c r="M124" s="21">
        <v>2</v>
      </c>
      <c r="N124" s="21">
        <v>1</v>
      </c>
      <c r="O124" s="21">
        <v>1</v>
      </c>
      <c r="P124" s="21">
        <v>4</v>
      </c>
      <c r="Q124" s="21">
        <v>5</v>
      </c>
      <c r="R124" s="21">
        <v>4</v>
      </c>
      <c r="S124" s="21">
        <v>2</v>
      </c>
      <c r="T124" s="21">
        <v>4</v>
      </c>
      <c r="U124" s="21">
        <v>5</v>
      </c>
      <c r="V124" s="21">
        <v>3</v>
      </c>
      <c r="W124" s="21">
        <v>5</v>
      </c>
      <c r="X124" s="21">
        <v>4</v>
      </c>
      <c r="Y124" s="21">
        <v>2</v>
      </c>
      <c r="Z124" s="21">
        <v>1</v>
      </c>
      <c r="AA124" s="21">
        <v>2</v>
      </c>
      <c r="AB124" s="21">
        <v>2</v>
      </c>
      <c r="AC124" s="22">
        <v>1</v>
      </c>
    </row>
    <row r="125" spans="1:29" x14ac:dyDescent="0.25">
      <c r="A125" s="7" t="s">
        <v>244</v>
      </c>
      <c r="B125" s="21">
        <v>203</v>
      </c>
      <c r="C125" s="21">
        <v>102</v>
      </c>
      <c r="D125" s="60">
        <v>101</v>
      </c>
      <c r="E125" s="21">
        <v>199</v>
      </c>
      <c r="F125" s="21">
        <v>99</v>
      </c>
      <c r="G125" s="60">
        <v>100</v>
      </c>
      <c r="H125" s="21">
        <v>4</v>
      </c>
      <c r="I125" s="21">
        <v>3</v>
      </c>
      <c r="J125" s="60">
        <v>1</v>
      </c>
      <c r="K125" s="21">
        <v>11</v>
      </c>
      <c r="L125" s="21">
        <v>17</v>
      </c>
      <c r="M125" s="21">
        <v>6</v>
      </c>
      <c r="N125" s="21">
        <v>10</v>
      </c>
      <c r="O125" s="21">
        <v>9</v>
      </c>
      <c r="P125" s="21">
        <v>16</v>
      </c>
      <c r="Q125" s="21">
        <v>10</v>
      </c>
      <c r="R125" s="21">
        <v>10</v>
      </c>
      <c r="S125" s="21">
        <v>9</v>
      </c>
      <c r="T125" s="21">
        <v>10</v>
      </c>
      <c r="U125" s="21">
        <v>16</v>
      </c>
      <c r="V125" s="21">
        <v>19</v>
      </c>
      <c r="W125" s="21">
        <v>14</v>
      </c>
      <c r="X125" s="21">
        <v>13</v>
      </c>
      <c r="Y125" s="21">
        <v>9</v>
      </c>
      <c r="Z125" s="21">
        <v>10</v>
      </c>
      <c r="AA125" s="21">
        <v>7</v>
      </c>
      <c r="AB125" s="21">
        <v>3</v>
      </c>
      <c r="AC125" s="22">
        <v>4</v>
      </c>
    </row>
    <row r="126" spans="1:29" x14ac:dyDescent="0.25">
      <c r="A126" s="7" t="s">
        <v>245</v>
      </c>
      <c r="B126" s="21">
        <v>51</v>
      </c>
      <c r="C126" s="21">
        <v>24</v>
      </c>
      <c r="D126" s="60">
        <v>27</v>
      </c>
      <c r="E126" s="21">
        <v>46</v>
      </c>
      <c r="F126" s="21">
        <v>22</v>
      </c>
      <c r="G126" s="60">
        <v>24</v>
      </c>
      <c r="H126" s="21">
        <v>5</v>
      </c>
      <c r="I126" s="21">
        <v>2</v>
      </c>
      <c r="J126" s="60">
        <v>3</v>
      </c>
      <c r="K126" s="21">
        <v>3</v>
      </c>
      <c r="L126" s="21">
        <v>0</v>
      </c>
      <c r="M126" s="21">
        <v>1</v>
      </c>
      <c r="N126" s="21">
        <v>3</v>
      </c>
      <c r="O126" s="21">
        <v>1</v>
      </c>
      <c r="P126" s="21">
        <v>3</v>
      </c>
      <c r="Q126" s="21">
        <v>7</v>
      </c>
      <c r="R126" s="21">
        <v>1</v>
      </c>
      <c r="S126" s="21">
        <v>2</v>
      </c>
      <c r="T126" s="21">
        <v>2</v>
      </c>
      <c r="U126" s="21">
        <v>3</v>
      </c>
      <c r="V126" s="21">
        <v>9</v>
      </c>
      <c r="W126" s="21">
        <v>5</v>
      </c>
      <c r="X126" s="21">
        <v>3</v>
      </c>
      <c r="Y126" s="21">
        <v>0</v>
      </c>
      <c r="Z126" s="21">
        <v>0</v>
      </c>
      <c r="AA126" s="21">
        <v>2</v>
      </c>
      <c r="AB126" s="21">
        <v>4</v>
      </c>
      <c r="AC126" s="22">
        <v>2</v>
      </c>
    </row>
    <row r="127" spans="1:29" x14ac:dyDescent="0.25">
      <c r="A127" s="7" t="s">
        <v>246</v>
      </c>
      <c r="B127" s="21">
        <v>53</v>
      </c>
      <c r="C127" s="21">
        <v>29</v>
      </c>
      <c r="D127" s="60">
        <v>24</v>
      </c>
      <c r="E127" s="21">
        <v>49</v>
      </c>
      <c r="F127" s="21">
        <v>28</v>
      </c>
      <c r="G127" s="60">
        <v>21</v>
      </c>
      <c r="H127" s="21">
        <v>4</v>
      </c>
      <c r="I127" s="21">
        <v>1</v>
      </c>
      <c r="J127" s="60">
        <v>3</v>
      </c>
      <c r="K127" s="21">
        <v>5</v>
      </c>
      <c r="L127" s="21">
        <v>2</v>
      </c>
      <c r="M127" s="21">
        <v>0</v>
      </c>
      <c r="N127" s="21">
        <v>1</v>
      </c>
      <c r="O127" s="21">
        <v>4</v>
      </c>
      <c r="P127" s="21">
        <v>6</v>
      </c>
      <c r="Q127" s="21">
        <v>3</v>
      </c>
      <c r="R127" s="21">
        <v>1</v>
      </c>
      <c r="S127" s="21">
        <v>1</v>
      </c>
      <c r="T127" s="21">
        <v>4</v>
      </c>
      <c r="U127" s="21">
        <v>3</v>
      </c>
      <c r="V127" s="21">
        <v>5</v>
      </c>
      <c r="W127" s="21">
        <v>8</v>
      </c>
      <c r="X127" s="21">
        <v>3</v>
      </c>
      <c r="Y127" s="21">
        <v>1</v>
      </c>
      <c r="Z127" s="21">
        <v>1</v>
      </c>
      <c r="AA127" s="21">
        <v>4</v>
      </c>
      <c r="AB127" s="21">
        <v>1</v>
      </c>
      <c r="AC127" s="22">
        <v>0</v>
      </c>
    </row>
    <row r="128" spans="1:29" x14ac:dyDescent="0.25">
      <c r="A128" s="7" t="s">
        <v>28</v>
      </c>
      <c r="B128" s="21">
        <v>56</v>
      </c>
      <c r="C128" s="21">
        <v>30</v>
      </c>
      <c r="D128" s="60">
        <v>26</v>
      </c>
      <c r="E128" s="21">
        <v>51</v>
      </c>
      <c r="F128" s="21">
        <v>28</v>
      </c>
      <c r="G128" s="60">
        <v>23</v>
      </c>
      <c r="H128" s="21">
        <v>5</v>
      </c>
      <c r="I128" s="21">
        <v>2</v>
      </c>
      <c r="J128" s="60">
        <v>3</v>
      </c>
      <c r="K128" s="21">
        <v>5</v>
      </c>
      <c r="L128" s="21">
        <v>1</v>
      </c>
      <c r="M128" s="21">
        <v>2</v>
      </c>
      <c r="N128" s="21">
        <v>2</v>
      </c>
      <c r="O128" s="21">
        <v>4</v>
      </c>
      <c r="P128" s="21">
        <v>0</v>
      </c>
      <c r="Q128" s="21">
        <v>5</v>
      </c>
      <c r="R128" s="21">
        <v>8</v>
      </c>
      <c r="S128" s="21">
        <v>2</v>
      </c>
      <c r="T128" s="21">
        <v>2</v>
      </c>
      <c r="U128" s="21">
        <v>3</v>
      </c>
      <c r="V128" s="21">
        <v>7</v>
      </c>
      <c r="W128" s="21">
        <v>8</v>
      </c>
      <c r="X128" s="21">
        <v>3</v>
      </c>
      <c r="Y128" s="21">
        <v>3</v>
      </c>
      <c r="Z128" s="21">
        <v>1</v>
      </c>
      <c r="AA128" s="21">
        <v>0</v>
      </c>
      <c r="AB128" s="21">
        <v>0</v>
      </c>
      <c r="AC128" s="22">
        <v>0</v>
      </c>
    </row>
    <row r="129" spans="1:29" x14ac:dyDescent="0.25">
      <c r="A129" s="7" t="s">
        <v>29</v>
      </c>
      <c r="B129" s="21">
        <v>389</v>
      </c>
      <c r="C129" s="21">
        <v>216</v>
      </c>
      <c r="D129" s="60">
        <v>173</v>
      </c>
      <c r="E129" s="21">
        <v>330</v>
      </c>
      <c r="F129" s="21">
        <v>178</v>
      </c>
      <c r="G129" s="60">
        <v>152</v>
      </c>
      <c r="H129" s="21">
        <v>59</v>
      </c>
      <c r="I129" s="21">
        <v>38</v>
      </c>
      <c r="J129" s="60">
        <v>21</v>
      </c>
      <c r="K129" s="21">
        <v>15</v>
      </c>
      <c r="L129" s="21">
        <v>11</v>
      </c>
      <c r="M129" s="21">
        <v>20</v>
      </c>
      <c r="N129" s="21">
        <v>27</v>
      </c>
      <c r="O129" s="21">
        <v>25</v>
      </c>
      <c r="P129" s="21">
        <v>13</v>
      </c>
      <c r="Q129" s="21">
        <v>25</v>
      </c>
      <c r="R129" s="21">
        <v>7</v>
      </c>
      <c r="S129" s="21">
        <v>18</v>
      </c>
      <c r="T129" s="21">
        <v>26</v>
      </c>
      <c r="U129" s="21">
        <v>44</v>
      </c>
      <c r="V129" s="21">
        <v>41</v>
      </c>
      <c r="W129" s="21">
        <v>33</v>
      </c>
      <c r="X129" s="21">
        <v>19</v>
      </c>
      <c r="Y129" s="21">
        <v>22</v>
      </c>
      <c r="Z129" s="21">
        <v>18</v>
      </c>
      <c r="AA129" s="21">
        <v>16</v>
      </c>
      <c r="AB129" s="21">
        <v>5</v>
      </c>
      <c r="AC129" s="22">
        <v>4</v>
      </c>
    </row>
    <row r="130" spans="1:29" x14ac:dyDescent="0.25">
      <c r="A130" s="7" t="s">
        <v>30</v>
      </c>
      <c r="B130" s="21">
        <v>79</v>
      </c>
      <c r="C130" s="21">
        <v>44</v>
      </c>
      <c r="D130" s="60">
        <v>35</v>
      </c>
      <c r="E130" s="21">
        <v>69</v>
      </c>
      <c r="F130" s="21">
        <v>39</v>
      </c>
      <c r="G130" s="60">
        <v>30</v>
      </c>
      <c r="H130" s="21">
        <v>10</v>
      </c>
      <c r="I130" s="21">
        <v>5</v>
      </c>
      <c r="J130" s="60">
        <v>5</v>
      </c>
      <c r="K130" s="21">
        <v>1</v>
      </c>
      <c r="L130" s="21">
        <v>1</v>
      </c>
      <c r="M130" s="21">
        <v>3</v>
      </c>
      <c r="N130" s="21">
        <v>2</v>
      </c>
      <c r="O130" s="21">
        <v>8</v>
      </c>
      <c r="P130" s="21">
        <v>4</v>
      </c>
      <c r="Q130" s="21">
        <v>1</v>
      </c>
      <c r="R130" s="21">
        <v>8</v>
      </c>
      <c r="S130" s="21">
        <v>5</v>
      </c>
      <c r="T130" s="21">
        <v>4</v>
      </c>
      <c r="U130" s="21">
        <v>3</v>
      </c>
      <c r="V130" s="21">
        <v>6</v>
      </c>
      <c r="W130" s="21">
        <v>4</v>
      </c>
      <c r="X130" s="21">
        <v>9</v>
      </c>
      <c r="Y130" s="21">
        <v>9</v>
      </c>
      <c r="Z130" s="21">
        <v>5</v>
      </c>
      <c r="AA130" s="21">
        <v>4</v>
      </c>
      <c r="AB130" s="21">
        <v>2</v>
      </c>
      <c r="AC130" s="22">
        <v>0</v>
      </c>
    </row>
    <row r="131" spans="1:29" x14ac:dyDescent="0.25">
      <c r="A131" s="7" t="s">
        <v>94</v>
      </c>
      <c r="B131" s="21">
        <v>574</v>
      </c>
      <c r="C131" s="21">
        <v>306</v>
      </c>
      <c r="D131" s="60">
        <v>268</v>
      </c>
      <c r="E131" s="21">
        <v>512</v>
      </c>
      <c r="F131" s="21">
        <v>270</v>
      </c>
      <c r="G131" s="60">
        <v>242</v>
      </c>
      <c r="H131" s="21">
        <v>62</v>
      </c>
      <c r="I131" s="21">
        <v>36</v>
      </c>
      <c r="J131" s="60">
        <v>26</v>
      </c>
      <c r="K131" s="21">
        <v>20</v>
      </c>
      <c r="L131" s="21">
        <v>20</v>
      </c>
      <c r="M131" s="21">
        <v>17</v>
      </c>
      <c r="N131" s="21">
        <v>34</v>
      </c>
      <c r="O131" s="21">
        <v>30</v>
      </c>
      <c r="P131" s="21">
        <v>22</v>
      </c>
      <c r="Q131" s="21">
        <v>35</v>
      </c>
      <c r="R131" s="21">
        <v>38</v>
      </c>
      <c r="S131" s="21">
        <v>26</v>
      </c>
      <c r="T131" s="21">
        <v>38</v>
      </c>
      <c r="U131" s="21">
        <v>45</v>
      </c>
      <c r="V131" s="21">
        <v>44</v>
      </c>
      <c r="W131" s="21">
        <v>32</v>
      </c>
      <c r="X131" s="21">
        <v>37</v>
      </c>
      <c r="Y131" s="21">
        <v>50</v>
      </c>
      <c r="Z131" s="21">
        <v>38</v>
      </c>
      <c r="AA131" s="21">
        <v>26</v>
      </c>
      <c r="AB131" s="21">
        <v>14</v>
      </c>
      <c r="AC131" s="70">
        <v>8</v>
      </c>
    </row>
    <row r="132" spans="1:29" x14ac:dyDescent="0.25">
      <c r="A132" s="7"/>
      <c r="B132" s="71"/>
      <c r="C132" s="71"/>
      <c r="D132" s="72"/>
      <c r="E132" s="71"/>
      <c r="F132" s="71"/>
      <c r="G132" s="72"/>
      <c r="H132" s="71"/>
      <c r="I132" s="71"/>
      <c r="J132" s="72"/>
      <c r="K132" s="21"/>
      <c r="L132" s="21"/>
      <c r="M132" s="21"/>
      <c r="N132" s="21"/>
      <c r="O132" s="21"/>
      <c r="P132" s="21"/>
      <c r="Q132" s="21"/>
      <c r="R132" s="21"/>
      <c r="S132" s="21"/>
      <c r="T132" s="21"/>
      <c r="U132" s="21"/>
      <c r="V132" s="21"/>
      <c r="W132" s="21"/>
      <c r="X132" s="21"/>
      <c r="Y132" s="21"/>
      <c r="Z132" s="21"/>
      <c r="AA132" s="21"/>
      <c r="AB132" s="21"/>
      <c r="AC132" s="73"/>
    </row>
    <row r="133" spans="1:29" ht="13" x14ac:dyDescent="0.3">
      <c r="A133" s="20" t="str">
        <f>VLOOKUP("&lt;Zeilentitel_1&gt;",Uebersetzungen!$B$3:$E$121,Uebersetzungen!$B$2+1,FALSE)</f>
        <v>GRAUBÜNDEN</v>
      </c>
      <c r="B133" s="74">
        <v>200096</v>
      </c>
      <c r="C133" s="75">
        <v>100289</v>
      </c>
      <c r="D133" s="76">
        <v>99807</v>
      </c>
      <c r="E133" s="74">
        <v>161989</v>
      </c>
      <c r="F133" s="75">
        <v>79521</v>
      </c>
      <c r="G133" s="76">
        <v>82468</v>
      </c>
      <c r="H133" s="74">
        <v>38107</v>
      </c>
      <c r="I133" s="75">
        <v>20768</v>
      </c>
      <c r="J133" s="76">
        <v>17339</v>
      </c>
      <c r="K133" s="75">
        <v>8569</v>
      </c>
      <c r="L133" s="75">
        <v>8896</v>
      </c>
      <c r="M133" s="75">
        <v>8590</v>
      </c>
      <c r="N133" s="75">
        <v>9106</v>
      </c>
      <c r="O133" s="75">
        <v>10765</v>
      </c>
      <c r="P133" s="75">
        <v>12023</v>
      </c>
      <c r="Q133" s="75">
        <v>12793</v>
      </c>
      <c r="R133" s="75">
        <v>13064</v>
      </c>
      <c r="S133" s="75">
        <v>12699</v>
      </c>
      <c r="T133" s="75">
        <v>13489</v>
      </c>
      <c r="U133" s="75">
        <v>15824</v>
      </c>
      <c r="V133" s="75">
        <v>15965</v>
      </c>
      <c r="W133" s="75">
        <v>14163</v>
      </c>
      <c r="X133" s="75">
        <v>12163</v>
      </c>
      <c r="Y133" s="75">
        <v>11181</v>
      </c>
      <c r="Z133" s="75">
        <v>8931</v>
      </c>
      <c r="AA133" s="75">
        <v>6079</v>
      </c>
      <c r="AB133" s="75">
        <v>3772</v>
      </c>
      <c r="AC133" s="77">
        <v>2024</v>
      </c>
    </row>
    <row r="134" spans="1:29" x14ac:dyDescent="0.25">
      <c r="A134" s="18" t="str">
        <f>VLOOKUP("&lt;Zeilentitel_2&gt;",Uebersetzungen!$B$3:$E$121,Uebersetzungen!$B$2+1,FALSE)</f>
        <v>Region Albula</v>
      </c>
      <c r="B134" s="21">
        <v>8175</v>
      </c>
      <c r="C134" s="21">
        <v>4213</v>
      </c>
      <c r="D134" s="60">
        <v>3962</v>
      </c>
      <c r="E134" s="21">
        <v>6700</v>
      </c>
      <c r="F134" s="21">
        <v>3362</v>
      </c>
      <c r="G134" s="60">
        <v>3338</v>
      </c>
      <c r="H134" s="21">
        <v>1475</v>
      </c>
      <c r="I134" s="21">
        <v>851</v>
      </c>
      <c r="J134" s="60">
        <v>624</v>
      </c>
      <c r="K134" s="78">
        <v>319</v>
      </c>
      <c r="L134" s="78">
        <v>319</v>
      </c>
      <c r="M134" s="78">
        <v>312</v>
      </c>
      <c r="N134" s="78">
        <v>300</v>
      </c>
      <c r="O134" s="78">
        <v>403</v>
      </c>
      <c r="P134" s="78">
        <v>491</v>
      </c>
      <c r="Q134" s="78">
        <v>492</v>
      </c>
      <c r="R134" s="78">
        <v>543</v>
      </c>
      <c r="S134" s="78">
        <v>490</v>
      </c>
      <c r="T134" s="78">
        <v>503</v>
      </c>
      <c r="U134" s="78">
        <v>567</v>
      </c>
      <c r="V134" s="78">
        <v>703</v>
      </c>
      <c r="W134" s="78">
        <v>636</v>
      </c>
      <c r="X134" s="78">
        <v>587</v>
      </c>
      <c r="Y134" s="78">
        <v>556</v>
      </c>
      <c r="Z134" s="78">
        <v>414</v>
      </c>
      <c r="AA134" s="78">
        <v>277</v>
      </c>
      <c r="AB134" s="78">
        <v>182</v>
      </c>
      <c r="AC134" s="73">
        <v>81</v>
      </c>
    </row>
    <row r="135" spans="1:29" x14ac:dyDescent="0.25">
      <c r="A135" s="18" t="str">
        <f>VLOOKUP("&lt;Zeilentitel_3&gt;",Uebersetzungen!$B$3:$E$121,Uebersetzungen!$B$2+1,FALSE)</f>
        <v>Region Bernina</v>
      </c>
      <c r="B135" s="21">
        <v>4561</v>
      </c>
      <c r="C135" s="21">
        <v>2279</v>
      </c>
      <c r="D135" s="60">
        <v>2282</v>
      </c>
      <c r="E135" s="21">
        <v>4098</v>
      </c>
      <c r="F135" s="21">
        <v>2003</v>
      </c>
      <c r="G135" s="60">
        <v>2095</v>
      </c>
      <c r="H135" s="21">
        <v>463</v>
      </c>
      <c r="I135" s="21">
        <v>276</v>
      </c>
      <c r="J135" s="60">
        <v>187</v>
      </c>
      <c r="K135" s="79">
        <v>208</v>
      </c>
      <c r="L135" s="21">
        <v>229</v>
      </c>
      <c r="M135" s="21">
        <v>216</v>
      </c>
      <c r="N135" s="21">
        <v>196</v>
      </c>
      <c r="O135" s="21">
        <v>210</v>
      </c>
      <c r="P135" s="21">
        <v>225</v>
      </c>
      <c r="Q135" s="21">
        <v>228</v>
      </c>
      <c r="R135" s="21">
        <v>235</v>
      </c>
      <c r="S135" s="21">
        <v>282</v>
      </c>
      <c r="T135" s="21">
        <v>325</v>
      </c>
      <c r="U135" s="21">
        <v>331</v>
      </c>
      <c r="V135" s="21">
        <v>361</v>
      </c>
      <c r="W135" s="21">
        <v>306</v>
      </c>
      <c r="X135" s="21">
        <v>293</v>
      </c>
      <c r="Y135" s="21">
        <v>319</v>
      </c>
      <c r="Z135" s="21">
        <v>238</v>
      </c>
      <c r="AA135" s="21">
        <v>173</v>
      </c>
      <c r="AB135" s="21">
        <v>120</v>
      </c>
      <c r="AC135" s="70">
        <v>66</v>
      </c>
    </row>
    <row r="136" spans="1:29" x14ac:dyDescent="0.25">
      <c r="A136" s="18" t="str">
        <f>VLOOKUP("&lt;Zeilentitel_4&gt;",Uebersetzungen!$B$3:$E$121,Uebersetzungen!$B$2+1,FALSE)</f>
        <v>Region Engiadina Bassa/Val Müstair</v>
      </c>
      <c r="B136" s="21">
        <v>9163</v>
      </c>
      <c r="C136" s="21">
        <v>4561</v>
      </c>
      <c r="D136" s="60">
        <v>4602</v>
      </c>
      <c r="E136" s="21">
        <v>7555</v>
      </c>
      <c r="F136" s="21">
        <v>3739</v>
      </c>
      <c r="G136" s="60">
        <v>3816</v>
      </c>
      <c r="H136" s="21">
        <v>1608</v>
      </c>
      <c r="I136" s="21">
        <v>822</v>
      </c>
      <c r="J136" s="60">
        <v>786</v>
      </c>
      <c r="K136" s="79">
        <v>342</v>
      </c>
      <c r="L136" s="21">
        <v>383</v>
      </c>
      <c r="M136" s="21">
        <v>433</v>
      </c>
      <c r="N136" s="21">
        <v>408</v>
      </c>
      <c r="O136" s="21">
        <v>444</v>
      </c>
      <c r="P136" s="21">
        <v>444</v>
      </c>
      <c r="Q136" s="21">
        <v>487</v>
      </c>
      <c r="R136" s="21">
        <v>537</v>
      </c>
      <c r="S136" s="21">
        <v>555</v>
      </c>
      <c r="T136" s="21">
        <v>610</v>
      </c>
      <c r="U136" s="21">
        <v>695</v>
      </c>
      <c r="V136" s="21">
        <v>775</v>
      </c>
      <c r="W136" s="21">
        <v>715</v>
      </c>
      <c r="X136" s="21">
        <v>644</v>
      </c>
      <c r="Y136" s="21">
        <v>615</v>
      </c>
      <c r="Z136" s="21">
        <v>467</v>
      </c>
      <c r="AA136" s="21">
        <v>308</v>
      </c>
      <c r="AB136" s="21">
        <v>197</v>
      </c>
      <c r="AC136" s="70">
        <v>104</v>
      </c>
    </row>
    <row r="137" spans="1:29" x14ac:dyDescent="0.25">
      <c r="A137" s="18" t="str">
        <f>VLOOKUP("&lt;Zeilentitel_5&gt;",Uebersetzungen!$B$3:$E$121,Uebersetzungen!$B$2+1,FALSE)</f>
        <v>Region Imboden</v>
      </c>
      <c r="B137" s="21">
        <v>21500</v>
      </c>
      <c r="C137" s="21">
        <v>10814</v>
      </c>
      <c r="D137" s="60">
        <v>10686</v>
      </c>
      <c r="E137" s="21">
        <v>17284</v>
      </c>
      <c r="F137" s="21">
        <v>8463</v>
      </c>
      <c r="G137" s="60">
        <v>8821</v>
      </c>
      <c r="H137" s="21">
        <v>4216</v>
      </c>
      <c r="I137" s="21">
        <v>2351</v>
      </c>
      <c r="J137" s="60">
        <v>1865</v>
      </c>
      <c r="K137" s="21">
        <v>1083</v>
      </c>
      <c r="L137" s="21">
        <v>1126</v>
      </c>
      <c r="M137" s="21">
        <v>1092</v>
      </c>
      <c r="N137" s="21">
        <v>1104</v>
      </c>
      <c r="O137" s="21">
        <v>1160</v>
      </c>
      <c r="P137" s="21">
        <v>1306</v>
      </c>
      <c r="Q137" s="21">
        <v>1471</v>
      </c>
      <c r="R137" s="21">
        <v>1580</v>
      </c>
      <c r="S137" s="21">
        <v>1593</v>
      </c>
      <c r="T137" s="21">
        <v>1496</v>
      </c>
      <c r="U137" s="21">
        <v>1604</v>
      </c>
      <c r="V137" s="21">
        <v>1519</v>
      </c>
      <c r="W137" s="21">
        <v>1365</v>
      </c>
      <c r="X137" s="21">
        <v>1153</v>
      </c>
      <c r="Y137" s="21">
        <v>1090</v>
      </c>
      <c r="Z137" s="21">
        <v>806</v>
      </c>
      <c r="AA137" s="21">
        <v>540</v>
      </c>
      <c r="AB137" s="21">
        <v>272</v>
      </c>
      <c r="AC137" s="70">
        <v>140</v>
      </c>
    </row>
    <row r="138" spans="1:29" x14ac:dyDescent="0.25">
      <c r="A138" s="18" t="str">
        <f>VLOOKUP("&lt;Zeilentitel_6&gt;",Uebersetzungen!$B$3:$E$121,Uebersetzungen!$B$2+1,FALSE)</f>
        <v>Region Landquart</v>
      </c>
      <c r="B138" s="21">
        <v>25463</v>
      </c>
      <c r="C138" s="21">
        <v>12787</v>
      </c>
      <c r="D138" s="60">
        <v>12676</v>
      </c>
      <c r="E138" s="21">
        <v>21699</v>
      </c>
      <c r="F138" s="21">
        <v>10764</v>
      </c>
      <c r="G138" s="60">
        <v>10935</v>
      </c>
      <c r="H138" s="21">
        <v>3764</v>
      </c>
      <c r="I138" s="21">
        <v>2023</v>
      </c>
      <c r="J138" s="60">
        <v>1741</v>
      </c>
      <c r="K138" s="21">
        <v>1255</v>
      </c>
      <c r="L138" s="21">
        <v>1318</v>
      </c>
      <c r="M138" s="21">
        <v>1224</v>
      </c>
      <c r="N138" s="21">
        <v>1229</v>
      </c>
      <c r="O138" s="21">
        <v>1405</v>
      </c>
      <c r="P138" s="21">
        <v>1527</v>
      </c>
      <c r="Q138" s="21">
        <v>1595</v>
      </c>
      <c r="R138" s="21">
        <v>1757</v>
      </c>
      <c r="S138" s="21">
        <v>1675</v>
      </c>
      <c r="T138" s="21">
        <v>1715</v>
      </c>
      <c r="U138" s="21">
        <v>2132</v>
      </c>
      <c r="V138" s="21">
        <v>2111</v>
      </c>
      <c r="W138" s="21">
        <v>1767</v>
      </c>
      <c r="X138" s="21">
        <v>1417</v>
      </c>
      <c r="Y138" s="21">
        <v>1233</v>
      </c>
      <c r="Z138" s="21">
        <v>949</v>
      </c>
      <c r="AA138" s="21">
        <v>600</v>
      </c>
      <c r="AB138" s="21">
        <v>360</v>
      </c>
      <c r="AC138" s="70">
        <v>194</v>
      </c>
    </row>
    <row r="139" spans="1:29" x14ac:dyDescent="0.25">
      <c r="A139" s="18" t="str">
        <f>VLOOKUP("&lt;Zeilentitel_7&gt;",Uebersetzungen!$B$3:$E$121,Uebersetzungen!$B$2+1,FALSE)</f>
        <v>Region Maloja</v>
      </c>
      <c r="B139" s="21">
        <v>18294</v>
      </c>
      <c r="C139" s="21">
        <v>9104</v>
      </c>
      <c r="D139" s="60">
        <v>9190</v>
      </c>
      <c r="E139" s="21">
        <v>12789</v>
      </c>
      <c r="F139" s="21">
        <v>6193</v>
      </c>
      <c r="G139" s="60">
        <v>6596</v>
      </c>
      <c r="H139" s="21">
        <v>5505</v>
      </c>
      <c r="I139" s="21">
        <v>2911</v>
      </c>
      <c r="J139" s="60">
        <v>2594</v>
      </c>
      <c r="K139" s="21">
        <v>673</v>
      </c>
      <c r="L139" s="21">
        <v>698</v>
      </c>
      <c r="M139" s="21">
        <v>719</v>
      </c>
      <c r="N139" s="21">
        <v>837</v>
      </c>
      <c r="O139" s="21">
        <v>905</v>
      </c>
      <c r="P139" s="21">
        <v>1009</v>
      </c>
      <c r="Q139" s="21">
        <v>1134</v>
      </c>
      <c r="R139" s="21">
        <v>1189</v>
      </c>
      <c r="S139" s="21">
        <v>1193</v>
      </c>
      <c r="T139" s="21">
        <v>1321</v>
      </c>
      <c r="U139" s="21">
        <v>1563</v>
      </c>
      <c r="V139" s="21">
        <v>1593</v>
      </c>
      <c r="W139" s="21">
        <v>1386</v>
      </c>
      <c r="X139" s="21">
        <v>1130</v>
      </c>
      <c r="Y139" s="21">
        <v>1070</v>
      </c>
      <c r="Z139" s="21">
        <v>851</v>
      </c>
      <c r="AA139" s="21">
        <v>551</v>
      </c>
      <c r="AB139" s="21">
        <v>294</v>
      </c>
      <c r="AC139" s="70">
        <v>178</v>
      </c>
    </row>
    <row r="140" spans="1:29" x14ac:dyDescent="0.25">
      <c r="A140" s="18" t="str">
        <f>VLOOKUP("&lt;Zeilentitel_8&gt;",Uebersetzungen!$B$3:$E$121,Uebersetzungen!$B$2+1,FALSE)</f>
        <v>Region Moesa</v>
      </c>
      <c r="B140" s="21">
        <v>8770</v>
      </c>
      <c r="C140" s="21">
        <v>4475</v>
      </c>
      <c r="D140" s="60">
        <v>4295</v>
      </c>
      <c r="E140" s="21">
        <v>6737</v>
      </c>
      <c r="F140" s="21">
        <v>3286</v>
      </c>
      <c r="G140" s="60">
        <v>3451</v>
      </c>
      <c r="H140" s="21">
        <v>2033</v>
      </c>
      <c r="I140" s="21">
        <v>1189</v>
      </c>
      <c r="J140" s="60">
        <v>844</v>
      </c>
      <c r="K140" s="21">
        <v>279</v>
      </c>
      <c r="L140" s="21">
        <v>352</v>
      </c>
      <c r="M140" s="21">
        <v>372</v>
      </c>
      <c r="N140" s="21">
        <v>396</v>
      </c>
      <c r="O140" s="21">
        <v>454</v>
      </c>
      <c r="P140" s="21">
        <v>469</v>
      </c>
      <c r="Q140" s="21">
        <v>438</v>
      </c>
      <c r="R140" s="21">
        <v>478</v>
      </c>
      <c r="S140" s="21">
        <v>593</v>
      </c>
      <c r="T140" s="21">
        <v>739</v>
      </c>
      <c r="U140" s="21">
        <v>839</v>
      </c>
      <c r="V140" s="21">
        <v>749</v>
      </c>
      <c r="W140" s="21">
        <v>634</v>
      </c>
      <c r="X140" s="21">
        <v>511</v>
      </c>
      <c r="Y140" s="21">
        <v>464</v>
      </c>
      <c r="Z140" s="21">
        <v>433</v>
      </c>
      <c r="AA140" s="21">
        <v>301</v>
      </c>
      <c r="AB140" s="21">
        <v>181</v>
      </c>
      <c r="AC140" s="70">
        <v>88</v>
      </c>
    </row>
    <row r="141" spans="1:29" x14ac:dyDescent="0.25">
      <c r="A141" s="18" t="str">
        <f>VLOOKUP("&lt;Zeilentitel_9&gt;",Uebersetzungen!$B$3:$E$121,Uebersetzungen!$B$2+1,FALSE)</f>
        <v>Region Plessur</v>
      </c>
      <c r="B141" s="21">
        <v>42822</v>
      </c>
      <c r="C141" s="21">
        <v>21095</v>
      </c>
      <c r="D141" s="60">
        <v>21727</v>
      </c>
      <c r="E141" s="21">
        <v>33803</v>
      </c>
      <c r="F141" s="21">
        <v>16224</v>
      </c>
      <c r="G141" s="60">
        <v>17579</v>
      </c>
      <c r="H141" s="21">
        <v>9019</v>
      </c>
      <c r="I141" s="21">
        <v>4871</v>
      </c>
      <c r="J141" s="60">
        <v>4148</v>
      </c>
      <c r="K141" s="21">
        <v>1782</v>
      </c>
      <c r="L141" s="21">
        <v>1684</v>
      </c>
      <c r="M141" s="21">
        <v>1590</v>
      </c>
      <c r="N141" s="21">
        <v>1754</v>
      </c>
      <c r="O141" s="21">
        <v>2495</v>
      </c>
      <c r="P141" s="21">
        <v>3100</v>
      </c>
      <c r="Q141" s="21">
        <v>3237</v>
      </c>
      <c r="R141" s="21">
        <v>2951</v>
      </c>
      <c r="S141" s="21">
        <v>2667</v>
      </c>
      <c r="T141" s="21">
        <v>2856</v>
      </c>
      <c r="U141" s="21">
        <v>3251</v>
      </c>
      <c r="V141" s="21">
        <v>3265</v>
      </c>
      <c r="W141" s="21">
        <v>2856</v>
      </c>
      <c r="X141" s="21">
        <v>2393</v>
      </c>
      <c r="Y141" s="21">
        <v>2279</v>
      </c>
      <c r="Z141" s="21">
        <v>1921</v>
      </c>
      <c r="AA141" s="21">
        <v>1386</v>
      </c>
      <c r="AB141" s="21">
        <v>885</v>
      </c>
      <c r="AC141" s="70">
        <v>470</v>
      </c>
    </row>
    <row r="142" spans="1:29" x14ac:dyDescent="0.25">
      <c r="A142" s="18" t="str">
        <f>VLOOKUP("&lt;Zeilentitel_10&gt;",Uebersetzungen!$B$3:$E$121,Uebersetzungen!$B$2+1,FALSE)</f>
        <v>Region Prättigau/Davos</v>
      </c>
      <c r="B142" s="21">
        <v>26122</v>
      </c>
      <c r="C142" s="21">
        <v>13140</v>
      </c>
      <c r="D142" s="60">
        <v>12982</v>
      </c>
      <c r="E142" s="21">
        <v>21028</v>
      </c>
      <c r="F142" s="21">
        <v>10386</v>
      </c>
      <c r="G142" s="60">
        <v>10642</v>
      </c>
      <c r="H142" s="21">
        <v>5094</v>
      </c>
      <c r="I142" s="21">
        <v>2754</v>
      </c>
      <c r="J142" s="60">
        <v>2340</v>
      </c>
      <c r="K142" s="21">
        <v>1129</v>
      </c>
      <c r="L142" s="21">
        <v>1168</v>
      </c>
      <c r="M142" s="21">
        <v>1174</v>
      </c>
      <c r="N142" s="21">
        <v>1244</v>
      </c>
      <c r="O142" s="21">
        <v>1425</v>
      </c>
      <c r="P142" s="21">
        <v>1455</v>
      </c>
      <c r="Q142" s="21">
        <v>1624</v>
      </c>
      <c r="R142" s="21">
        <v>1729</v>
      </c>
      <c r="S142" s="21">
        <v>1685</v>
      </c>
      <c r="T142" s="21">
        <v>1745</v>
      </c>
      <c r="U142" s="21">
        <v>2109</v>
      </c>
      <c r="V142" s="21">
        <v>2009</v>
      </c>
      <c r="W142" s="21">
        <v>1834</v>
      </c>
      <c r="X142" s="21">
        <v>1666</v>
      </c>
      <c r="Y142" s="21">
        <v>1430</v>
      </c>
      <c r="Z142" s="21">
        <v>1170</v>
      </c>
      <c r="AA142" s="21">
        <v>744</v>
      </c>
      <c r="AB142" s="21">
        <v>512</v>
      </c>
      <c r="AC142" s="70">
        <v>270</v>
      </c>
    </row>
    <row r="143" spans="1:29" x14ac:dyDescent="0.25">
      <c r="A143" s="18" t="str">
        <f>VLOOKUP("&lt;Zeilentitel_11&gt;",Uebersetzungen!$B$3:$E$121,Uebersetzungen!$B$2+1,FALSE)</f>
        <v>Region Surselva</v>
      </c>
      <c r="B143" s="21">
        <v>21318</v>
      </c>
      <c r="C143" s="21">
        <v>10841</v>
      </c>
      <c r="D143" s="60">
        <v>10477</v>
      </c>
      <c r="E143" s="21">
        <v>18643</v>
      </c>
      <c r="F143" s="21">
        <v>9353</v>
      </c>
      <c r="G143" s="60">
        <v>9290</v>
      </c>
      <c r="H143" s="21">
        <v>2675</v>
      </c>
      <c r="I143" s="21">
        <v>1488</v>
      </c>
      <c r="J143" s="60">
        <v>1187</v>
      </c>
      <c r="K143" s="21">
        <v>841</v>
      </c>
      <c r="L143" s="21">
        <v>876</v>
      </c>
      <c r="M143" s="21">
        <v>814</v>
      </c>
      <c r="N143" s="21">
        <v>952</v>
      </c>
      <c r="O143" s="21">
        <v>1099</v>
      </c>
      <c r="P143" s="21">
        <v>1264</v>
      </c>
      <c r="Q143" s="21">
        <v>1288</v>
      </c>
      <c r="R143" s="21">
        <v>1189</v>
      </c>
      <c r="S143" s="21">
        <v>1164</v>
      </c>
      <c r="T143" s="21">
        <v>1293</v>
      </c>
      <c r="U143" s="21">
        <v>1623</v>
      </c>
      <c r="V143" s="21">
        <v>1768</v>
      </c>
      <c r="W143" s="21">
        <v>1649</v>
      </c>
      <c r="X143" s="21">
        <v>1479</v>
      </c>
      <c r="Y143" s="21">
        <v>1325</v>
      </c>
      <c r="Z143" s="21">
        <v>1095</v>
      </c>
      <c r="AA143" s="21">
        <v>796</v>
      </c>
      <c r="AB143" s="21">
        <v>517</v>
      </c>
      <c r="AC143" s="70">
        <v>286</v>
      </c>
    </row>
    <row r="144" spans="1:29" ht="13" thickBot="1" x14ac:dyDescent="0.3">
      <c r="A144" s="19" t="str">
        <f>VLOOKUP("&lt;Zeilentitel_12&gt;",Uebersetzungen!$B$3:$E$121,Uebersetzungen!$B$2+1,FALSE)</f>
        <v>Region Viamala</v>
      </c>
      <c r="B144" s="80">
        <v>13908</v>
      </c>
      <c r="C144" s="80">
        <v>6980</v>
      </c>
      <c r="D144" s="81">
        <v>6928</v>
      </c>
      <c r="E144" s="80">
        <v>11653</v>
      </c>
      <c r="F144" s="80">
        <v>5748</v>
      </c>
      <c r="G144" s="81">
        <v>5905</v>
      </c>
      <c r="H144" s="80">
        <v>2255</v>
      </c>
      <c r="I144" s="80">
        <v>1232</v>
      </c>
      <c r="J144" s="81">
        <v>1023</v>
      </c>
      <c r="K144" s="80">
        <v>658</v>
      </c>
      <c r="L144" s="80">
        <v>743</v>
      </c>
      <c r="M144" s="80">
        <v>644</v>
      </c>
      <c r="N144" s="80">
        <v>686</v>
      </c>
      <c r="O144" s="80">
        <v>765</v>
      </c>
      <c r="P144" s="80">
        <v>733</v>
      </c>
      <c r="Q144" s="80">
        <v>799</v>
      </c>
      <c r="R144" s="80">
        <v>876</v>
      </c>
      <c r="S144" s="80">
        <v>802</v>
      </c>
      <c r="T144" s="80">
        <v>886</v>
      </c>
      <c r="U144" s="80">
        <v>1110</v>
      </c>
      <c r="V144" s="80">
        <v>1112</v>
      </c>
      <c r="W144" s="80">
        <v>1015</v>
      </c>
      <c r="X144" s="80">
        <v>890</v>
      </c>
      <c r="Y144" s="80">
        <v>800</v>
      </c>
      <c r="Z144" s="80">
        <v>587</v>
      </c>
      <c r="AA144" s="80">
        <v>403</v>
      </c>
      <c r="AB144" s="80">
        <v>252</v>
      </c>
      <c r="AC144" s="82">
        <v>147</v>
      </c>
    </row>
    <row r="146" spans="1:1" x14ac:dyDescent="0.25">
      <c r="A146" s="5" t="str">
        <f>VLOOKUP("&lt;Quelle_1&gt;",Uebersetzungen!$B$3:$E$74,Uebersetzungen!$B$2+1,FALSE)</f>
        <v>Quelle: BFS (STATPOP)</v>
      </c>
    </row>
    <row r="147" spans="1:1" x14ac:dyDescent="0.25">
      <c r="A147"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4098"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4099"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47"/>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VLOOKUP("&lt;altUTitel&gt;",Uebersetzungen!$B$3:$E$121,Uebersetzungen!$B$2+1,FALSE)</f>
        <v>(Gemeindestand 2020: 105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1"/>
      <c r="E14" s="59"/>
      <c r="F14" s="59"/>
      <c r="G14" s="61"/>
      <c r="H14" s="59"/>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199021</v>
      </c>
      <c r="C15" s="8">
        <v>99707</v>
      </c>
      <c r="D15" s="63">
        <v>99314</v>
      </c>
      <c r="E15" s="8">
        <v>161639</v>
      </c>
      <c r="F15" s="8">
        <v>79212</v>
      </c>
      <c r="G15" s="63">
        <v>82427</v>
      </c>
      <c r="H15" s="8">
        <v>37382</v>
      </c>
      <c r="I15" s="8">
        <v>20495</v>
      </c>
      <c r="J15" s="63">
        <v>16887</v>
      </c>
      <c r="K15" s="64">
        <v>8664</v>
      </c>
      <c r="L15" s="8">
        <v>8771</v>
      </c>
      <c r="M15" s="8">
        <v>8488</v>
      </c>
      <c r="N15" s="8">
        <v>9458</v>
      </c>
      <c r="O15" s="8">
        <v>10799</v>
      </c>
      <c r="P15" s="8">
        <v>12154</v>
      </c>
      <c r="Q15" s="8">
        <v>12786</v>
      </c>
      <c r="R15" s="8">
        <v>12910</v>
      </c>
      <c r="S15" s="8">
        <v>12384</v>
      </c>
      <c r="T15" s="8">
        <v>13963</v>
      </c>
      <c r="U15" s="8">
        <v>15864</v>
      </c>
      <c r="V15" s="8">
        <v>15794</v>
      </c>
      <c r="W15" s="8">
        <v>13813</v>
      </c>
      <c r="X15" s="8">
        <v>11985</v>
      </c>
      <c r="Y15" s="8">
        <v>10988</v>
      </c>
      <c r="Z15" s="8">
        <v>8618</v>
      </c>
      <c r="AA15" s="8">
        <v>5880</v>
      </c>
      <c r="AB15" s="8">
        <v>3741</v>
      </c>
      <c r="AC15" s="12">
        <v>1961</v>
      </c>
    </row>
    <row r="16" spans="1:29" ht="13" x14ac:dyDescent="0.3">
      <c r="A16" s="6" t="str">
        <f>VLOOKUP("&lt;Zeilentitel_2&gt;",Uebersetzungen!$B$3:$E$121,Uebersetzungen!$B$2+1,FALSE)</f>
        <v>Region Albula</v>
      </c>
      <c r="B16" s="9">
        <v>8054</v>
      </c>
      <c r="C16" s="9">
        <v>4135</v>
      </c>
      <c r="D16" s="65">
        <v>3919</v>
      </c>
      <c r="E16" s="9">
        <v>6600</v>
      </c>
      <c r="F16" s="9">
        <v>3312</v>
      </c>
      <c r="G16" s="65">
        <v>3288</v>
      </c>
      <c r="H16" s="9">
        <v>1454</v>
      </c>
      <c r="I16" s="9">
        <v>823</v>
      </c>
      <c r="J16" s="65">
        <v>631</v>
      </c>
      <c r="K16" s="66">
        <v>315</v>
      </c>
      <c r="L16" s="9">
        <v>309</v>
      </c>
      <c r="M16" s="9">
        <v>305</v>
      </c>
      <c r="N16" s="9">
        <v>317</v>
      </c>
      <c r="O16" s="9">
        <v>428</v>
      </c>
      <c r="P16" s="9">
        <v>450</v>
      </c>
      <c r="Q16" s="9">
        <v>471</v>
      </c>
      <c r="R16" s="9">
        <v>536</v>
      </c>
      <c r="S16" s="9">
        <v>470</v>
      </c>
      <c r="T16" s="9">
        <v>515</v>
      </c>
      <c r="U16" s="9">
        <v>605</v>
      </c>
      <c r="V16" s="9">
        <v>661</v>
      </c>
      <c r="W16" s="9">
        <v>617</v>
      </c>
      <c r="X16" s="9">
        <v>618</v>
      </c>
      <c r="Y16" s="9">
        <v>519</v>
      </c>
      <c r="Z16" s="9">
        <v>398</v>
      </c>
      <c r="AA16" s="9">
        <v>264</v>
      </c>
      <c r="AB16" s="9">
        <v>171</v>
      </c>
      <c r="AC16" s="13">
        <v>85</v>
      </c>
    </row>
    <row r="17" spans="1:29" x14ac:dyDescent="0.25">
      <c r="A17" s="7" t="s">
        <v>1</v>
      </c>
      <c r="B17" s="21">
        <v>2786</v>
      </c>
      <c r="C17" s="21">
        <v>1419</v>
      </c>
      <c r="D17" s="60">
        <v>1367</v>
      </c>
      <c r="E17" s="21">
        <v>2147</v>
      </c>
      <c r="F17" s="21">
        <v>1061</v>
      </c>
      <c r="G17" s="60">
        <v>1086</v>
      </c>
      <c r="H17" s="21">
        <v>639</v>
      </c>
      <c r="I17" s="21">
        <v>358</v>
      </c>
      <c r="J17" s="60">
        <v>281</v>
      </c>
      <c r="K17" s="21">
        <v>128</v>
      </c>
      <c r="L17" s="21">
        <v>111</v>
      </c>
      <c r="M17" s="21">
        <v>116</v>
      </c>
      <c r="N17" s="21">
        <v>112</v>
      </c>
      <c r="O17" s="21">
        <v>158</v>
      </c>
      <c r="P17" s="21">
        <v>175</v>
      </c>
      <c r="Q17" s="21">
        <v>181</v>
      </c>
      <c r="R17" s="21">
        <v>215</v>
      </c>
      <c r="S17" s="21">
        <v>179</v>
      </c>
      <c r="T17" s="21">
        <v>171</v>
      </c>
      <c r="U17" s="21">
        <v>219</v>
      </c>
      <c r="V17" s="21">
        <v>193</v>
      </c>
      <c r="W17" s="21">
        <v>186</v>
      </c>
      <c r="X17" s="21">
        <v>196</v>
      </c>
      <c r="Y17" s="21">
        <v>171</v>
      </c>
      <c r="Z17" s="21">
        <v>116</v>
      </c>
      <c r="AA17" s="21">
        <v>86</v>
      </c>
      <c r="AB17" s="21">
        <v>52</v>
      </c>
      <c r="AC17" s="22">
        <v>21</v>
      </c>
    </row>
    <row r="18" spans="1:29" x14ac:dyDescent="0.25">
      <c r="A18" s="7" t="s">
        <v>2</v>
      </c>
      <c r="B18" s="21">
        <v>539</v>
      </c>
      <c r="C18" s="21">
        <v>275</v>
      </c>
      <c r="D18" s="60">
        <v>264</v>
      </c>
      <c r="E18" s="21">
        <v>445</v>
      </c>
      <c r="F18" s="21">
        <v>224</v>
      </c>
      <c r="G18" s="60">
        <v>221</v>
      </c>
      <c r="H18" s="21">
        <v>94</v>
      </c>
      <c r="I18" s="21">
        <v>51</v>
      </c>
      <c r="J18" s="60">
        <v>43</v>
      </c>
      <c r="K18" s="21">
        <v>30</v>
      </c>
      <c r="L18" s="21">
        <v>23</v>
      </c>
      <c r="M18" s="21">
        <v>22</v>
      </c>
      <c r="N18" s="21">
        <v>15</v>
      </c>
      <c r="O18" s="21">
        <v>27</v>
      </c>
      <c r="P18" s="21">
        <v>29</v>
      </c>
      <c r="Q18" s="21">
        <v>32</v>
      </c>
      <c r="R18" s="21">
        <v>41</v>
      </c>
      <c r="S18" s="21">
        <v>32</v>
      </c>
      <c r="T18" s="21">
        <v>29</v>
      </c>
      <c r="U18" s="21">
        <v>37</v>
      </c>
      <c r="V18" s="21">
        <v>52</v>
      </c>
      <c r="W18" s="21">
        <v>45</v>
      </c>
      <c r="X18" s="21">
        <v>32</v>
      </c>
      <c r="Y18" s="21">
        <v>26</v>
      </c>
      <c r="Z18" s="21">
        <v>23</v>
      </c>
      <c r="AA18" s="21">
        <v>14</v>
      </c>
      <c r="AB18" s="21">
        <v>15</v>
      </c>
      <c r="AC18" s="22">
        <v>15</v>
      </c>
    </row>
    <row r="19" spans="1:29" x14ac:dyDescent="0.25">
      <c r="A19" s="7" t="s">
        <v>96</v>
      </c>
      <c r="B19" s="21">
        <v>221</v>
      </c>
      <c r="C19" s="21">
        <v>124</v>
      </c>
      <c r="D19" s="60">
        <v>97</v>
      </c>
      <c r="E19" s="21">
        <v>197</v>
      </c>
      <c r="F19" s="21">
        <v>114</v>
      </c>
      <c r="G19" s="60">
        <v>83</v>
      </c>
      <c r="H19" s="21">
        <v>24</v>
      </c>
      <c r="I19" s="21">
        <v>10</v>
      </c>
      <c r="J19" s="60">
        <v>14</v>
      </c>
      <c r="K19" s="21">
        <v>10</v>
      </c>
      <c r="L19" s="21">
        <v>3</v>
      </c>
      <c r="M19" s="21">
        <v>5</v>
      </c>
      <c r="N19" s="21">
        <v>7</v>
      </c>
      <c r="O19" s="21">
        <v>13</v>
      </c>
      <c r="P19" s="21">
        <v>10</v>
      </c>
      <c r="Q19" s="21">
        <v>9</v>
      </c>
      <c r="R19" s="21">
        <v>11</v>
      </c>
      <c r="S19" s="21">
        <v>10</v>
      </c>
      <c r="T19" s="21">
        <v>16</v>
      </c>
      <c r="U19" s="21">
        <v>13</v>
      </c>
      <c r="V19" s="21">
        <v>25</v>
      </c>
      <c r="W19" s="21">
        <v>17</v>
      </c>
      <c r="X19" s="21">
        <v>16</v>
      </c>
      <c r="Y19" s="21">
        <v>24</v>
      </c>
      <c r="Z19" s="21">
        <v>17</v>
      </c>
      <c r="AA19" s="21">
        <v>6</v>
      </c>
      <c r="AB19" s="21">
        <v>7</v>
      </c>
      <c r="AC19" s="22">
        <v>2</v>
      </c>
    </row>
    <row r="20" spans="1:29" x14ac:dyDescent="0.25">
      <c r="A20" s="7" t="s">
        <v>3</v>
      </c>
      <c r="B20" s="21">
        <v>1283</v>
      </c>
      <c r="C20" s="21">
        <v>655</v>
      </c>
      <c r="D20" s="60">
        <v>628</v>
      </c>
      <c r="E20" s="21">
        <v>1092</v>
      </c>
      <c r="F20" s="21">
        <v>547</v>
      </c>
      <c r="G20" s="60">
        <v>545</v>
      </c>
      <c r="H20" s="21">
        <v>191</v>
      </c>
      <c r="I20" s="21">
        <v>108</v>
      </c>
      <c r="J20" s="60">
        <v>83</v>
      </c>
      <c r="K20" s="21">
        <v>40</v>
      </c>
      <c r="L20" s="21">
        <v>48</v>
      </c>
      <c r="M20" s="21">
        <v>52</v>
      </c>
      <c r="N20" s="21">
        <v>58</v>
      </c>
      <c r="O20" s="21">
        <v>71</v>
      </c>
      <c r="P20" s="21">
        <v>66</v>
      </c>
      <c r="Q20" s="21">
        <v>58</v>
      </c>
      <c r="R20" s="21">
        <v>72</v>
      </c>
      <c r="S20" s="21">
        <v>67</v>
      </c>
      <c r="T20" s="21">
        <v>102</v>
      </c>
      <c r="U20" s="21">
        <v>114</v>
      </c>
      <c r="V20" s="21">
        <v>116</v>
      </c>
      <c r="W20" s="21">
        <v>104</v>
      </c>
      <c r="X20" s="21">
        <v>90</v>
      </c>
      <c r="Y20" s="21">
        <v>69</v>
      </c>
      <c r="Z20" s="21">
        <v>56</v>
      </c>
      <c r="AA20" s="21">
        <v>51</v>
      </c>
      <c r="AB20" s="21">
        <v>33</v>
      </c>
      <c r="AC20" s="22">
        <v>16</v>
      </c>
    </row>
    <row r="21" spans="1:29" x14ac:dyDescent="0.25">
      <c r="A21" s="7" t="s">
        <v>90</v>
      </c>
      <c r="B21" s="21">
        <v>2327</v>
      </c>
      <c r="C21" s="21">
        <v>1201</v>
      </c>
      <c r="D21" s="60">
        <v>1126</v>
      </c>
      <c r="E21" s="21">
        <v>1979</v>
      </c>
      <c r="F21" s="21">
        <v>998</v>
      </c>
      <c r="G21" s="60">
        <v>981</v>
      </c>
      <c r="H21" s="21">
        <v>348</v>
      </c>
      <c r="I21" s="21">
        <v>203</v>
      </c>
      <c r="J21" s="60">
        <v>145</v>
      </c>
      <c r="K21" s="21">
        <v>74</v>
      </c>
      <c r="L21" s="21">
        <v>80</v>
      </c>
      <c r="M21" s="21">
        <v>75</v>
      </c>
      <c r="N21" s="21">
        <v>94</v>
      </c>
      <c r="O21" s="21">
        <v>107</v>
      </c>
      <c r="P21" s="21">
        <v>120</v>
      </c>
      <c r="Q21" s="21">
        <v>131</v>
      </c>
      <c r="R21" s="21">
        <v>125</v>
      </c>
      <c r="S21" s="21">
        <v>135</v>
      </c>
      <c r="T21" s="21">
        <v>148</v>
      </c>
      <c r="U21" s="21">
        <v>171</v>
      </c>
      <c r="V21" s="21">
        <v>195</v>
      </c>
      <c r="W21" s="21">
        <v>192</v>
      </c>
      <c r="X21" s="21">
        <v>220</v>
      </c>
      <c r="Y21" s="21">
        <v>164</v>
      </c>
      <c r="Z21" s="21">
        <v>149</v>
      </c>
      <c r="AA21" s="21">
        <v>73</v>
      </c>
      <c r="AB21" s="21">
        <v>49</v>
      </c>
      <c r="AC21" s="22">
        <v>25</v>
      </c>
    </row>
    <row r="22" spans="1:29" x14ac:dyDescent="0.25">
      <c r="A22" s="7" t="s">
        <v>93</v>
      </c>
      <c r="B22" s="21">
        <v>898</v>
      </c>
      <c r="C22" s="21">
        <v>461</v>
      </c>
      <c r="D22" s="60">
        <v>437</v>
      </c>
      <c r="E22" s="21">
        <v>740</v>
      </c>
      <c r="F22" s="21">
        <v>368</v>
      </c>
      <c r="G22" s="60">
        <v>372</v>
      </c>
      <c r="H22" s="21">
        <v>158</v>
      </c>
      <c r="I22" s="21">
        <v>93</v>
      </c>
      <c r="J22" s="60">
        <v>65</v>
      </c>
      <c r="K22" s="21">
        <v>33</v>
      </c>
      <c r="L22" s="21">
        <v>44</v>
      </c>
      <c r="M22" s="21">
        <v>35</v>
      </c>
      <c r="N22" s="21">
        <v>31</v>
      </c>
      <c r="O22" s="21">
        <v>52</v>
      </c>
      <c r="P22" s="21">
        <v>50</v>
      </c>
      <c r="Q22" s="21">
        <v>60</v>
      </c>
      <c r="R22" s="21">
        <v>72</v>
      </c>
      <c r="S22" s="21">
        <v>47</v>
      </c>
      <c r="T22" s="21">
        <v>49</v>
      </c>
      <c r="U22" s="21">
        <v>51</v>
      </c>
      <c r="V22" s="21">
        <v>80</v>
      </c>
      <c r="W22" s="21">
        <v>73</v>
      </c>
      <c r="X22" s="21">
        <v>64</v>
      </c>
      <c r="Y22" s="21">
        <v>65</v>
      </c>
      <c r="Z22" s="21">
        <v>37</v>
      </c>
      <c r="AA22" s="21">
        <v>34</v>
      </c>
      <c r="AB22" s="21">
        <v>15</v>
      </c>
      <c r="AC22" s="22">
        <v>6</v>
      </c>
    </row>
    <row r="23" spans="1:29" ht="13" x14ac:dyDescent="0.3">
      <c r="A23" s="6" t="str">
        <f>VLOOKUP("&lt;Zeilentitel_3&gt;",Uebersetzungen!$B$3:$E$121,Uebersetzungen!$B$2+1,FALSE)</f>
        <v>Region Bernina</v>
      </c>
      <c r="B23" s="9">
        <v>4613</v>
      </c>
      <c r="C23" s="9">
        <v>2311</v>
      </c>
      <c r="D23" s="65">
        <v>2302</v>
      </c>
      <c r="E23" s="9">
        <v>4153</v>
      </c>
      <c r="F23" s="9">
        <v>2031</v>
      </c>
      <c r="G23" s="65">
        <v>2122</v>
      </c>
      <c r="H23" s="9">
        <v>460</v>
      </c>
      <c r="I23" s="9">
        <v>280</v>
      </c>
      <c r="J23" s="65">
        <v>180</v>
      </c>
      <c r="K23" s="66">
        <v>200</v>
      </c>
      <c r="L23" s="9">
        <v>233</v>
      </c>
      <c r="M23" s="9">
        <v>205</v>
      </c>
      <c r="N23" s="9">
        <v>201</v>
      </c>
      <c r="O23" s="9">
        <v>215</v>
      </c>
      <c r="P23" s="9">
        <v>229</v>
      </c>
      <c r="Q23" s="9">
        <v>248</v>
      </c>
      <c r="R23" s="9">
        <v>250</v>
      </c>
      <c r="S23" s="9">
        <v>289</v>
      </c>
      <c r="T23" s="9">
        <v>335</v>
      </c>
      <c r="U23" s="9">
        <v>328</v>
      </c>
      <c r="V23" s="9">
        <v>349</v>
      </c>
      <c r="W23" s="9">
        <v>312</v>
      </c>
      <c r="X23" s="9">
        <v>299</v>
      </c>
      <c r="Y23" s="9">
        <v>309</v>
      </c>
      <c r="Z23" s="9">
        <v>243</v>
      </c>
      <c r="AA23" s="9">
        <v>168</v>
      </c>
      <c r="AB23" s="9">
        <v>129</v>
      </c>
      <c r="AC23" s="13">
        <v>71</v>
      </c>
    </row>
    <row r="24" spans="1:29" x14ac:dyDescent="0.25">
      <c r="A24" s="7" t="s">
        <v>4</v>
      </c>
      <c r="B24" s="21">
        <v>1120</v>
      </c>
      <c r="C24" s="21">
        <v>584</v>
      </c>
      <c r="D24" s="60">
        <v>536</v>
      </c>
      <c r="E24" s="21">
        <v>962</v>
      </c>
      <c r="F24" s="21">
        <v>469</v>
      </c>
      <c r="G24" s="60">
        <v>493</v>
      </c>
      <c r="H24" s="21">
        <v>158</v>
      </c>
      <c r="I24" s="21">
        <v>115</v>
      </c>
      <c r="J24" s="60">
        <v>43</v>
      </c>
      <c r="K24" s="21">
        <v>39</v>
      </c>
      <c r="L24" s="21">
        <v>40</v>
      </c>
      <c r="M24" s="21">
        <v>42</v>
      </c>
      <c r="N24" s="21">
        <v>43</v>
      </c>
      <c r="O24" s="21">
        <v>48</v>
      </c>
      <c r="P24" s="21">
        <v>44</v>
      </c>
      <c r="Q24" s="21">
        <v>59</v>
      </c>
      <c r="R24" s="21">
        <v>55</v>
      </c>
      <c r="S24" s="21">
        <v>73</v>
      </c>
      <c r="T24" s="21">
        <v>78</v>
      </c>
      <c r="U24" s="21">
        <v>88</v>
      </c>
      <c r="V24" s="21">
        <v>111</v>
      </c>
      <c r="W24" s="21">
        <v>73</v>
      </c>
      <c r="X24" s="21">
        <v>74</v>
      </c>
      <c r="Y24" s="21">
        <v>88</v>
      </c>
      <c r="Z24" s="21">
        <v>66</v>
      </c>
      <c r="AA24" s="21">
        <v>45</v>
      </c>
      <c r="AB24" s="21">
        <v>37</v>
      </c>
      <c r="AC24" s="22">
        <v>17</v>
      </c>
    </row>
    <row r="25" spans="1:29" x14ac:dyDescent="0.25">
      <c r="A25" s="7" t="s">
        <v>5</v>
      </c>
      <c r="B25" s="21">
        <v>3493</v>
      </c>
      <c r="C25" s="21">
        <v>1727</v>
      </c>
      <c r="D25" s="60">
        <v>1766</v>
      </c>
      <c r="E25" s="21">
        <v>3191</v>
      </c>
      <c r="F25" s="21">
        <v>1562</v>
      </c>
      <c r="G25" s="60">
        <v>1629</v>
      </c>
      <c r="H25" s="21">
        <v>302</v>
      </c>
      <c r="I25" s="21">
        <v>165</v>
      </c>
      <c r="J25" s="60">
        <v>137</v>
      </c>
      <c r="K25" s="21">
        <v>161</v>
      </c>
      <c r="L25" s="21">
        <v>193</v>
      </c>
      <c r="M25" s="21">
        <v>163</v>
      </c>
      <c r="N25" s="21">
        <v>158</v>
      </c>
      <c r="O25" s="21">
        <v>167</v>
      </c>
      <c r="P25" s="21">
        <v>185</v>
      </c>
      <c r="Q25" s="21">
        <v>189</v>
      </c>
      <c r="R25" s="21">
        <v>195</v>
      </c>
      <c r="S25" s="21">
        <v>216</v>
      </c>
      <c r="T25" s="21">
        <v>257</v>
      </c>
      <c r="U25" s="21">
        <v>240</v>
      </c>
      <c r="V25" s="21">
        <v>238</v>
      </c>
      <c r="W25" s="21">
        <v>239</v>
      </c>
      <c r="X25" s="21">
        <v>225</v>
      </c>
      <c r="Y25" s="21">
        <v>221</v>
      </c>
      <c r="Z25" s="21">
        <v>177</v>
      </c>
      <c r="AA25" s="21">
        <v>123</v>
      </c>
      <c r="AB25" s="21">
        <v>92</v>
      </c>
      <c r="AC25" s="22">
        <v>54</v>
      </c>
    </row>
    <row r="26" spans="1:29" ht="13" x14ac:dyDescent="0.3">
      <c r="A26" s="6" t="str">
        <f>VLOOKUP("&lt;Zeilentitel_4&gt;",Uebersetzungen!$B$3:$E$121,Uebersetzungen!$B$2+1,FALSE)</f>
        <v>Region Engiadina Bassa/Val Müstair</v>
      </c>
      <c r="B26" s="9">
        <v>9197</v>
      </c>
      <c r="C26" s="9">
        <v>4598</v>
      </c>
      <c r="D26" s="65">
        <v>4599</v>
      </c>
      <c r="E26" s="9">
        <v>7603</v>
      </c>
      <c r="F26" s="9">
        <v>3764</v>
      </c>
      <c r="G26" s="65">
        <v>3839</v>
      </c>
      <c r="H26" s="9">
        <v>1594</v>
      </c>
      <c r="I26" s="9">
        <v>834</v>
      </c>
      <c r="J26" s="65">
        <v>760</v>
      </c>
      <c r="K26" s="66">
        <v>352</v>
      </c>
      <c r="L26" s="9">
        <v>395</v>
      </c>
      <c r="M26" s="9">
        <v>415</v>
      </c>
      <c r="N26" s="9">
        <v>446</v>
      </c>
      <c r="O26" s="9">
        <v>452</v>
      </c>
      <c r="P26" s="9">
        <v>466</v>
      </c>
      <c r="Q26" s="9">
        <v>513</v>
      </c>
      <c r="R26" s="9">
        <v>515</v>
      </c>
      <c r="S26" s="9">
        <v>578</v>
      </c>
      <c r="T26" s="9">
        <v>620</v>
      </c>
      <c r="U26" s="9">
        <v>691</v>
      </c>
      <c r="V26" s="9">
        <v>799</v>
      </c>
      <c r="W26" s="9">
        <v>692</v>
      </c>
      <c r="X26" s="9">
        <v>627</v>
      </c>
      <c r="Y26" s="9">
        <v>582</v>
      </c>
      <c r="Z26" s="9">
        <v>465</v>
      </c>
      <c r="AA26" s="9">
        <v>282</v>
      </c>
      <c r="AB26" s="9">
        <v>210</v>
      </c>
      <c r="AC26" s="13">
        <v>97</v>
      </c>
    </row>
    <row r="27" spans="1:29" x14ac:dyDescent="0.25">
      <c r="A27" s="7" t="s">
        <v>38</v>
      </c>
      <c r="B27" s="21">
        <v>1523</v>
      </c>
      <c r="C27" s="21">
        <v>779</v>
      </c>
      <c r="D27" s="60">
        <v>744</v>
      </c>
      <c r="E27" s="21">
        <v>1236</v>
      </c>
      <c r="F27" s="21">
        <v>623</v>
      </c>
      <c r="G27" s="60">
        <v>613</v>
      </c>
      <c r="H27" s="21">
        <v>287</v>
      </c>
      <c r="I27" s="21">
        <v>156</v>
      </c>
      <c r="J27" s="60">
        <v>131</v>
      </c>
      <c r="K27" s="21">
        <v>65</v>
      </c>
      <c r="L27" s="21">
        <v>73</v>
      </c>
      <c r="M27" s="21">
        <v>85</v>
      </c>
      <c r="N27" s="21">
        <v>64</v>
      </c>
      <c r="O27" s="21">
        <v>82</v>
      </c>
      <c r="P27" s="21">
        <v>82</v>
      </c>
      <c r="Q27" s="21">
        <v>89</v>
      </c>
      <c r="R27" s="21">
        <v>81</v>
      </c>
      <c r="S27" s="21">
        <v>105</v>
      </c>
      <c r="T27" s="21">
        <v>103</v>
      </c>
      <c r="U27" s="21">
        <v>111</v>
      </c>
      <c r="V27" s="21">
        <v>136</v>
      </c>
      <c r="W27" s="21">
        <v>90</v>
      </c>
      <c r="X27" s="21">
        <v>88</v>
      </c>
      <c r="Y27" s="21">
        <v>92</v>
      </c>
      <c r="Z27" s="21">
        <v>85</v>
      </c>
      <c r="AA27" s="21">
        <v>49</v>
      </c>
      <c r="AB27" s="21">
        <v>32</v>
      </c>
      <c r="AC27" s="22">
        <v>11</v>
      </c>
    </row>
    <row r="28" spans="1:29" x14ac:dyDescent="0.25">
      <c r="A28" s="7" t="s">
        <v>39</v>
      </c>
      <c r="B28" s="21">
        <v>772</v>
      </c>
      <c r="C28" s="21">
        <v>402</v>
      </c>
      <c r="D28" s="60">
        <v>370</v>
      </c>
      <c r="E28" s="21">
        <v>590</v>
      </c>
      <c r="F28" s="21">
        <v>324</v>
      </c>
      <c r="G28" s="60">
        <v>266</v>
      </c>
      <c r="H28" s="21">
        <v>182</v>
      </c>
      <c r="I28" s="21">
        <v>78</v>
      </c>
      <c r="J28" s="60">
        <v>104</v>
      </c>
      <c r="K28" s="21">
        <v>36</v>
      </c>
      <c r="L28" s="21">
        <v>31</v>
      </c>
      <c r="M28" s="21">
        <v>27</v>
      </c>
      <c r="N28" s="21">
        <v>26</v>
      </c>
      <c r="O28" s="21">
        <v>41</v>
      </c>
      <c r="P28" s="21">
        <v>51</v>
      </c>
      <c r="Q28" s="21">
        <v>52</v>
      </c>
      <c r="R28" s="21">
        <v>61</v>
      </c>
      <c r="S28" s="21">
        <v>44</v>
      </c>
      <c r="T28" s="21">
        <v>52</v>
      </c>
      <c r="U28" s="21">
        <v>73</v>
      </c>
      <c r="V28" s="21">
        <v>87</v>
      </c>
      <c r="W28" s="21">
        <v>68</v>
      </c>
      <c r="X28" s="21">
        <v>42</v>
      </c>
      <c r="Y28" s="21">
        <v>29</v>
      </c>
      <c r="Z28" s="21">
        <v>14</v>
      </c>
      <c r="AA28" s="21">
        <v>15</v>
      </c>
      <c r="AB28" s="21">
        <v>18</v>
      </c>
      <c r="AC28" s="22">
        <v>5</v>
      </c>
    </row>
    <row r="29" spans="1:29" x14ac:dyDescent="0.25">
      <c r="A29" s="7" t="s">
        <v>40</v>
      </c>
      <c r="B29" s="21">
        <v>4624</v>
      </c>
      <c r="C29" s="21">
        <v>2296</v>
      </c>
      <c r="D29" s="60">
        <v>2328</v>
      </c>
      <c r="E29" s="21">
        <v>3657</v>
      </c>
      <c r="F29" s="21">
        <v>1779</v>
      </c>
      <c r="G29" s="60">
        <v>1878</v>
      </c>
      <c r="H29" s="21">
        <v>967</v>
      </c>
      <c r="I29" s="21">
        <v>517</v>
      </c>
      <c r="J29" s="60">
        <v>450</v>
      </c>
      <c r="K29" s="21">
        <v>182</v>
      </c>
      <c r="L29" s="21">
        <v>230</v>
      </c>
      <c r="M29" s="21">
        <v>206</v>
      </c>
      <c r="N29" s="21">
        <v>225</v>
      </c>
      <c r="O29" s="21">
        <v>209</v>
      </c>
      <c r="P29" s="21">
        <v>235</v>
      </c>
      <c r="Q29" s="21">
        <v>261</v>
      </c>
      <c r="R29" s="21">
        <v>275</v>
      </c>
      <c r="S29" s="21">
        <v>309</v>
      </c>
      <c r="T29" s="21">
        <v>323</v>
      </c>
      <c r="U29" s="21">
        <v>343</v>
      </c>
      <c r="V29" s="21">
        <v>362</v>
      </c>
      <c r="W29" s="21">
        <v>347</v>
      </c>
      <c r="X29" s="21">
        <v>313</v>
      </c>
      <c r="Y29" s="21">
        <v>293</v>
      </c>
      <c r="Z29" s="21">
        <v>230</v>
      </c>
      <c r="AA29" s="21">
        <v>129</v>
      </c>
      <c r="AB29" s="21">
        <v>96</v>
      </c>
      <c r="AC29" s="22">
        <v>56</v>
      </c>
    </row>
    <row r="30" spans="1:29" x14ac:dyDescent="0.25">
      <c r="A30" s="7" t="s">
        <v>41</v>
      </c>
      <c r="B30" s="21">
        <v>841</v>
      </c>
      <c r="C30" s="21">
        <v>425</v>
      </c>
      <c r="D30" s="60">
        <v>416</v>
      </c>
      <c r="E30" s="21">
        <v>780</v>
      </c>
      <c r="F30" s="21">
        <v>396</v>
      </c>
      <c r="G30" s="60">
        <v>384</v>
      </c>
      <c r="H30" s="21">
        <v>61</v>
      </c>
      <c r="I30" s="21">
        <v>29</v>
      </c>
      <c r="J30" s="60">
        <v>32</v>
      </c>
      <c r="K30" s="21">
        <v>32</v>
      </c>
      <c r="L30" s="21">
        <v>23</v>
      </c>
      <c r="M30" s="21">
        <v>40</v>
      </c>
      <c r="N30" s="21">
        <v>61</v>
      </c>
      <c r="O30" s="21">
        <v>41</v>
      </c>
      <c r="P30" s="21">
        <v>37</v>
      </c>
      <c r="Q30" s="21">
        <v>46</v>
      </c>
      <c r="R30" s="21">
        <v>41</v>
      </c>
      <c r="S30" s="21">
        <v>42</v>
      </c>
      <c r="T30" s="21">
        <v>63</v>
      </c>
      <c r="U30" s="21">
        <v>58</v>
      </c>
      <c r="V30" s="21">
        <v>73</v>
      </c>
      <c r="W30" s="21">
        <v>64</v>
      </c>
      <c r="X30" s="21">
        <v>74</v>
      </c>
      <c r="Y30" s="21">
        <v>47</v>
      </c>
      <c r="Z30" s="21">
        <v>46</v>
      </c>
      <c r="AA30" s="21">
        <v>29</v>
      </c>
      <c r="AB30" s="21">
        <v>13</v>
      </c>
      <c r="AC30" s="22">
        <v>11</v>
      </c>
    </row>
    <row r="31" spans="1:29" x14ac:dyDescent="0.25">
      <c r="A31" s="7" t="s">
        <v>60</v>
      </c>
      <c r="B31" s="21">
        <v>1437</v>
      </c>
      <c r="C31" s="21">
        <v>696</v>
      </c>
      <c r="D31" s="60">
        <v>741</v>
      </c>
      <c r="E31" s="21">
        <v>1340</v>
      </c>
      <c r="F31" s="21">
        <v>642</v>
      </c>
      <c r="G31" s="60">
        <v>698</v>
      </c>
      <c r="H31" s="21">
        <v>97</v>
      </c>
      <c r="I31" s="21">
        <v>54</v>
      </c>
      <c r="J31" s="60">
        <v>43</v>
      </c>
      <c r="K31" s="21">
        <v>37</v>
      </c>
      <c r="L31" s="21">
        <v>38</v>
      </c>
      <c r="M31" s="21">
        <v>57</v>
      </c>
      <c r="N31" s="21">
        <v>70</v>
      </c>
      <c r="O31" s="21">
        <v>79</v>
      </c>
      <c r="P31" s="21">
        <v>61</v>
      </c>
      <c r="Q31" s="21">
        <v>65</v>
      </c>
      <c r="R31" s="21">
        <v>57</v>
      </c>
      <c r="S31" s="21">
        <v>78</v>
      </c>
      <c r="T31" s="21">
        <v>79</v>
      </c>
      <c r="U31" s="21">
        <v>106</v>
      </c>
      <c r="V31" s="21">
        <v>141</v>
      </c>
      <c r="W31" s="21">
        <v>123</v>
      </c>
      <c r="X31" s="21">
        <v>110</v>
      </c>
      <c r="Y31" s="21">
        <v>121</v>
      </c>
      <c r="Z31" s="21">
        <v>90</v>
      </c>
      <c r="AA31" s="21">
        <v>60</v>
      </c>
      <c r="AB31" s="21">
        <v>51</v>
      </c>
      <c r="AC31" s="22">
        <v>14</v>
      </c>
    </row>
    <row r="32" spans="1:29" ht="13" x14ac:dyDescent="0.3">
      <c r="A32" s="6" t="str">
        <f>VLOOKUP("&lt;Zeilentitel_5&gt;",Uebersetzungen!$B$3:$E$121,Uebersetzungen!$B$2+1,FALSE)</f>
        <v>Region Imboden</v>
      </c>
      <c r="B32" s="9">
        <v>21293</v>
      </c>
      <c r="C32" s="9">
        <v>10716</v>
      </c>
      <c r="D32" s="65">
        <v>10577</v>
      </c>
      <c r="E32" s="9">
        <v>17206</v>
      </c>
      <c r="F32" s="9">
        <v>8434</v>
      </c>
      <c r="G32" s="65">
        <v>8772</v>
      </c>
      <c r="H32" s="9">
        <v>4087</v>
      </c>
      <c r="I32" s="9">
        <v>2282</v>
      </c>
      <c r="J32" s="65">
        <v>1805</v>
      </c>
      <c r="K32" s="66">
        <v>1099</v>
      </c>
      <c r="L32" s="9">
        <v>1110</v>
      </c>
      <c r="M32" s="9">
        <v>1070</v>
      </c>
      <c r="N32" s="9">
        <v>1118</v>
      </c>
      <c r="O32" s="9">
        <v>1140</v>
      </c>
      <c r="P32" s="9">
        <v>1347</v>
      </c>
      <c r="Q32" s="9">
        <v>1488</v>
      </c>
      <c r="R32" s="9">
        <v>1591</v>
      </c>
      <c r="S32" s="9">
        <v>1461</v>
      </c>
      <c r="T32" s="9">
        <v>1550</v>
      </c>
      <c r="U32" s="9">
        <v>1575</v>
      </c>
      <c r="V32" s="9">
        <v>1515</v>
      </c>
      <c r="W32" s="9">
        <v>1351</v>
      </c>
      <c r="X32" s="9">
        <v>1147</v>
      </c>
      <c r="Y32" s="9">
        <v>1062</v>
      </c>
      <c r="Z32" s="9">
        <v>776</v>
      </c>
      <c r="AA32" s="9">
        <v>501</v>
      </c>
      <c r="AB32" s="9">
        <v>255</v>
      </c>
      <c r="AC32" s="13">
        <v>137</v>
      </c>
    </row>
    <row r="33" spans="1:29" x14ac:dyDescent="0.25">
      <c r="A33" s="7" t="s">
        <v>31</v>
      </c>
      <c r="B33" s="21">
        <v>3467</v>
      </c>
      <c r="C33" s="21">
        <v>1705</v>
      </c>
      <c r="D33" s="60">
        <v>1762</v>
      </c>
      <c r="E33" s="21">
        <v>2989</v>
      </c>
      <c r="F33" s="21">
        <v>1433</v>
      </c>
      <c r="G33" s="60">
        <v>1556</v>
      </c>
      <c r="H33" s="21">
        <v>478</v>
      </c>
      <c r="I33" s="21">
        <v>272</v>
      </c>
      <c r="J33" s="60">
        <v>206</v>
      </c>
      <c r="K33" s="21">
        <v>203</v>
      </c>
      <c r="L33" s="21">
        <v>203</v>
      </c>
      <c r="M33" s="21">
        <v>172</v>
      </c>
      <c r="N33" s="21">
        <v>165</v>
      </c>
      <c r="O33" s="21">
        <v>223</v>
      </c>
      <c r="P33" s="21">
        <v>231</v>
      </c>
      <c r="Q33" s="21">
        <v>208</v>
      </c>
      <c r="R33" s="21">
        <v>286</v>
      </c>
      <c r="S33" s="21">
        <v>215</v>
      </c>
      <c r="T33" s="21">
        <v>261</v>
      </c>
      <c r="U33" s="21">
        <v>276</v>
      </c>
      <c r="V33" s="21">
        <v>268</v>
      </c>
      <c r="W33" s="21">
        <v>213</v>
      </c>
      <c r="X33" s="21">
        <v>187</v>
      </c>
      <c r="Y33" s="21">
        <v>137</v>
      </c>
      <c r="Z33" s="21">
        <v>99</v>
      </c>
      <c r="AA33" s="21">
        <v>60</v>
      </c>
      <c r="AB33" s="21">
        <v>33</v>
      </c>
      <c r="AC33" s="22">
        <v>27</v>
      </c>
    </row>
    <row r="34" spans="1:29" x14ac:dyDescent="0.25">
      <c r="A34" s="7" t="s">
        <v>32</v>
      </c>
      <c r="B34" s="21">
        <v>8132</v>
      </c>
      <c r="C34" s="21">
        <v>4106</v>
      </c>
      <c r="D34" s="60">
        <v>4026</v>
      </c>
      <c r="E34" s="21">
        <v>6230</v>
      </c>
      <c r="F34" s="21">
        <v>3055</v>
      </c>
      <c r="G34" s="60">
        <v>3175</v>
      </c>
      <c r="H34" s="21">
        <v>1902</v>
      </c>
      <c r="I34" s="21">
        <v>1051</v>
      </c>
      <c r="J34" s="60">
        <v>851</v>
      </c>
      <c r="K34" s="21">
        <v>414</v>
      </c>
      <c r="L34" s="21">
        <v>407</v>
      </c>
      <c r="M34" s="21">
        <v>428</v>
      </c>
      <c r="N34" s="21">
        <v>484</v>
      </c>
      <c r="O34" s="21">
        <v>450</v>
      </c>
      <c r="P34" s="21">
        <v>556</v>
      </c>
      <c r="Q34" s="21">
        <v>565</v>
      </c>
      <c r="R34" s="21">
        <v>556</v>
      </c>
      <c r="S34" s="21">
        <v>556</v>
      </c>
      <c r="T34" s="21">
        <v>599</v>
      </c>
      <c r="U34" s="21">
        <v>611</v>
      </c>
      <c r="V34" s="21">
        <v>546</v>
      </c>
      <c r="W34" s="21">
        <v>454</v>
      </c>
      <c r="X34" s="21">
        <v>445</v>
      </c>
      <c r="Y34" s="21">
        <v>380</v>
      </c>
      <c r="Z34" s="21">
        <v>315</v>
      </c>
      <c r="AA34" s="21">
        <v>225</v>
      </c>
      <c r="AB34" s="21">
        <v>95</v>
      </c>
      <c r="AC34" s="22">
        <v>46</v>
      </c>
    </row>
    <row r="35" spans="1:29" x14ac:dyDescent="0.25">
      <c r="A35" s="7" t="s">
        <v>33</v>
      </c>
      <c r="B35" s="21">
        <v>1557</v>
      </c>
      <c r="C35" s="21">
        <v>796</v>
      </c>
      <c r="D35" s="60">
        <v>761</v>
      </c>
      <c r="E35" s="21">
        <v>1256</v>
      </c>
      <c r="F35" s="21">
        <v>636</v>
      </c>
      <c r="G35" s="60">
        <v>620</v>
      </c>
      <c r="H35" s="21">
        <v>301</v>
      </c>
      <c r="I35" s="21">
        <v>160</v>
      </c>
      <c r="J35" s="60">
        <v>141</v>
      </c>
      <c r="K35" s="21">
        <v>79</v>
      </c>
      <c r="L35" s="21">
        <v>95</v>
      </c>
      <c r="M35" s="21">
        <v>101</v>
      </c>
      <c r="N35" s="21">
        <v>96</v>
      </c>
      <c r="O35" s="21">
        <v>87</v>
      </c>
      <c r="P35" s="21">
        <v>101</v>
      </c>
      <c r="Q35" s="21">
        <v>105</v>
      </c>
      <c r="R35" s="21">
        <v>110</v>
      </c>
      <c r="S35" s="21">
        <v>107</v>
      </c>
      <c r="T35" s="21">
        <v>116</v>
      </c>
      <c r="U35" s="21">
        <v>112</v>
      </c>
      <c r="V35" s="21">
        <v>115</v>
      </c>
      <c r="W35" s="21">
        <v>88</v>
      </c>
      <c r="X35" s="21">
        <v>77</v>
      </c>
      <c r="Y35" s="21">
        <v>69</v>
      </c>
      <c r="Z35" s="21">
        <v>52</v>
      </c>
      <c r="AA35" s="21">
        <v>24</v>
      </c>
      <c r="AB35" s="21">
        <v>13</v>
      </c>
      <c r="AC35" s="22">
        <v>10</v>
      </c>
    </row>
    <row r="36" spans="1:29" x14ac:dyDescent="0.25">
      <c r="A36" s="7" t="s">
        <v>34</v>
      </c>
      <c r="B36" s="21">
        <v>2589</v>
      </c>
      <c r="C36" s="21">
        <v>1293</v>
      </c>
      <c r="D36" s="60">
        <v>1296</v>
      </c>
      <c r="E36" s="21">
        <v>2259</v>
      </c>
      <c r="F36" s="21">
        <v>1106</v>
      </c>
      <c r="G36" s="60">
        <v>1153</v>
      </c>
      <c r="H36" s="21">
        <v>330</v>
      </c>
      <c r="I36" s="21">
        <v>187</v>
      </c>
      <c r="J36" s="60">
        <v>143</v>
      </c>
      <c r="K36" s="21">
        <v>153</v>
      </c>
      <c r="L36" s="21">
        <v>181</v>
      </c>
      <c r="M36" s="21">
        <v>144</v>
      </c>
      <c r="N36" s="21">
        <v>150</v>
      </c>
      <c r="O36" s="21">
        <v>124</v>
      </c>
      <c r="P36" s="21">
        <v>138</v>
      </c>
      <c r="Q36" s="21">
        <v>189</v>
      </c>
      <c r="R36" s="21">
        <v>216</v>
      </c>
      <c r="S36" s="21">
        <v>206</v>
      </c>
      <c r="T36" s="21">
        <v>186</v>
      </c>
      <c r="U36" s="21">
        <v>171</v>
      </c>
      <c r="V36" s="21">
        <v>186</v>
      </c>
      <c r="W36" s="21">
        <v>160</v>
      </c>
      <c r="X36" s="21">
        <v>114</v>
      </c>
      <c r="Y36" s="21">
        <v>121</v>
      </c>
      <c r="Z36" s="21">
        <v>76</v>
      </c>
      <c r="AA36" s="21">
        <v>35</v>
      </c>
      <c r="AB36" s="21">
        <v>22</v>
      </c>
      <c r="AC36" s="22">
        <v>17</v>
      </c>
    </row>
    <row r="37" spans="1:29" x14ac:dyDescent="0.25">
      <c r="A37" s="7" t="s">
        <v>35</v>
      </c>
      <c r="B37" s="21">
        <v>2912</v>
      </c>
      <c r="C37" s="21">
        <v>1484</v>
      </c>
      <c r="D37" s="60">
        <v>1428</v>
      </c>
      <c r="E37" s="21">
        <v>2208</v>
      </c>
      <c r="F37" s="21">
        <v>1080</v>
      </c>
      <c r="G37" s="60">
        <v>1128</v>
      </c>
      <c r="H37" s="21">
        <v>704</v>
      </c>
      <c r="I37" s="21">
        <v>404</v>
      </c>
      <c r="J37" s="60">
        <v>300</v>
      </c>
      <c r="K37" s="21">
        <v>103</v>
      </c>
      <c r="L37" s="21">
        <v>102</v>
      </c>
      <c r="M37" s="21">
        <v>117</v>
      </c>
      <c r="N37" s="21">
        <v>99</v>
      </c>
      <c r="O37" s="21">
        <v>147</v>
      </c>
      <c r="P37" s="21">
        <v>210</v>
      </c>
      <c r="Q37" s="21">
        <v>244</v>
      </c>
      <c r="R37" s="21">
        <v>237</v>
      </c>
      <c r="S37" s="21">
        <v>200</v>
      </c>
      <c r="T37" s="21">
        <v>190</v>
      </c>
      <c r="U37" s="21">
        <v>177</v>
      </c>
      <c r="V37" s="21">
        <v>208</v>
      </c>
      <c r="W37" s="21">
        <v>218</v>
      </c>
      <c r="X37" s="21">
        <v>160</v>
      </c>
      <c r="Y37" s="21">
        <v>201</v>
      </c>
      <c r="Z37" s="21">
        <v>129</v>
      </c>
      <c r="AA37" s="21">
        <v>96</v>
      </c>
      <c r="AB37" s="21">
        <v>50</v>
      </c>
      <c r="AC37" s="22">
        <v>24</v>
      </c>
    </row>
    <row r="38" spans="1:29" x14ac:dyDescent="0.25">
      <c r="A38" s="7" t="s">
        <v>36</v>
      </c>
      <c r="B38" s="21">
        <v>1222</v>
      </c>
      <c r="C38" s="21">
        <v>623</v>
      </c>
      <c r="D38" s="60">
        <v>599</v>
      </c>
      <c r="E38" s="21">
        <v>1023</v>
      </c>
      <c r="F38" s="21">
        <v>504</v>
      </c>
      <c r="G38" s="60">
        <v>519</v>
      </c>
      <c r="H38" s="21">
        <v>199</v>
      </c>
      <c r="I38" s="21">
        <v>119</v>
      </c>
      <c r="J38" s="60">
        <v>80</v>
      </c>
      <c r="K38" s="21">
        <v>66</v>
      </c>
      <c r="L38" s="21">
        <v>54</v>
      </c>
      <c r="M38" s="21">
        <v>49</v>
      </c>
      <c r="N38" s="21">
        <v>62</v>
      </c>
      <c r="O38" s="21">
        <v>52</v>
      </c>
      <c r="P38" s="21">
        <v>64</v>
      </c>
      <c r="Q38" s="21">
        <v>73</v>
      </c>
      <c r="R38" s="21">
        <v>80</v>
      </c>
      <c r="S38" s="21">
        <v>89</v>
      </c>
      <c r="T38" s="21">
        <v>85</v>
      </c>
      <c r="U38" s="21">
        <v>92</v>
      </c>
      <c r="V38" s="21">
        <v>101</v>
      </c>
      <c r="W38" s="21">
        <v>102</v>
      </c>
      <c r="X38" s="21">
        <v>78</v>
      </c>
      <c r="Y38" s="21">
        <v>69</v>
      </c>
      <c r="Z38" s="21">
        <v>55</v>
      </c>
      <c r="AA38" s="21">
        <v>23</v>
      </c>
      <c r="AB38" s="21">
        <v>22</v>
      </c>
      <c r="AC38" s="22">
        <v>6</v>
      </c>
    </row>
    <row r="39" spans="1:29" x14ac:dyDescent="0.25">
      <c r="A39" s="7" t="s">
        <v>37</v>
      </c>
      <c r="B39" s="21">
        <v>1414</v>
      </c>
      <c r="C39" s="21">
        <v>709</v>
      </c>
      <c r="D39" s="60">
        <v>705</v>
      </c>
      <c r="E39" s="21">
        <v>1241</v>
      </c>
      <c r="F39" s="21">
        <v>620</v>
      </c>
      <c r="G39" s="60">
        <v>621</v>
      </c>
      <c r="H39" s="21">
        <v>173</v>
      </c>
      <c r="I39" s="21">
        <v>89</v>
      </c>
      <c r="J39" s="60">
        <v>84</v>
      </c>
      <c r="K39" s="21">
        <v>81</v>
      </c>
      <c r="L39" s="21">
        <v>68</v>
      </c>
      <c r="M39" s="21">
        <v>59</v>
      </c>
      <c r="N39" s="21">
        <v>62</v>
      </c>
      <c r="O39" s="21">
        <v>57</v>
      </c>
      <c r="P39" s="21">
        <v>47</v>
      </c>
      <c r="Q39" s="21">
        <v>104</v>
      </c>
      <c r="R39" s="21">
        <v>106</v>
      </c>
      <c r="S39" s="21">
        <v>88</v>
      </c>
      <c r="T39" s="21">
        <v>113</v>
      </c>
      <c r="U39" s="21">
        <v>136</v>
      </c>
      <c r="V39" s="21">
        <v>91</v>
      </c>
      <c r="W39" s="21">
        <v>116</v>
      </c>
      <c r="X39" s="21">
        <v>86</v>
      </c>
      <c r="Y39" s="21">
        <v>85</v>
      </c>
      <c r="Z39" s="21">
        <v>50</v>
      </c>
      <c r="AA39" s="21">
        <v>38</v>
      </c>
      <c r="AB39" s="21">
        <v>20</v>
      </c>
      <c r="AC39" s="22">
        <v>7</v>
      </c>
    </row>
    <row r="40" spans="1:29" ht="13" x14ac:dyDescent="0.3">
      <c r="A40" s="6" t="str">
        <f>VLOOKUP("&lt;Zeilentitel_6&gt;",Uebersetzungen!$B$3:$E$121,Uebersetzungen!$B$2+1,FALSE)</f>
        <v>Region Landquart</v>
      </c>
      <c r="B40" s="9">
        <v>25402</v>
      </c>
      <c r="C40" s="9">
        <v>12723</v>
      </c>
      <c r="D40" s="65">
        <v>12679</v>
      </c>
      <c r="E40" s="9">
        <v>21636</v>
      </c>
      <c r="F40" s="9">
        <v>10689</v>
      </c>
      <c r="G40" s="65">
        <v>10947</v>
      </c>
      <c r="H40" s="9">
        <v>3766</v>
      </c>
      <c r="I40" s="9">
        <v>2034</v>
      </c>
      <c r="J40" s="65">
        <v>1732</v>
      </c>
      <c r="K40" s="66">
        <v>1260</v>
      </c>
      <c r="L40" s="9">
        <v>1309</v>
      </c>
      <c r="M40" s="9">
        <v>1232</v>
      </c>
      <c r="N40" s="9">
        <v>1266</v>
      </c>
      <c r="O40" s="9">
        <v>1435</v>
      </c>
      <c r="P40" s="9">
        <v>1518</v>
      </c>
      <c r="Q40" s="9">
        <v>1631</v>
      </c>
      <c r="R40" s="9">
        <v>1727</v>
      </c>
      <c r="S40" s="9">
        <v>1638</v>
      </c>
      <c r="T40" s="9">
        <v>1798</v>
      </c>
      <c r="U40" s="9">
        <v>2131</v>
      </c>
      <c r="V40" s="9">
        <v>2107</v>
      </c>
      <c r="W40" s="9">
        <v>1717</v>
      </c>
      <c r="X40" s="9">
        <v>1365</v>
      </c>
      <c r="Y40" s="9">
        <v>1247</v>
      </c>
      <c r="Z40" s="9">
        <v>907</v>
      </c>
      <c r="AA40" s="9">
        <v>571</v>
      </c>
      <c r="AB40" s="9">
        <v>360</v>
      </c>
      <c r="AC40" s="13">
        <v>183</v>
      </c>
    </row>
    <row r="41" spans="1:29" x14ac:dyDescent="0.25">
      <c r="A41" s="7" t="s">
        <v>71</v>
      </c>
      <c r="B41" s="21">
        <v>3310</v>
      </c>
      <c r="C41" s="21">
        <v>1691</v>
      </c>
      <c r="D41" s="60">
        <v>1619</v>
      </c>
      <c r="E41" s="21">
        <v>2918</v>
      </c>
      <c r="F41" s="21">
        <v>1474</v>
      </c>
      <c r="G41" s="60">
        <v>1444</v>
      </c>
      <c r="H41" s="21">
        <v>392</v>
      </c>
      <c r="I41" s="21">
        <v>217</v>
      </c>
      <c r="J41" s="60">
        <v>175</v>
      </c>
      <c r="K41" s="21">
        <v>158</v>
      </c>
      <c r="L41" s="21">
        <v>183</v>
      </c>
      <c r="M41" s="21">
        <v>181</v>
      </c>
      <c r="N41" s="21">
        <v>180</v>
      </c>
      <c r="O41" s="21">
        <v>212</v>
      </c>
      <c r="P41" s="21">
        <v>164</v>
      </c>
      <c r="Q41" s="21">
        <v>172</v>
      </c>
      <c r="R41" s="21">
        <v>256</v>
      </c>
      <c r="S41" s="21">
        <v>226</v>
      </c>
      <c r="T41" s="21">
        <v>251</v>
      </c>
      <c r="U41" s="21">
        <v>275</v>
      </c>
      <c r="V41" s="21">
        <v>271</v>
      </c>
      <c r="W41" s="21">
        <v>211</v>
      </c>
      <c r="X41" s="21">
        <v>168</v>
      </c>
      <c r="Y41" s="21">
        <v>162</v>
      </c>
      <c r="Z41" s="21">
        <v>124</v>
      </c>
      <c r="AA41" s="21">
        <v>62</v>
      </c>
      <c r="AB41" s="21">
        <v>38</v>
      </c>
      <c r="AC41" s="22">
        <v>16</v>
      </c>
    </row>
    <row r="42" spans="1:29" x14ac:dyDescent="0.25">
      <c r="A42" s="7" t="s">
        <v>72</v>
      </c>
      <c r="B42" s="21">
        <v>2521</v>
      </c>
      <c r="C42" s="21">
        <v>1260</v>
      </c>
      <c r="D42" s="60">
        <v>1261</v>
      </c>
      <c r="E42" s="21">
        <v>2257</v>
      </c>
      <c r="F42" s="21">
        <v>1122</v>
      </c>
      <c r="G42" s="60">
        <v>1135</v>
      </c>
      <c r="H42" s="21">
        <v>264</v>
      </c>
      <c r="I42" s="21">
        <v>138</v>
      </c>
      <c r="J42" s="60">
        <v>126</v>
      </c>
      <c r="K42" s="21">
        <v>143</v>
      </c>
      <c r="L42" s="21">
        <v>116</v>
      </c>
      <c r="M42" s="21">
        <v>129</v>
      </c>
      <c r="N42" s="21">
        <v>163</v>
      </c>
      <c r="O42" s="21">
        <v>164</v>
      </c>
      <c r="P42" s="21">
        <v>146</v>
      </c>
      <c r="Q42" s="21">
        <v>149</v>
      </c>
      <c r="R42" s="21">
        <v>205</v>
      </c>
      <c r="S42" s="21">
        <v>159</v>
      </c>
      <c r="T42" s="21">
        <v>203</v>
      </c>
      <c r="U42" s="21">
        <v>216</v>
      </c>
      <c r="V42" s="21">
        <v>186</v>
      </c>
      <c r="W42" s="21">
        <v>144</v>
      </c>
      <c r="X42" s="21">
        <v>116</v>
      </c>
      <c r="Y42" s="21">
        <v>100</v>
      </c>
      <c r="Z42" s="21">
        <v>86</v>
      </c>
      <c r="AA42" s="21">
        <v>62</v>
      </c>
      <c r="AB42" s="21">
        <v>24</v>
      </c>
      <c r="AC42" s="22">
        <v>10</v>
      </c>
    </row>
    <row r="43" spans="1:29" x14ac:dyDescent="0.25">
      <c r="A43" s="7" t="s">
        <v>73</v>
      </c>
      <c r="B43" s="21">
        <v>3490</v>
      </c>
      <c r="C43" s="21">
        <v>1739</v>
      </c>
      <c r="D43" s="60">
        <v>1751</v>
      </c>
      <c r="E43" s="21">
        <v>2960</v>
      </c>
      <c r="F43" s="21">
        <v>1448</v>
      </c>
      <c r="G43" s="60">
        <v>1512</v>
      </c>
      <c r="H43" s="21">
        <v>530</v>
      </c>
      <c r="I43" s="21">
        <v>291</v>
      </c>
      <c r="J43" s="60">
        <v>239</v>
      </c>
      <c r="K43" s="21">
        <v>157</v>
      </c>
      <c r="L43" s="21">
        <v>172</v>
      </c>
      <c r="M43" s="21">
        <v>175</v>
      </c>
      <c r="N43" s="21">
        <v>201</v>
      </c>
      <c r="O43" s="21">
        <v>184</v>
      </c>
      <c r="P43" s="21">
        <v>214</v>
      </c>
      <c r="Q43" s="21">
        <v>239</v>
      </c>
      <c r="R43" s="21">
        <v>218</v>
      </c>
      <c r="S43" s="21">
        <v>241</v>
      </c>
      <c r="T43" s="21">
        <v>249</v>
      </c>
      <c r="U43" s="21">
        <v>274</v>
      </c>
      <c r="V43" s="21">
        <v>276</v>
      </c>
      <c r="W43" s="21">
        <v>223</v>
      </c>
      <c r="X43" s="21">
        <v>196</v>
      </c>
      <c r="Y43" s="21">
        <v>172</v>
      </c>
      <c r="Z43" s="21">
        <v>119</v>
      </c>
      <c r="AA43" s="21">
        <v>93</v>
      </c>
      <c r="AB43" s="21">
        <v>54</v>
      </c>
      <c r="AC43" s="22">
        <v>33</v>
      </c>
    </row>
    <row r="44" spans="1:29" x14ac:dyDescent="0.25">
      <c r="A44" s="7" t="s">
        <v>74</v>
      </c>
      <c r="B44" s="21">
        <v>835</v>
      </c>
      <c r="C44" s="21">
        <v>422</v>
      </c>
      <c r="D44" s="60">
        <v>413</v>
      </c>
      <c r="E44" s="21">
        <v>751</v>
      </c>
      <c r="F44" s="21">
        <v>376</v>
      </c>
      <c r="G44" s="60">
        <v>375</v>
      </c>
      <c r="H44" s="21">
        <v>84</v>
      </c>
      <c r="I44" s="21">
        <v>46</v>
      </c>
      <c r="J44" s="60">
        <v>38</v>
      </c>
      <c r="K44" s="21">
        <v>53</v>
      </c>
      <c r="L44" s="21">
        <v>35</v>
      </c>
      <c r="M44" s="21">
        <v>29</v>
      </c>
      <c r="N44" s="21">
        <v>27</v>
      </c>
      <c r="O44" s="21">
        <v>49</v>
      </c>
      <c r="P44" s="21">
        <v>48</v>
      </c>
      <c r="Q44" s="21">
        <v>72</v>
      </c>
      <c r="R44" s="21">
        <v>67</v>
      </c>
      <c r="S44" s="21">
        <v>64</v>
      </c>
      <c r="T44" s="21">
        <v>48</v>
      </c>
      <c r="U44" s="21">
        <v>72</v>
      </c>
      <c r="V44" s="21">
        <v>71</v>
      </c>
      <c r="W44" s="21">
        <v>55</v>
      </c>
      <c r="X44" s="21">
        <v>45</v>
      </c>
      <c r="Y44" s="21">
        <v>40</v>
      </c>
      <c r="Z44" s="21">
        <v>34</v>
      </c>
      <c r="AA44" s="21">
        <v>14</v>
      </c>
      <c r="AB44" s="21">
        <v>7</v>
      </c>
      <c r="AC44" s="22">
        <v>5</v>
      </c>
    </row>
    <row r="45" spans="1:29" x14ac:dyDescent="0.25">
      <c r="A45" s="7" t="s">
        <v>75</v>
      </c>
      <c r="B45" s="21">
        <v>895</v>
      </c>
      <c r="C45" s="21">
        <v>457</v>
      </c>
      <c r="D45" s="60">
        <v>438</v>
      </c>
      <c r="E45" s="21">
        <v>798</v>
      </c>
      <c r="F45" s="21">
        <v>403</v>
      </c>
      <c r="G45" s="60">
        <v>395</v>
      </c>
      <c r="H45" s="21">
        <v>97</v>
      </c>
      <c r="I45" s="21">
        <v>54</v>
      </c>
      <c r="J45" s="60">
        <v>43</v>
      </c>
      <c r="K45" s="21">
        <v>34</v>
      </c>
      <c r="L45" s="21">
        <v>45</v>
      </c>
      <c r="M45" s="21">
        <v>39</v>
      </c>
      <c r="N45" s="21">
        <v>46</v>
      </c>
      <c r="O45" s="21">
        <v>53</v>
      </c>
      <c r="P45" s="21">
        <v>66</v>
      </c>
      <c r="Q45" s="21">
        <v>64</v>
      </c>
      <c r="R45" s="21">
        <v>49</v>
      </c>
      <c r="S45" s="21">
        <v>54</v>
      </c>
      <c r="T45" s="21">
        <v>64</v>
      </c>
      <c r="U45" s="21">
        <v>78</v>
      </c>
      <c r="V45" s="21">
        <v>91</v>
      </c>
      <c r="W45" s="21">
        <v>58</v>
      </c>
      <c r="X45" s="21">
        <v>51</v>
      </c>
      <c r="Y45" s="21">
        <v>47</v>
      </c>
      <c r="Z45" s="21">
        <v>25</v>
      </c>
      <c r="AA45" s="21">
        <v>14</v>
      </c>
      <c r="AB45" s="21">
        <v>12</v>
      </c>
      <c r="AC45" s="22">
        <v>5</v>
      </c>
    </row>
    <row r="46" spans="1:29" x14ac:dyDescent="0.25">
      <c r="A46" s="7" t="s">
        <v>76</v>
      </c>
      <c r="B46" s="21">
        <v>3006</v>
      </c>
      <c r="C46" s="21">
        <v>1482</v>
      </c>
      <c r="D46" s="60">
        <v>1524</v>
      </c>
      <c r="E46" s="21">
        <v>2694</v>
      </c>
      <c r="F46" s="21">
        <v>1313</v>
      </c>
      <c r="G46" s="60">
        <v>1381</v>
      </c>
      <c r="H46" s="21">
        <v>312</v>
      </c>
      <c r="I46" s="21">
        <v>169</v>
      </c>
      <c r="J46" s="60">
        <v>143</v>
      </c>
      <c r="K46" s="21">
        <v>160</v>
      </c>
      <c r="L46" s="21">
        <v>159</v>
      </c>
      <c r="M46" s="21">
        <v>121</v>
      </c>
      <c r="N46" s="21">
        <v>114</v>
      </c>
      <c r="O46" s="21">
        <v>175</v>
      </c>
      <c r="P46" s="21">
        <v>180</v>
      </c>
      <c r="Q46" s="21">
        <v>180</v>
      </c>
      <c r="R46" s="21">
        <v>222</v>
      </c>
      <c r="S46" s="21">
        <v>196</v>
      </c>
      <c r="T46" s="21">
        <v>212</v>
      </c>
      <c r="U46" s="21">
        <v>266</v>
      </c>
      <c r="V46" s="21">
        <v>232</v>
      </c>
      <c r="W46" s="21">
        <v>211</v>
      </c>
      <c r="X46" s="21">
        <v>158</v>
      </c>
      <c r="Y46" s="21">
        <v>140</v>
      </c>
      <c r="Z46" s="21">
        <v>131</v>
      </c>
      <c r="AA46" s="21">
        <v>76</v>
      </c>
      <c r="AB46" s="21">
        <v>42</v>
      </c>
      <c r="AC46" s="22">
        <v>31</v>
      </c>
    </row>
    <row r="47" spans="1:29" x14ac:dyDescent="0.25">
      <c r="A47" s="7" t="s">
        <v>77</v>
      </c>
      <c r="B47" s="21">
        <v>2419</v>
      </c>
      <c r="C47" s="21">
        <v>1206</v>
      </c>
      <c r="D47" s="60">
        <v>1213</v>
      </c>
      <c r="E47" s="21">
        <v>2217</v>
      </c>
      <c r="F47" s="21">
        <v>1103</v>
      </c>
      <c r="G47" s="60">
        <v>1114</v>
      </c>
      <c r="H47" s="21">
        <v>202</v>
      </c>
      <c r="I47" s="21">
        <v>103</v>
      </c>
      <c r="J47" s="60">
        <v>99</v>
      </c>
      <c r="K47" s="21">
        <v>97</v>
      </c>
      <c r="L47" s="21">
        <v>127</v>
      </c>
      <c r="M47" s="21">
        <v>127</v>
      </c>
      <c r="N47" s="21">
        <v>129</v>
      </c>
      <c r="O47" s="21">
        <v>129</v>
      </c>
      <c r="P47" s="21">
        <v>122</v>
      </c>
      <c r="Q47" s="21">
        <v>125</v>
      </c>
      <c r="R47" s="21">
        <v>143</v>
      </c>
      <c r="S47" s="21">
        <v>149</v>
      </c>
      <c r="T47" s="21">
        <v>184</v>
      </c>
      <c r="U47" s="21">
        <v>263</v>
      </c>
      <c r="V47" s="21">
        <v>224</v>
      </c>
      <c r="W47" s="21">
        <v>144</v>
      </c>
      <c r="X47" s="21">
        <v>122</v>
      </c>
      <c r="Y47" s="21">
        <v>126</v>
      </c>
      <c r="Z47" s="21">
        <v>96</v>
      </c>
      <c r="AA47" s="21">
        <v>47</v>
      </c>
      <c r="AB47" s="21">
        <v>43</v>
      </c>
      <c r="AC47" s="22">
        <v>22</v>
      </c>
    </row>
    <row r="48" spans="1:29" x14ac:dyDescent="0.25">
      <c r="A48" s="7" t="s">
        <v>78</v>
      </c>
      <c r="B48" s="21">
        <v>8926</v>
      </c>
      <c r="C48" s="21">
        <v>4466</v>
      </c>
      <c r="D48" s="60">
        <v>4460</v>
      </c>
      <c r="E48" s="21">
        <v>7041</v>
      </c>
      <c r="F48" s="21">
        <v>3450</v>
      </c>
      <c r="G48" s="60">
        <v>3591</v>
      </c>
      <c r="H48" s="21">
        <v>1885</v>
      </c>
      <c r="I48" s="21">
        <v>1016</v>
      </c>
      <c r="J48" s="60">
        <v>869</v>
      </c>
      <c r="K48" s="21">
        <v>458</v>
      </c>
      <c r="L48" s="21">
        <v>472</v>
      </c>
      <c r="M48" s="21">
        <v>431</v>
      </c>
      <c r="N48" s="21">
        <v>406</v>
      </c>
      <c r="O48" s="21">
        <v>469</v>
      </c>
      <c r="P48" s="21">
        <v>578</v>
      </c>
      <c r="Q48" s="21">
        <v>630</v>
      </c>
      <c r="R48" s="21">
        <v>567</v>
      </c>
      <c r="S48" s="21">
        <v>549</v>
      </c>
      <c r="T48" s="21">
        <v>587</v>
      </c>
      <c r="U48" s="21">
        <v>687</v>
      </c>
      <c r="V48" s="21">
        <v>756</v>
      </c>
      <c r="W48" s="21">
        <v>671</v>
      </c>
      <c r="X48" s="21">
        <v>509</v>
      </c>
      <c r="Y48" s="21">
        <v>460</v>
      </c>
      <c r="Z48" s="21">
        <v>292</v>
      </c>
      <c r="AA48" s="21">
        <v>203</v>
      </c>
      <c r="AB48" s="21">
        <v>140</v>
      </c>
      <c r="AC48" s="22">
        <v>61</v>
      </c>
    </row>
    <row r="49" spans="1:29" ht="13" x14ac:dyDescent="0.3">
      <c r="A49" s="6" t="str">
        <f>VLOOKUP("&lt;Zeilentitel_7&gt;",Uebersetzungen!$B$3:$E$121,Uebersetzungen!$B$2+1,FALSE)</f>
        <v>Region Maloja</v>
      </c>
      <c r="B49" s="9">
        <v>18184</v>
      </c>
      <c r="C49" s="9">
        <v>9081</v>
      </c>
      <c r="D49" s="65">
        <v>9103</v>
      </c>
      <c r="E49" s="9">
        <v>12743</v>
      </c>
      <c r="F49" s="9">
        <v>6168</v>
      </c>
      <c r="G49" s="65">
        <v>6575</v>
      </c>
      <c r="H49" s="9">
        <v>5441</v>
      </c>
      <c r="I49" s="9">
        <v>2913</v>
      </c>
      <c r="J49" s="65">
        <v>2528</v>
      </c>
      <c r="K49" s="66">
        <v>687</v>
      </c>
      <c r="L49" s="9">
        <v>688</v>
      </c>
      <c r="M49" s="9">
        <v>708</v>
      </c>
      <c r="N49" s="9">
        <v>874</v>
      </c>
      <c r="O49" s="9">
        <v>886</v>
      </c>
      <c r="P49" s="9">
        <v>1003</v>
      </c>
      <c r="Q49" s="9">
        <v>1151</v>
      </c>
      <c r="R49" s="9">
        <v>1177</v>
      </c>
      <c r="S49" s="9">
        <v>1164</v>
      </c>
      <c r="T49" s="9">
        <v>1390</v>
      </c>
      <c r="U49" s="9">
        <v>1562</v>
      </c>
      <c r="V49" s="9">
        <v>1544</v>
      </c>
      <c r="W49" s="9">
        <v>1346</v>
      </c>
      <c r="X49" s="9">
        <v>1129</v>
      </c>
      <c r="Y49" s="9">
        <v>1028</v>
      </c>
      <c r="Z49" s="9">
        <v>829</v>
      </c>
      <c r="AA49" s="9">
        <v>550</v>
      </c>
      <c r="AB49" s="9">
        <v>289</v>
      </c>
      <c r="AC49" s="13">
        <v>179</v>
      </c>
    </row>
    <row r="50" spans="1:29" x14ac:dyDescent="0.25">
      <c r="A50" s="7" t="s">
        <v>42</v>
      </c>
      <c r="B50" s="21">
        <v>607</v>
      </c>
      <c r="C50" s="21">
        <v>305</v>
      </c>
      <c r="D50" s="60">
        <v>302</v>
      </c>
      <c r="E50" s="21">
        <v>509</v>
      </c>
      <c r="F50" s="21">
        <v>245</v>
      </c>
      <c r="G50" s="60">
        <v>264</v>
      </c>
      <c r="H50" s="21">
        <v>98</v>
      </c>
      <c r="I50" s="21">
        <v>60</v>
      </c>
      <c r="J50" s="60">
        <v>38</v>
      </c>
      <c r="K50" s="21">
        <v>17</v>
      </c>
      <c r="L50" s="21">
        <v>19</v>
      </c>
      <c r="M50" s="21">
        <v>27</v>
      </c>
      <c r="N50" s="21">
        <v>25</v>
      </c>
      <c r="O50" s="21">
        <v>28</v>
      </c>
      <c r="P50" s="21">
        <v>30</v>
      </c>
      <c r="Q50" s="21">
        <v>43</v>
      </c>
      <c r="R50" s="21">
        <v>37</v>
      </c>
      <c r="S50" s="21">
        <v>38</v>
      </c>
      <c r="T50" s="21">
        <v>36</v>
      </c>
      <c r="U50" s="21">
        <v>52</v>
      </c>
      <c r="V50" s="21">
        <v>63</v>
      </c>
      <c r="W50" s="21">
        <v>58</v>
      </c>
      <c r="X50" s="21">
        <v>38</v>
      </c>
      <c r="Y50" s="21">
        <v>40</v>
      </c>
      <c r="Z50" s="21">
        <v>32</v>
      </c>
      <c r="AA50" s="21">
        <v>12</v>
      </c>
      <c r="AB50" s="21">
        <v>7</v>
      </c>
      <c r="AC50" s="22">
        <v>5</v>
      </c>
    </row>
    <row r="51" spans="1:29" x14ac:dyDescent="0.25">
      <c r="A51" s="7" t="s">
        <v>43</v>
      </c>
      <c r="B51" s="21">
        <v>1502</v>
      </c>
      <c r="C51" s="21">
        <v>733</v>
      </c>
      <c r="D51" s="60">
        <v>769</v>
      </c>
      <c r="E51" s="21">
        <v>1085</v>
      </c>
      <c r="F51" s="21">
        <v>527</v>
      </c>
      <c r="G51" s="60">
        <v>558</v>
      </c>
      <c r="H51" s="21">
        <v>417</v>
      </c>
      <c r="I51" s="21">
        <v>206</v>
      </c>
      <c r="J51" s="60">
        <v>211</v>
      </c>
      <c r="K51" s="21">
        <v>47</v>
      </c>
      <c r="L51" s="21">
        <v>45</v>
      </c>
      <c r="M51" s="21">
        <v>63</v>
      </c>
      <c r="N51" s="21">
        <v>73</v>
      </c>
      <c r="O51" s="21">
        <v>93</v>
      </c>
      <c r="P51" s="21">
        <v>88</v>
      </c>
      <c r="Q51" s="21">
        <v>112</v>
      </c>
      <c r="R51" s="21">
        <v>80</v>
      </c>
      <c r="S51" s="21">
        <v>70</v>
      </c>
      <c r="T51" s="21">
        <v>117</v>
      </c>
      <c r="U51" s="21">
        <v>139</v>
      </c>
      <c r="V51" s="21">
        <v>136</v>
      </c>
      <c r="W51" s="21">
        <v>115</v>
      </c>
      <c r="X51" s="21">
        <v>77</v>
      </c>
      <c r="Y51" s="21">
        <v>108</v>
      </c>
      <c r="Z51" s="21">
        <v>60</v>
      </c>
      <c r="AA51" s="21">
        <v>46</v>
      </c>
      <c r="AB51" s="21">
        <v>20</v>
      </c>
      <c r="AC51" s="22">
        <v>13</v>
      </c>
    </row>
    <row r="52" spans="1:29" x14ac:dyDescent="0.25">
      <c r="A52" s="7" t="s">
        <v>44</v>
      </c>
      <c r="B52" s="21">
        <v>207</v>
      </c>
      <c r="C52" s="21">
        <v>104</v>
      </c>
      <c r="D52" s="60">
        <v>103</v>
      </c>
      <c r="E52" s="21">
        <v>153</v>
      </c>
      <c r="F52" s="21">
        <v>73</v>
      </c>
      <c r="G52" s="60">
        <v>80</v>
      </c>
      <c r="H52" s="21">
        <v>54</v>
      </c>
      <c r="I52" s="21">
        <v>31</v>
      </c>
      <c r="J52" s="60">
        <v>23</v>
      </c>
      <c r="K52" s="21">
        <v>14</v>
      </c>
      <c r="L52" s="21">
        <v>9</v>
      </c>
      <c r="M52" s="21">
        <v>10</v>
      </c>
      <c r="N52" s="21">
        <v>7</v>
      </c>
      <c r="O52" s="21">
        <v>7</v>
      </c>
      <c r="P52" s="21">
        <v>7</v>
      </c>
      <c r="Q52" s="21">
        <v>10</v>
      </c>
      <c r="R52" s="21">
        <v>15</v>
      </c>
      <c r="S52" s="21">
        <v>12</v>
      </c>
      <c r="T52" s="21">
        <v>15</v>
      </c>
      <c r="U52" s="21">
        <v>13</v>
      </c>
      <c r="V52" s="21">
        <v>17</v>
      </c>
      <c r="W52" s="21">
        <v>23</v>
      </c>
      <c r="X52" s="21">
        <v>20</v>
      </c>
      <c r="Y52" s="21">
        <v>12</v>
      </c>
      <c r="Z52" s="21">
        <v>9</v>
      </c>
      <c r="AA52" s="21">
        <v>5</v>
      </c>
      <c r="AB52" s="21">
        <v>1</v>
      </c>
      <c r="AC52" s="22">
        <v>1</v>
      </c>
    </row>
    <row r="53" spans="1:29" x14ac:dyDescent="0.25">
      <c r="A53" s="7" t="s">
        <v>45</v>
      </c>
      <c r="B53" s="21">
        <v>2147</v>
      </c>
      <c r="C53" s="21">
        <v>1057</v>
      </c>
      <c r="D53" s="60">
        <v>1090</v>
      </c>
      <c r="E53" s="21">
        <v>1424</v>
      </c>
      <c r="F53" s="21">
        <v>688</v>
      </c>
      <c r="G53" s="60">
        <v>736</v>
      </c>
      <c r="H53" s="21">
        <v>723</v>
      </c>
      <c r="I53" s="21">
        <v>369</v>
      </c>
      <c r="J53" s="60">
        <v>354</v>
      </c>
      <c r="K53" s="21">
        <v>91</v>
      </c>
      <c r="L53" s="21">
        <v>96</v>
      </c>
      <c r="M53" s="21">
        <v>94</v>
      </c>
      <c r="N53" s="21">
        <v>94</v>
      </c>
      <c r="O53" s="21">
        <v>107</v>
      </c>
      <c r="P53" s="21">
        <v>113</v>
      </c>
      <c r="Q53" s="21">
        <v>133</v>
      </c>
      <c r="R53" s="21">
        <v>147</v>
      </c>
      <c r="S53" s="21">
        <v>176</v>
      </c>
      <c r="T53" s="21">
        <v>163</v>
      </c>
      <c r="U53" s="21">
        <v>204</v>
      </c>
      <c r="V53" s="21">
        <v>168</v>
      </c>
      <c r="W53" s="21">
        <v>148</v>
      </c>
      <c r="X53" s="21">
        <v>133</v>
      </c>
      <c r="Y53" s="21">
        <v>100</v>
      </c>
      <c r="Z53" s="21">
        <v>81</v>
      </c>
      <c r="AA53" s="21">
        <v>54</v>
      </c>
      <c r="AB53" s="21">
        <v>28</v>
      </c>
      <c r="AC53" s="22">
        <v>17</v>
      </c>
    </row>
    <row r="54" spans="1:29" x14ac:dyDescent="0.25">
      <c r="A54" s="7" t="s">
        <v>95</v>
      </c>
      <c r="B54" s="21">
        <v>679</v>
      </c>
      <c r="C54" s="21">
        <v>345</v>
      </c>
      <c r="D54" s="60">
        <v>334</v>
      </c>
      <c r="E54" s="21">
        <v>518</v>
      </c>
      <c r="F54" s="21">
        <v>257</v>
      </c>
      <c r="G54" s="60">
        <v>261</v>
      </c>
      <c r="H54" s="21">
        <v>161</v>
      </c>
      <c r="I54" s="21">
        <v>88</v>
      </c>
      <c r="J54" s="60">
        <v>73</v>
      </c>
      <c r="K54" s="21">
        <v>23</v>
      </c>
      <c r="L54" s="21">
        <v>19</v>
      </c>
      <c r="M54" s="21">
        <v>15</v>
      </c>
      <c r="N54" s="21">
        <v>32</v>
      </c>
      <c r="O54" s="21">
        <v>33</v>
      </c>
      <c r="P54" s="21">
        <v>36</v>
      </c>
      <c r="Q54" s="21">
        <v>42</v>
      </c>
      <c r="R54" s="21">
        <v>35</v>
      </c>
      <c r="S54" s="21">
        <v>38</v>
      </c>
      <c r="T54" s="21">
        <v>44</v>
      </c>
      <c r="U54" s="21">
        <v>71</v>
      </c>
      <c r="V54" s="21">
        <v>57</v>
      </c>
      <c r="W54" s="21">
        <v>67</v>
      </c>
      <c r="X54" s="21">
        <v>54</v>
      </c>
      <c r="Y54" s="21">
        <v>55</v>
      </c>
      <c r="Z54" s="21">
        <v>33</v>
      </c>
      <c r="AA54" s="21">
        <v>14</v>
      </c>
      <c r="AB54" s="21">
        <v>8</v>
      </c>
      <c r="AC54" s="22">
        <v>3</v>
      </c>
    </row>
    <row r="55" spans="1:29" x14ac:dyDescent="0.25">
      <c r="A55" s="7" t="s">
        <v>46</v>
      </c>
      <c r="B55" s="21">
        <v>2913</v>
      </c>
      <c r="C55" s="21">
        <v>1446</v>
      </c>
      <c r="D55" s="60">
        <v>1467</v>
      </c>
      <c r="E55" s="21">
        <v>2233</v>
      </c>
      <c r="F55" s="21">
        <v>1070</v>
      </c>
      <c r="G55" s="60">
        <v>1163</v>
      </c>
      <c r="H55" s="21">
        <v>680</v>
      </c>
      <c r="I55" s="21">
        <v>376</v>
      </c>
      <c r="J55" s="60">
        <v>304</v>
      </c>
      <c r="K55" s="21">
        <v>117</v>
      </c>
      <c r="L55" s="21">
        <v>131</v>
      </c>
      <c r="M55" s="21">
        <v>120</v>
      </c>
      <c r="N55" s="21">
        <v>136</v>
      </c>
      <c r="O55" s="21">
        <v>168</v>
      </c>
      <c r="P55" s="21">
        <v>170</v>
      </c>
      <c r="Q55" s="21">
        <v>175</v>
      </c>
      <c r="R55" s="21">
        <v>203</v>
      </c>
      <c r="S55" s="21">
        <v>192</v>
      </c>
      <c r="T55" s="21">
        <v>232</v>
      </c>
      <c r="U55" s="21">
        <v>250</v>
      </c>
      <c r="V55" s="21">
        <v>253</v>
      </c>
      <c r="W55" s="21">
        <v>186</v>
      </c>
      <c r="X55" s="21">
        <v>168</v>
      </c>
      <c r="Y55" s="21">
        <v>134</v>
      </c>
      <c r="Z55" s="21">
        <v>132</v>
      </c>
      <c r="AA55" s="21">
        <v>77</v>
      </c>
      <c r="AB55" s="21">
        <v>43</v>
      </c>
      <c r="AC55" s="22">
        <v>26</v>
      </c>
    </row>
    <row r="56" spans="1:29" x14ac:dyDescent="0.25">
      <c r="A56" s="7" t="s">
        <v>97</v>
      </c>
      <c r="B56" s="21">
        <v>4882</v>
      </c>
      <c r="C56" s="21">
        <v>2450</v>
      </c>
      <c r="D56" s="60">
        <v>2432</v>
      </c>
      <c r="E56" s="21">
        <v>2908</v>
      </c>
      <c r="F56" s="21">
        <v>1392</v>
      </c>
      <c r="G56" s="60">
        <v>1516</v>
      </c>
      <c r="H56" s="21">
        <v>1974</v>
      </c>
      <c r="I56" s="21">
        <v>1058</v>
      </c>
      <c r="J56" s="60">
        <v>916</v>
      </c>
      <c r="K56" s="21">
        <v>149</v>
      </c>
      <c r="L56" s="21">
        <v>172</v>
      </c>
      <c r="M56" s="21">
        <v>173</v>
      </c>
      <c r="N56" s="21">
        <v>207</v>
      </c>
      <c r="O56" s="21">
        <v>212</v>
      </c>
      <c r="P56" s="21">
        <v>294</v>
      </c>
      <c r="Q56" s="21">
        <v>335</v>
      </c>
      <c r="R56" s="21">
        <v>329</v>
      </c>
      <c r="S56" s="21">
        <v>340</v>
      </c>
      <c r="T56" s="21">
        <v>378</v>
      </c>
      <c r="U56" s="21">
        <v>432</v>
      </c>
      <c r="V56" s="21">
        <v>440</v>
      </c>
      <c r="W56" s="21">
        <v>346</v>
      </c>
      <c r="X56" s="21">
        <v>263</v>
      </c>
      <c r="Y56" s="21">
        <v>256</v>
      </c>
      <c r="Z56" s="21">
        <v>253</v>
      </c>
      <c r="AA56" s="21">
        <v>164</v>
      </c>
      <c r="AB56" s="21">
        <v>89</v>
      </c>
      <c r="AC56" s="22">
        <v>50</v>
      </c>
    </row>
    <row r="57" spans="1:29" x14ac:dyDescent="0.25">
      <c r="A57" s="7" t="s">
        <v>47</v>
      </c>
      <c r="B57" s="21">
        <v>681</v>
      </c>
      <c r="C57" s="21">
        <v>355</v>
      </c>
      <c r="D57" s="60">
        <v>326</v>
      </c>
      <c r="E57" s="21">
        <v>575</v>
      </c>
      <c r="F57" s="21">
        <v>302</v>
      </c>
      <c r="G57" s="60">
        <v>273</v>
      </c>
      <c r="H57" s="21">
        <v>106</v>
      </c>
      <c r="I57" s="21">
        <v>53</v>
      </c>
      <c r="J57" s="60">
        <v>53</v>
      </c>
      <c r="K57" s="21">
        <v>30</v>
      </c>
      <c r="L57" s="21">
        <v>29</v>
      </c>
      <c r="M57" s="21">
        <v>31</v>
      </c>
      <c r="N57" s="21">
        <v>32</v>
      </c>
      <c r="O57" s="21">
        <v>34</v>
      </c>
      <c r="P57" s="21">
        <v>38</v>
      </c>
      <c r="Q57" s="21">
        <v>38</v>
      </c>
      <c r="R57" s="21">
        <v>43</v>
      </c>
      <c r="S57" s="21">
        <v>37</v>
      </c>
      <c r="T57" s="21">
        <v>39</v>
      </c>
      <c r="U57" s="21">
        <v>67</v>
      </c>
      <c r="V57" s="21">
        <v>68</v>
      </c>
      <c r="W57" s="21">
        <v>44</v>
      </c>
      <c r="X57" s="21">
        <v>43</v>
      </c>
      <c r="Y57" s="21">
        <v>46</v>
      </c>
      <c r="Z57" s="21">
        <v>29</v>
      </c>
      <c r="AA57" s="21">
        <v>16</v>
      </c>
      <c r="AB57" s="21">
        <v>8</v>
      </c>
      <c r="AC57" s="22">
        <v>9</v>
      </c>
    </row>
    <row r="58" spans="1:29" x14ac:dyDescent="0.25">
      <c r="A58" s="7" t="s">
        <v>98</v>
      </c>
      <c r="B58" s="21">
        <v>702</v>
      </c>
      <c r="C58" s="21">
        <v>349</v>
      </c>
      <c r="D58" s="60">
        <v>353</v>
      </c>
      <c r="E58" s="21">
        <v>474</v>
      </c>
      <c r="F58" s="21">
        <v>228</v>
      </c>
      <c r="G58" s="60">
        <v>246</v>
      </c>
      <c r="H58" s="21">
        <v>228</v>
      </c>
      <c r="I58" s="21">
        <v>121</v>
      </c>
      <c r="J58" s="60">
        <v>107</v>
      </c>
      <c r="K58" s="21">
        <v>36</v>
      </c>
      <c r="L58" s="21">
        <v>31</v>
      </c>
      <c r="M58" s="21">
        <v>21</v>
      </c>
      <c r="N58" s="21">
        <v>37</v>
      </c>
      <c r="O58" s="21">
        <v>35</v>
      </c>
      <c r="P58" s="21">
        <v>29</v>
      </c>
      <c r="Q58" s="21">
        <v>40</v>
      </c>
      <c r="R58" s="21">
        <v>50</v>
      </c>
      <c r="S58" s="21">
        <v>48</v>
      </c>
      <c r="T58" s="21">
        <v>69</v>
      </c>
      <c r="U58" s="21">
        <v>56</v>
      </c>
      <c r="V58" s="21">
        <v>59</v>
      </c>
      <c r="W58" s="21">
        <v>45</v>
      </c>
      <c r="X58" s="21">
        <v>43</v>
      </c>
      <c r="Y58" s="21">
        <v>38</v>
      </c>
      <c r="Z58" s="21">
        <v>28</v>
      </c>
      <c r="AA58" s="21">
        <v>21</v>
      </c>
      <c r="AB58" s="21">
        <v>9</v>
      </c>
      <c r="AC58" s="22">
        <v>7</v>
      </c>
    </row>
    <row r="59" spans="1:29" x14ac:dyDescent="0.25">
      <c r="A59" s="7" t="s">
        <v>48</v>
      </c>
      <c r="B59" s="21">
        <v>1132</v>
      </c>
      <c r="C59" s="21">
        <v>566</v>
      </c>
      <c r="D59" s="60">
        <v>566</v>
      </c>
      <c r="E59" s="21">
        <v>737</v>
      </c>
      <c r="F59" s="21">
        <v>352</v>
      </c>
      <c r="G59" s="60">
        <v>385</v>
      </c>
      <c r="H59" s="21">
        <v>395</v>
      </c>
      <c r="I59" s="21">
        <v>214</v>
      </c>
      <c r="J59" s="60">
        <v>181</v>
      </c>
      <c r="K59" s="21">
        <v>53</v>
      </c>
      <c r="L59" s="21">
        <v>28</v>
      </c>
      <c r="M59" s="21">
        <v>34</v>
      </c>
      <c r="N59" s="21">
        <v>36</v>
      </c>
      <c r="O59" s="21">
        <v>47</v>
      </c>
      <c r="P59" s="21">
        <v>58</v>
      </c>
      <c r="Q59" s="21">
        <v>72</v>
      </c>
      <c r="R59" s="21">
        <v>81</v>
      </c>
      <c r="S59" s="21">
        <v>71</v>
      </c>
      <c r="T59" s="21">
        <v>106</v>
      </c>
      <c r="U59" s="21">
        <v>94</v>
      </c>
      <c r="V59" s="21">
        <v>71</v>
      </c>
      <c r="W59" s="21">
        <v>90</v>
      </c>
      <c r="X59" s="21">
        <v>81</v>
      </c>
      <c r="Y59" s="21">
        <v>81</v>
      </c>
      <c r="Z59" s="21">
        <v>62</v>
      </c>
      <c r="AA59" s="21">
        <v>35</v>
      </c>
      <c r="AB59" s="21">
        <v>19</v>
      </c>
      <c r="AC59" s="22">
        <v>13</v>
      </c>
    </row>
    <row r="60" spans="1:29" x14ac:dyDescent="0.25">
      <c r="A60" s="7" t="s">
        <v>49</v>
      </c>
      <c r="B60" s="21">
        <v>1177</v>
      </c>
      <c r="C60" s="21">
        <v>616</v>
      </c>
      <c r="D60" s="60">
        <v>561</v>
      </c>
      <c r="E60" s="21">
        <v>794</v>
      </c>
      <c r="F60" s="21">
        <v>395</v>
      </c>
      <c r="G60" s="60">
        <v>399</v>
      </c>
      <c r="H60" s="21">
        <v>383</v>
      </c>
      <c r="I60" s="21">
        <v>221</v>
      </c>
      <c r="J60" s="60">
        <v>162</v>
      </c>
      <c r="K60" s="21">
        <v>46</v>
      </c>
      <c r="L60" s="21">
        <v>46</v>
      </c>
      <c r="M60" s="21">
        <v>54</v>
      </c>
      <c r="N60" s="21">
        <v>127</v>
      </c>
      <c r="O60" s="21">
        <v>54</v>
      </c>
      <c r="P60" s="21">
        <v>47</v>
      </c>
      <c r="Q60" s="21">
        <v>71</v>
      </c>
      <c r="R60" s="21">
        <v>78</v>
      </c>
      <c r="S60" s="21">
        <v>72</v>
      </c>
      <c r="T60" s="21">
        <v>80</v>
      </c>
      <c r="U60" s="21">
        <v>82</v>
      </c>
      <c r="V60" s="21">
        <v>76</v>
      </c>
      <c r="W60" s="21">
        <v>86</v>
      </c>
      <c r="X60" s="21">
        <v>88</v>
      </c>
      <c r="Y60" s="21">
        <v>67</v>
      </c>
      <c r="Z60" s="21">
        <v>40</v>
      </c>
      <c r="AA60" s="21">
        <v>32</v>
      </c>
      <c r="AB60" s="21">
        <v>21</v>
      </c>
      <c r="AC60" s="22">
        <v>10</v>
      </c>
    </row>
    <row r="61" spans="1:29" x14ac:dyDescent="0.25">
      <c r="A61" s="7" t="s">
        <v>99</v>
      </c>
      <c r="B61" s="21">
        <v>1555</v>
      </c>
      <c r="C61" s="21">
        <v>755</v>
      </c>
      <c r="D61" s="60">
        <v>800</v>
      </c>
      <c r="E61" s="21">
        <v>1333</v>
      </c>
      <c r="F61" s="21">
        <v>639</v>
      </c>
      <c r="G61" s="60">
        <v>694</v>
      </c>
      <c r="H61" s="21">
        <v>222</v>
      </c>
      <c r="I61" s="21">
        <v>116</v>
      </c>
      <c r="J61" s="60">
        <v>106</v>
      </c>
      <c r="K61" s="21">
        <v>64</v>
      </c>
      <c r="L61" s="21">
        <v>63</v>
      </c>
      <c r="M61" s="21">
        <v>66</v>
      </c>
      <c r="N61" s="21">
        <v>68</v>
      </c>
      <c r="O61" s="21">
        <v>68</v>
      </c>
      <c r="P61" s="21">
        <v>93</v>
      </c>
      <c r="Q61" s="21">
        <v>80</v>
      </c>
      <c r="R61" s="21">
        <v>79</v>
      </c>
      <c r="S61" s="21">
        <v>70</v>
      </c>
      <c r="T61" s="21">
        <v>111</v>
      </c>
      <c r="U61" s="21">
        <v>102</v>
      </c>
      <c r="V61" s="21">
        <v>136</v>
      </c>
      <c r="W61" s="21">
        <v>138</v>
      </c>
      <c r="X61" s="21">
        <v>121</v>
      </c>
      <c r="Y61" s="21">
        <v>91</v>
      </c>
      <c r="Z61" s="21">
        <v>70</v>
      </c>
      <c r="AA61" s="21">
        <v>74</v>
      </c>
      <c r="AB61" s="21">
        <v>36</v>
      </c>
      <c r="AC61" s="22">
        <v>25</v>
      </c>
    </row>
    <row r="62" spans="1:29" ht="13" x14ac:dyDescent="0.3">
      <c r="A62" s="6" t="str">
        <f>VLOOKUP("&lt;Zeilentitel_8&gt;",Uebersetzungen!$B$3:$E$121,Uebersetzungen!$B$2+1,FALSE)</f>
        <v>Region Moesa</v>
      </c>
      <c r="B62" s="9">
        <v>8671</v>
      </c>
      <c r="C62" s="9">
        <v>4429</v>
      </c>
      <c r="D62" s="65">
        <v>4242</v>
      </c>
      <c r="E62" s="9">
        <v>6687</v>
      </c>
      <c r="F62" s="9">
        <v>3253</v>
      </c>
      <c r="G62" s="65">
        <v>3434</v>
      </c>
      <c r="H62" s="9">
        <v>1984</v>
      </c>
      <c r="I62" s="9">
        <v>1176</v>
      </c>
      <c r="J62" s="65">
        <v>808</v>
      </c>
      <c r="K62" s="66">
        <v>276</v>
      </c>
      <c r="L62" s="9">
        <v>360</v>
      </c>
      <c r="M62" s="9">
        <v>353</v>
      </c>
      <c r="N62" s="9">
        <v>410</v>
      </c>
      <c r="O62" s="9">
        <v>423</v>
      </c>
      <c r="P62" s="9">
        <v>473</v>
      </c>
      <c r="Q62" s="9">
        <v>425</v>
      </c>
      <c r="R62" s="9">
        <v>488</v>
      </c>
      <c r="S62" s="9">
        <v>618</v>
      </c>
      <c r="T62" s="9">
        <v>742</v>
      </c>
      <c r="U62" s="9">
        <v>822</v>
      </c>
      <c r="V62" s="9">
        <v>734</v>
      </c>
      <c r="W62" s="9">
        <v>595</v>
      </c>
      <c r="X62" s="9">
        <v>501</v>
      </c>
      <c r="Y62" s="9">
        <v>487</v>
      </c>
      <c r="Z62" s="9">
        <v>422</v>
      </c>
      <c r="AA62" s="9">
        <v>282</v>
      </c>
      <c r="AB62" s="9">
        <v>187</v>
      </c>
      <c r="AC62" s="13">
        <v>73</v>
      </c>
    </row>
    <row r="63" spans="1:29" x14ac:dyDescent="0.25">
      <c r="A63" s="7" t="s">
        <v>50</v>
      </c>
      <c r="B63" s="21">
        <v>89</v>
      </c>
      <c r="C63" s="21">
        <v>43</v>
      </c>
      <c r="D63" s="60">
        <v>46</v>
      </c>
      <c r="E63" s="21">
        <v>80</v>
      </c>
      <c r="F63" s="21">
        <v>37</v>
      </c>
      <c r="G63" s="60">
        <v>43</v>
      </c>
      <c r="H63" s="21">
        <v>9</v>
      </c>
      <c r="I63" s="21">
        <v>6</v>
      </c>
      <c r="J63" s="60">
        <v>3</v>
      </c>
      <c r="K63" s="21">
        <v>0</v>
      </c>
      <c r="L63" s="21">
        <v>0</v>
      </c>
      <c r="M63" s="21">
        <v>4</v>
      </c>
      <c r="N63" s="21">
        <v>3</v>
      </c>
      <c r="O63" s="21">
        <v>5</v>
      </c>
      <c r="P63" s="21">
        <v>2</v>
      </c>
      <c r="Q63" s="21">
        <v>3</v>
      </c>
      <c r="R63" s="21">
        <v>1</v>
      </c>
      <c r="S63" s="21">
        <v>4</v>
      </c>
      <c r="T63" s="21">
        <v>2</v>
      </c>
      <c r="U63" s="21">
        <v>11</v>
      </c>
      <c r="V63" s="21">
        <v>16</v>
      </c>
      <c r="W63" s="21">
        <v>9</v>
      </c>
      <c r="X63" s="21">
        <v>6</v>
      </c>
      <c r="Y63" s="21">
        <v>5</v>
      </c>
      <c r="Z63" s="21">
        <v>6</v>
      </c>
      <c r="AA63" s="21">
        <v>5</v>
      </c>
      <c r="AB63" s="21">
        <v>6</v>
      </c>
      <c r="AC63" s="22">
        <v>1</v>
      </c>
    </row>
    <row r="64" spans="1:29" x14ac:dyDescent="0.25">
      <c r="A64" s="7" t="s">
        <v>51</v>
      </c>
      <c r="B64" s="21">
        <v>274</v>
      </c>
      <c r="C64" s="21">
        <v>123</v>
      </c>
      <c r="D64" s="60">
        <v>151</v>
      </c>
      <c r="E64" s="21">
        <v>232</v>
      </c>
      <c r="F64" s="21">
        <v>101</v>
      </c>
      <c r="G64" s="60">
        <v>131</v>
      </c>
      <c r="H64" s="21">
        <v>42</v>
      </c>
      <c r="I64" s="21">
        <v>22</v>
      </c>
      <c r="J64" s="60">
        <v>20</v>
      </c>
      <c r="K64" s="21">
        <v>2</v>
      </c>
      <c r="L64" s="21">
        <v>13</v>
      </c>
      <c r="M64" s="21">
        <v>9</v>
      </c>
      <c r="N64" s="21">
        <v>13</v>
      </c>
      <c r="O64" s="21">
        <v>12</v>
      </c>
      <c r="P64" s="21">
        <v>8</v>
      </c>
      <c r="Q64" s="21">
        <v>12</v>
      </c>
      <c r="R64" s="21">
        <v>12</v>
      </c>
      <c r="S64" s="21">
        <v>16</v>
      </c>
      <c r="T64" s="21">
        <v>25</v>
      </c>
      <c r="U64" s="21">
        <v>27</v>
      </c>
      <c r="V64" s="21">
        <v>26</v>
      </c>
      <c r="W64" s="21">
        <v>16</v>
      </c>
      <c r="X64" s="21">
        <v>16</v>
      </c>
      <c r="Y64" s="21">
        <v>21</v>
      </c>
      <c r="Z64" s="21">
        <v>21</v>
      </c>
      <c r="AA64" s="21">
        <v>12</v>
      </c>
      <c r="AB64" s="21">
        <v>10</v>
      </c>
      <c r="AC64" s="22">
        <v>3</v>
      </c>
    </row>
    <row r="65" spans="1:29" x14ac:dyDescent="0.25">
      <c r="A65" s="7" t="s">
        <v>52</v>
      </c>
      <c r="B65" s="21">
        <v>151</v>
      </c>
      <c r="C65" s="21">
        <v>87</v>
      </c>
      <c r="D65" s="60">
        <v>64</v>
      </c>
      <c r="E65" s="21">
        <v>133</v>
      </c>
      <c r="F65" s="21">
        <v>72</v>
      </c>
      <c r="G65" s="60">
        <v>61</v>
      </c>
      <c r="H65" s="21">
        <v>18</v>
      </c>
      <c r="I65" s="21">
        <v>15</v>
      </c>
      <c r="J65" s="60">
        <v>3</v>
      </c>
      <c r="K65" s="21">
        <v>3</v>
      </c>
      <c r="L65" s="21">
        <v>2</v>
      </c>
      <c r="M65" s="21">
        <v>2</v>
      </c>
      <c r="N65" s="21">
        <v>4</v>
      </c>
      <c r="O65" s="21">
        <v>2</v>
      </c>
      <c r="P65" s="21">
        <v>7</v>
      </c>
      <c r="Q65" s="21">
        <v>5</v>
      </c>
      <c r="R65" s="21">
        <v>5</v>
      </c>
      <c r="S65" s="21">
        <v>8</v>
      </c>
      <c r="T65" s="21">
        <v>14</v>
      </c>
      <c r="U65" s="21">
        <v>12</v>
      </c>
      <c r="V65" s="21">
        <v>12</v>
      </c>
      <c r="W65" s="21">
        <v>20</v>
      </c>
      <c r="X65" s="21">
        <v>22</v>
      </c>
      <c r="Y65" s="21">
        <v>15</v>
      </c>
      <c r="Z65" s="21">
        <v>7</v>
      </c>
      <c r="AA65" s="21">
        <v>8</v>
      </c>
      <c r="AB65" s="21">
        <v>1</v>
      </c>
      <c r="AC65" s="22">
        <v>2</v>
      </c>
    </row>
    <row r="66" spans="1:29" x14ac:dyDescent="0.25">
      <c r="A66" s="7" t="s">
        <v>53</v>
      </c>
      <c r="B66" s="21">
        <v>109</v>
      </c>
      <c r="C66" s="21">
        <v>60</v>
      </c>
      <c r="D66" s="60">
        <v>49</v>
      </c>
      <c r="E66" s="21">
        <v>95</v>
      </c>
      <c r="F66" s="21">
        <v>51</v>
      </c>
      <c r="G66" s="60">
        <v>44</v>
      </c>
      <c r="H66" s="21">
        <v>14</v>
      </c>
      <c r="I66" s="21">
        <v>9</v>
      </c>
      <c r="J66" s="60">
        <v>5</v>
      </c>
      <c r="K66" s="21">
        <v>2</v>
      </c>
      <c r="L66" s="21">
        <v>0</v>
      </c>
      <c r="M66" s="21">
        <v>3</v>
      </c>
      <c r="N66" s="21">
        <v>4</v>
      </c>
      <c r="O66" s="21">
        <v>3</v>
      </c>
      <c r="P66" s="21">
        <v>0</v>
      </c>
      <c r="Q66" s="21">
        <v>6</v>
      </c>
      <c r="R66" s="21">
        <v>6</v>
      </c>
      <c r="S66" s="21">
        <v>5</v>
      </c>
      <c r="T66" s="21">
        <v>9</v>
      </c>
      <c r="U66" s="21">
        <v>13</v>
      </c>
      <c r="V66" s="21">
        <v>12</v>
      </c>
      <c r="W66" s="21">
        <v>13</v>
      </c>
      <c r="X66" s="21">
        <v>9</v>
      </c>
      <c r="Y66" s="21">
        <v>7</v>
      </c>
      <c r="Z66" s="21">
        <v>9</v>
      </c>
      <c r="AA66" s="21">
        <v>5</v>
      </c>
      <c r="AB66" s="21">
        <v>1</v>
      </c>
      <c r="AC66" s="22">
        <v>2</v>
      </c>
    </row>
    <row r="67" spans="1:29" x14ac:dyDescent="0.25">
      <c r="A67" s="7" t="s">
        <v>54</v>
      </c>
      <c r="B67" s="21">
        <v>805</v>
      </c>
      <c r="C67" s="21">
        <v>409</v>
      </c>
      <c r="D67" s="60">
        <v>396</v>
      </c>
      <c r="E67" s="21">
        <v>678</v>
      </c>
      <c r="F67" s="21">
        <v>334</v>
      </c>
      <c r="G67" s="60">
        <v>344</v>
      </c>
      <c r="H67" s="21">
        <v>127</v>
      </c>
      <c r="I67" s="21">
        <v>75</v>
      </c>
      <c r="J67" s="60">
        <v>52</v>
      </c>
      <c r="K67" s="21">
        <v>29</v>
      </c>
      <c r="L67" s="21">
        <v>27</v>
      </c>
      <c r="M67" s="21">
        <v>37</v>
      </c>
      <c r="N67" s="21">
        <v>45</v>
      </c>
      <c r="O67" s="21">
        <v>35</v>
      </c>
      <c r="P67" s="21">
        <v>48</v>
      </c>
      <c r="Q67" s="21">
        <v>41</v>
      </c>
      <c r="R67" s="21">
        <v>38</v>
      </c>
      <c r="S67" s="21">
        <v>64</v>
      </c>
      <c r="T67" s="21">
        <v>79</v>
      </c>
      <c r="U67" s="21">
        <v>65</v>
      </c>
      <c r="V67" s="21">
        <v>66</v>
      </c>
      <c r="W67" s="21">
        <v>48</v>
      </c>
      <c r="X67" s="21">
        <v>55</v>
      </c>
      <c r="Y67" s="21">
        <v>50</v>
      </c>
      <c r="Z67" s="21">
        <v>31</v>
      </c>
      <c r="AA67" s="21">
        <v>21</v>
      </c>
      <c r="AB67" s="21">
        <v>18</v>
      </c>
      <c r="AC67" s="22">
        <v>8</v>
      </c>
    </row>
    <row r="68" spans="1:29" x14ac:dyDescent="0.25">
      <c r="A68" s="7" t="s">
        <v>55</v>
      </c>
      <c r="B68" s="21">
        <v>1344</v>
      </c>
      <c r="C68" s="21">
        <v>698</v>
      </c>
      <c r="D68" s="60">
        <v>646</v>
      </c>
      <c r="E68" s="21">
        <v>1059</v>
      </c>
      <c r="F68" s="21">
        <v>530</v>
      </c>
      <c r="G68" s="60">
        <v>529</v>
      </c>
      <c r="H68" s="21">
        <v>285</v>
      </c>
      <c r="I68" s="21">
        <v>168</v>
      </c>
      <c r="J68" s="60">
        <v>117</v>
      </c>
      <c r="K68" s="21">
        <v>34</v>
      </c>
      <c r="L68" s="21">
        <v>56</v>
      </c>
      <c r="M68" s="21">
        <v>42</v>
      </c>
      <c r="N68" s="21">
        <v>63</v>
      </c>
      <c r="O68" s="21">
        <v>70</v>
      </c>
      <c r="P68" s="21">
        <v>69</v>
      </c>
      <c r="Q68" s="21">
        <v>63</v>
      </c>
      <c r="R68" s="21">
        <v>47</v>
      </c>
      <c r="S68" s="21">
        <v>84</v>
      </c>
      <c r="T68" s="21">
        <v>110</v>
      </c>
      <c r="U68" s="21">
        <v>136</v>
      </c>
      <c r="V68" s="21">
        <v>135</v>
      </c>
      <c r="W68" s="21">
        <v>94</v>
      </c>
      <c r="X68" s="21">
        <v>75</v>
      </c>
      <c r="Y68" s="21">
        <v>87</v>
      </c>
      <c r="Z68" s="21">
        <v>72</v>
      </c>
      <c r="AA68" s="21">
        <v>49</v>
      </c>
      <c r="AB68" s="21">
        <v>42</v>
      </c>
      <c r="AC68" s="22">
        <v>16</v>
      </c>
    </row>
    <row r="69" spans="1:29" x14ac:dyDescent="0.25">
      <c r="A69" s="7" t="s">
        <v>56</v>
      </c>
      <c r="B69" s="21">
        <v>319</v>
      </c>
      <c r="C69" s="21">
        <v>175</v>
      </c>
      <c r="D69" s="60">
        <v>144</v>
      </c>
      <c r="E69" s="21">
        <v>254</v>
      </c>
      <c r="F69" s="21">
        <v>131</v>
      </c>
      <c r="G69" s="60">
        <v>123</v>
      </c>
      <c r="H69" s="21">
        <v>65</v>
      </c>
      <c r="I69" s="21">
        <v>44</v>
      </c>
      <c r="J69" s="60">
        <v>21</v>
      </c>
      <c r="K69" s="21">
        <v>8</v>
      </c>
      <c r="L69" s="21">
        <v>6</v>
      </c>
      <c r="M69" s="21">
        <v>6</v>
      </c>
      <c r="N69" s="21">
        <v>16</v>
      </c>
      <c r="O69" s="21">
        <v>17</v>
      </c>
      <c r="P69" s="21">
        <v>13</v>
      </c>
      <c r="Q69" s="21">
        <v>14</v>
      </c>
      <c r="R69" s="21">
        <v>13</v>
      </c>
      <c r="S69" s="21">
        <v>15</v>
      </c>
      <c r="T69" s="21">
        <v>20</v>
      </c>
      <c r="U69" s="21">
        <v>40</v>
      </c>
      <c r="V69" s="21">
        <v>26</v>
      </c>
      <c r="W69" s="21">
        <v>24</v>
      </c>
      <c r="X69" s="21">
        <v>24</v>
      </c>
      <c r="Y69" s="21">
        <v>17</v>
      </c>
      <c r="Z69" s="21">
        <v>19</v>
      </c>
      <c r="AA69" s="21">
        <v>17</v>
      </c>
      <c r="AB69" s="21">
        <v>18</v>
      </c>
      <c r="AC69" s="22">
        <v>6</v>
      </c>
    </row>
    <row r="70" spans="1:29" x14ac:dyDescent="0.25">
      <c r="A70" s="7" t="s">
        <v>57</v>
      </c>
      <c r="B70" s="21">
        <v>552</v>
      </c>
      <c r="C70" s="21">
        <v>287</v>
      </c>
      <c r="D70" s="60">
        <v>265</v>
      </c>
      <c r="E70" s="21">
        <v>436</v>
      </c>
      <c r="F70" s="21">
        <v>214</v>
      </c>
      <c r="G70" s="60">
        <v>222</v>
      </c>
      <c r="H70" s="21">
        <v>116</v>
      </c>
      <c r="I70" s="21">
        <v>73</v>
      </c>
      <c r="J70" s="60">
        <v>43</v>
      </c>
      <c r="K70" s="21">
        <v>14</v>
      </c>
      <c r="L70" s="21">
        <v>29</v>
      </c>
      <c r="M70" s="21">
        <v>22</v>
      </c>
      <c r="N70" s="21">
        <v>28</v>
      </c>
      <c r="O70" s="21">
        <v>24</v>
      </c>
      <c r="P70" s="21">
        <v>24</v>
      </c>
      <c r="Q70" s="21">
        <v>29</v>
      </c>
      <c r="R70" s="21">
        <v>45</v>
      </c>
      <c r="S70" s="21">
        <v>44</v>
      </c>
      <c r="T70" s="21">
        <v>49</v>
      </c>
      <c r="U70" s="21">
        <v>58</v>
      </c>
      <c r="V70" s="21">
        <v>40</v>
      </c>
      <c r="W70" s="21">
        <v>34</v>
      </c>
      <c r="X70" s="21">
        <v>33</v>
      </c>
      <c r="Y70" s="21">
        <v>30</v>
      </c>
      <c r="Z70" s="21">
        <v>23</v>
      </c>
      <c r="AA70" s="21">
        <v>17</v>
      </c>
      <c r="AB70" s="21">
        <v>6</v>
      </c>
      <c r="AC70" s="22">
        <v>3</v>
      </c>
    </row>
    <row r="71" spans="1:29" x14ac:dyDescent="0.25">
      <c r="A71" s="7" t="s">
        <v>58</v>
      </c>
      <c r="B71" s="21">
        <v>1406</v>
      </c>
      <c r="C71" s="21">
        <v>734</v>
      </c>
      <c r="D71" s="60">
        <v>672</v>
      </c>
      <c r="E71" s="21">
        <v>962</v>
      </c>
      <c r="F71" s="21">
        <v>460</v>
      </c>
      <c r="G71" s="60">
        <v>502</v>
      </c>
      <c r="H71" s="21">
        <v>444</v>
      </c>
      <c r="I71" s="21">
        <v>274</v>
      </c>
      <c r="J71" s="60">
        <v>170</v>
      </c>
      <c r="K71" s="21">
        <v>45</v>
      </c>
      <c r="L71" s="21">
        <v>58</v>
      </c>
      <c r="M71" s="21">
        <v>72</v>
      </c>
      <c r="N71" s="21">
        <v>62</v>
      </c>
      <c r="O71" s="21">
        <v>70</v>
      </c>
      <c r="P71" s="21">
        <v>82</v>
      </c>
      <c r="Q71" s="21">
        <v>76</v>
      </c>
      <c r="R71" s="21">
        <v>90</v>
      </c>
      <c r="S71" s="21">
        <v>111</v>
      </c>
      <c r="T71" s="21">
        <v>120</v>
      </c>
      <c r="U71" s="21">
        <v>123</v>
      </c>
      <c r="V71" s="21">
        <v>118</v>
      </c>
      <c r="W71" s="21">
        <v>86</v>
      </c>
      <c r="X71" s="21">
        <v>75</v>
      </c>
      <c r="Y71" s="21">
        <v>79</v>
      </c>
      <c r="Z71" s="21">
        <v>65</v>
      </c>
      <c r="AA71" s="21">
        <v>40</v>
      </c>
      <c r="AB71" s="21">
        <v>23</v>
      </c>
      <c r="AC71" s="22">
        <v>11</v>
      </c>
    </row>
    <row r="72" spans="1:29" x14ac:dyDescent="0.25">
      <c r="A72" s="7" t="s">
        <v>100</v>
      </c>
      <c r="B72" s="21">
        <v>2581</v>
      </c>
      <c r="C72" s="21">
        <v>1290</v>
      </c>
      <c r="D72" s="60">
        <v>1291</v>
      </c>
      <c r="E72" s="21">
        <v>1953</v>
      </c>
      <c r="F72" s="21">
        <v>938</v>
      </c>
      <c r="G72" s="60">
        <v>1015</v>
      </c>
      <c r="H72" s="21">
        <v>628</v>
      </c>
      <c r="I72" s="21">
        <v>352</v>
      </c>
      <c r="J72" s="60">
        <v>276</v>
      </c>
      <c r="K72" s="21">
        <v>102</v>
      </c>
      <c r="L72" s="21">
        <v>136</v>
      </c>
      <c r="M72" s="21">
        <v>131</v>
      </c>
      <c r="N72" s="21">
        <v>135</v>
      </c>
      <c r="O72" s="21">
        <v>131</v>
      </c>
      <c r="P72" s="21">
        <v>154</v>
      </c>
      <c r="Q72" s="21">
        <v>116</v>
      </c>
      <c r="R72" s="21">
        <v>170</v>
      </c>
      <c r="S72" s="21">
        <v>202</v>
      </c>
      <c r="T72" s="21">
        <v>240</v>
      </c>
      <c r="U72" s="21">
        <v>233</v>
      </c>
      <c r="V72" s="21">
        <v>182</v>
      </c>
      <c r="W72" s="21">
        <v>159</v>
      </c>
      <c r="X72" s="21">
        <v>107</v>
      </c>
      <c r="Y72" s="21">
        <v>123</v>
      </c>
      <c r="Z72" s="21">
        <v>124</v>
      </c>
      <c r="AA72" s="21">
        <v>72</v>
      </c>
      <c r="AB72" s="21">
        <v>49</v>
      </c>
      <c r="AC72" s="22">
        <v>15</v>
      </c>
    </row>
    <row r="73" spans="1:29" x14ac:dyDescent="0.25">
      <c r="A73" s="7" t="s">
        <v>59</v>
      </c>
      <c r="B73" s="21">
        <v>841</v>
      </c>
      <c r="C73" s="21">
        <v>416</v>
      </c>
      <c r="D73" s="60">
        <v>425</v>
      </c>
      <c r="E73" s="21">
        <v>640</v>
      </c>
      <c r="F73" s="21">
        <v>302</v>
      </c>
      <c r="G73" s="60">
        <v>338</v>
      </c>
      <c r="H73" s="21">
        <v>201</v>
      </c>
      <c r="I73" s="21">
        <v>114</v>
      </c>
      <c r="J73" s="60">
        <v>87</v>
      </c>
      <c r="K73" s="21">
        <v>28</v>
      </c>
      <c r="L73" s="21">
        <v>28</v>
      </c>
      <c r="M73" s="21">
        <v>23</v>
      </c>
      <c r="N73" s="21">
        <v>34</v>
      </c>
      <c r="O73" s="21">
        <v>48</v>
      </c>
      <c r="P73" s="21">
        <v>57</v>
      </c>
      <c r="Q73" s="21">
        <v>55</v>
      </c>
      <c r="R73" s="21">
        <v>50</v>
      </c>
      <c r="S73" s="21">
        <v>52</v>
      </c>
      <c r="T73" s="21">
        <v>62</v>
      </c>
      <c r="U73" s="21">
        <v>83</v>
      </c>
      <c r="V73" s="21">
        <v>85</v>
      </c>
      <c r="W73" s="21">
        <v>75</v>
      </c>
      <c r="X73" s="21">
        <v>52</v>
      </c>
      <c r="Y73" s="21">
        <v>36</v>
      </c>
      <c r="Z73" s="21">
        <v>31</v>
      </c>
      <c r="AA73" s="21">
        <v>29</v>
      </c>
      <c r="AB73" s="21">
        <v>9</v>
      </c>
      <c r="AC73" s="22">
        <v>4</v>
      </c>
    </row>
    <row r="74" spans="1:29" x14ac:dyDescent="0.25">
      <c r="A74" s="7" t="s">
        <v>101</v>
      </c>
      <c r="B74" s="21">
        <v>200</v>
      </c>
      <c r="C74" s="21">
        <v>107</v>
      </c>
      <c r="D74" s="60">
        <v>93</v>
      </c>
      <c r="E74" s="21">
        <v>165</v>
      </c>
      <c r="F74" s="21">
        <v>83</v>
      </c>
      <c r="G74" s="60">
        <v>82</v>
      </c>
      <c r="H74" s="21">
        <v>35</v>
      </c>
      <c r="I74" s="21">
        <v>24</v>
      </c>
      <c r="J74" s="60">
        <v>11</v>
      </c>
      <c r="K74" s="21">
        <v>9</v>
      </c>
      <c r="L74" s="21">
        <v>5</v>
      </c>
      <c r="M74" s="21">
        <v>2</v>
      </c>
      <c r="N74" s="21">
        <v>3</v>
      </c>
      <c r="O74" s="21">
        <v>6</v>
      </c>
      <c r="P74" s="21">
        <v>9</v>
      </c>
      <c r="Q74" s="21">
        <v>5</v>
      </c>
      <c r="R74" s="21">
        <v>11</v>
      </c>
      <c r="S74" s="21">
        <v>13</v>
      </c>
      <c r="T74" s="21">
        <v>12</v>
      </c>
      <c r="U74" s="21">
        <v>21</v>
      </c>
      <c r="V74" s="21">
        <v>16</v>
      </c>
      <c r="W74" s="21">
        <v>17</v>
      </c>
      <c r="X74" s="21">
        <v>27</v>
      </c>
      <c r="Y74" s="21">
        <v>17</v>
      </c>
      <c r="Z74" s="21">
        <v>14</v>
      </c>
      <c r="AA74" s="21">
        <v>7</v>
      </c>
      <c r="AB74" s="21">
        <v>4</v>
      </c>
      <c r="AC74" s="22">
        <v>2</v>
      </c>
    </row>
    <row r="75" spans="1:29" ht="13" x14ac:dyDescent="0.3">
      <c r="A75" s="6" t="str">
        <f>VLOOKUP("&lt;Zeilentitel_9&gt;",Uebersetzungen!$B$3:$E$121,Uebersetzungen!$B$2+1,FALSE)</f>
        <v>Region Plessur</v>
      </c>
      <c r="B75" s="9">
        <v>42446</v>
      </c>
      <c r="C75" s="9">
        <v>20853</v>
      </c>
      <c r="D75" s="65">
        <v>21593</v>
      </c>
      <c r="E75" s="9">
        <v>33741</v>
      </c>
      <c r="F75" s="9">
        <v>16114</v>
      </c>
      <c r="G75" s="65">
        <v>17627</v>
      </c>
      <c r="H75" s="9">
        <v>8705</v>
      </c>
      <c r="I75" s="9">
        <v>4739</v>
      </c>
      <c r="J75" s="65">
        <v>3966</v>
      </c>
      <c r="K75" s="66">
        <v>1778</v>
      </c>
      <c r="L75" s="9">
        <v>1645</v>
      </c>
      <c r="M75" s="9">
        <v>1588</v>
      </c>
      <c r="N75" s="9">
        <v>1790</v>
      </c>
      <c r="O75" s="9">
        <v>2457</v>
      </c>
      <c r="P75" s="9">
        <v>3098</v>
      </c>
      <c r="Q75" s="9">
        <v>3219</v>
      </c>
      <c r="R75" s="9">
        <v>2894</v>
      </c>
      <c r="S75" s="9">
        <v>2606</v>
      </c>
      <c r="T75" s="9">
        <v>2933</v>
      </c>
      <c r="U75" s="9">
        <v>3291</v>
      </c>
      <c r="V75" s="9">
        <v>3247</v>
      </c>
      <c r="W75" s="9">
        <v>2787</v>
      </c>
      <c r="X75" s="9">
        <v>2365</v>
      </c>
      <c r="Y75" s="9">
        <v>2230</v>
      </c>
      <c r="Z75" s="9">
        <v>1853</v>
      </c>
      <c r="AA75" s="9">
        <v>1344</v>
      </c>
      <c r="AB75" s="9">
        <v>863</v>
      </c>
      <c r="AC75" s="13">
        <v>458</v>
      </c>
    </row>
    <row r="76" spans="1:29" x14ac:dyDescent="0.25">
      <c r="A76" s="7" t="s">
        <v>67</v>
      </c>
      <c r="B76" s="21">
        <v>35992</v>
      </c>
      <c r="C76" s="21">
        <v>17480</v>
      </c>
      <c r="D76" s="60">
        <v>18512</v>
      </c>
      <c r="E76" s="21">
        <v>28570</v>
      </c>
      <c r="F76" s="21">
        <v>13486</v>
      </c>
      <c r="G76" s="60">
        <v>15084</v>
      </c>
      <c r="H76" s="21">
        <v>7422</v>
      </c>
      <c r="I76" s="21">
        <v>3994</v>
      </c>
      <c r="J76" s="60">
        <v>3428</v>
      </c>
      <c r="K76" s="21">
        <v>1508</v>
      </c>
      <c r="L76" s="21">
        <v>1378</v>
      </c>
      <c r="M76" s="21">
        <v>1388</v>
      </c>
      <c r="N76" s="21">
        <v>1520</v>
      </c>
      <c r="O76" s="21">
        <v>2069</v>
      </c>
      <c r="P76" s="21">
        <v>2675</v>
      </c>
      <c r="Q76" s="21">
        <v>2772</v>
      </c>
      <c r="R76" s="21">
        <v>2478</v>
      </c>
      <c r="S76" s="21">
        <v>2219</v>
      </c>
      <c r="T76" s="21">
        <v>2497</v>
      </c>
      <c r="U76" s="21">
        <v>2749</v>
      </c>
      <c r="V76" s="21">
        <v>2689</v>
      </c>
      <c r="W76" s="21">
        <v>2309</v>
      </c>
      <c r="X76" s="21">
        <v>1974</v>
      </c>
      <c r="Y76" s="21">
        <v>1872</v>
      </c>
      <c r="Z76" s="21">
        <v>1570</v>
      </c>
      <c r="AA76" s="21">
        <v>1183</v>
      </c>
      <c r="AB76" s="21">
        <v>730</v>
      </c>
      <c r="AC76" s="22">
        <v>412</v>
      </c>
    </row>
    <row r="77" spans="1:29" x14ac:dyDescent="0.25">
      <c r="A77" s="7" t="s">
        <v>68</v>
      </c>
      <c r="B77" s="21">
        <v>1912</v>
      </c>
      <c r="C77" s="21">
        <v>1005</v>
      </c>
      <c r="D77" s="60">
        <v>907</v>
      </c>
      <c r="E77" s="21">
        <v>1552</v>
      </c>
      <c r="F77" s="21">
        <v>791</v>
      </c>
      <c r="G77" s="60">
        <v>761</v>
      </c>
      <c r="H77" s="21">
        <v>360</v>
      </c>
      <c r="I77" s="21">
        <v>214</v>
      </c>
      <c r="J77" s="60">
        <v>146</v>
      </c>
      <c r="K77" s="21">
        <v>74</v>
      </c>
      <c r="L77" s="21">
        <v>80</v>
      </c>
      <c r="M77" s="21">
        <v>72</v>
      </c>
      <c r="N77" s="21">
        <v>84</v>
      </c>
      <c r="O77" s="21">
        <v>132</v>
      </c>
      <c r="P77" s="21">
        <v>130</v>
      </c>
      <c r="Q77" s="21">
        <v>114</v>
      </c>
      <c r="R77" s="21">
        <v>121</v>
      </c>
      <c r="S77" s="21">
        <v>119</v>
      </c>
      <c r="T77" s="21">
        <v>125</v>
      </c>
      <c r="U77" s="21">
        <v>154</v>
      </c>
      <c r="V77" s="21">
        <v>171</v>
      </c>
      <c r="W77" s="21">
        <v>152</v>
      </c>
      <c r="X77" s="21">
        <v>114</v>
      </c>
      <c r="Y77" s="21">
        <v>97</v>
      </c>
      <c r="Z77" s="21">
        <v>81</v>
      </c>
      <c r="AA77" s="21">
        <v>47</v>
      </c>
      <c r="AB77" s="21">
        <v>33</v>
      </c>
      <c r="AC77" s="22">
        <v>12</v>
      </c>
    </row>
    <row r="78" spans="1:29" x14ac:dyDescent="0.25">
      <c r="A78" s="7" t="s">
        <v>69</v>
      </c>
      <c r="B78" s="21">
        <v>3145</v>
      </c>
      <c r="C78" s="21">
        <v>1659</v>
      </c>
      <c r="D78" s="60">
        <v>1486</v>
      </c>
      <c r="E78" s="21">
        <v>2354</v>
      </c>
      <c r="F78" s="21">
        <v>1200</v>
      </c>
      <c r="G78" s="60">
        <v>1154</v>
      </c>
      <c r="H78" s="21">
        <v>791</v>
      </c>
      <c r="I78" s="21">
        <v>459</v>
      </c>
      <c r="J78" s="60">
        <v>332</v>
      </c>
      <c r="K78" s="21">
        <v>115</v>
      </c>
      <c r="L78" s="21">
        <v>104</v>
      </c>
      <c r="M78" s="21">
        <v>76</v>
      </c>
      <c r="N78" s="21">
        <v>131</v>
      </c>
      <c r="O78" s="21">
        <v>178</v>
      </c>
      <c r="P78" s="21">
        <v>213</v>
      </c>
      <c r="Q78" s="21">
        <v>203</v>
      </c>
      <c r="R78" s="21">
        <v>207</v>
      </c>
      <c r="S78" s="21">
        <v>193</v>
      </c>
      <c r="T78" s="21">
        <v>192</v>
      </c>
      <c r="U78" s="21">
        <v>262</v>
      </c>
      <c r="V78" s="21">
        <v>291</v>
      </c>
      <c r="W78" s="21">
        <v>248</v>
      </c>
      <c r="X78" s="21">
        <v>203</v>
      </c>
      <c r="Y78" s="21">
        <v>192</v>
      </c>
      <c r="Z78" s="21">
        <v>140</v>
      </c>
      <c r="AA78" s="21">
        <v>93</v>
      </c>
      <c r="AB78" s="21">
        <v>75</v>
      </c>
      <c r="AC78" s="22">
        <v>29</v>
      </c>
    </row>
    <row r="79" spans="1:29" x14ac:dyDescent="0.25">
      <c r="A79" s="7" t="s">
        <v>70</v>
      </c>
      <c r="B79" s="21">
        <v>307</v>
      </c>
      <c r="C79" s="21">
        <v>160</v>
      </c>
      <c r="D79" s="60">
        <v>147</v>
      </c>
      <c r="E79" s="21">
        <v>280</v>
      </c>
      <c r="F79" s="21">
        <v>144</v>
      </c>
      <c r="G79" s="60">
        <v>136</v>
      </c>
      <c r="H79" s="21">
        <v>27</v>
      </c>
      <c r="I79" s="21">
        <v>16</v>
      </c>
      <c r="J79" s="60">
        <v>11</v>
      </c>
      <c r="K79" s="21">
        <v>24</v>
      </c>
      <c r="L79" s="21">
        <v>17</v>
      </c>
      <c r="M79" s="21">
        <v>7</v>
      </c>
      <c r="N79" s="21">
        <v>5</v>
      </c>
      <c r="O79" s="21">
        <v>5</v>
      </c>
      <c r="P79" s="21">
        <v>12</v>
      </c>
      <c r="Q79" s="21">
        <v>32</v>
      </c>
      <c r="R79" s="21">
        <v>18</v>
      </c>
      <c r="S79" s="21">
        <v>11</v>
      </c>
      <c r="T79" s="21">
        <v>15</v>
      </c>
      <c r="U79" s="21">
        <v>22</v>
      </c>
      <c r="V79" s="21">
        <v>25</v>
      </c>
      <c r="W79" s="21">
        <v>32</v>
      </c>
      <c r="X79" s="21">
        <v>22</v>
      </c>
      <c r="Y79" s="21">
        <v>21</v>
      </c>
      <c r="Z79" s="21">
        <v>24</v>
      </c>
      <c r="AA79" s="21">
        <v>4</v>
      </c>
      <c r="AB79" s="21">
        <v>8</v>
      </c>
      <c r="AC79" s="22">
        <v>3</v>
      </c>
    </row>
    <row r="80" spans="1:29" x14ac:dyDescent="0.25">
      <c r="A80" s="7" t="s">
        <v>242</v>
      </c>
      <c r="B80" s="21">
        <v>1090</v>
      </c>
      <c r="C80" s="21">
        <v>549</v>
      </c>
      <c r="D80" s="60">
        <v>541</v>
      </c>
      <c r="E80" s="21">
        <v>985</v>
      </c>
      <c r="F80" s="21">
        <v>493</v>
      </c>
      <c r="G80" s="60">
        <v>492</v>
      </c>
      <c r="H80" s="21">
        <v>105</v>
      </c>
      <c r="I80" s="21">
        <v>56</v>
      </c>
      <c r="J80" s="60">
        <v>49</v>
      </c>
      <c r="K80" s="21">
        <v>57</v>
      </c>
      <c r="L80" s="21">
        <v>66</v>
      </c>
      <c r="M80" s="21">
        <v>45</v>
      </c>
      <c r="N80" s="21">
        <v>50</v>
      </c>
      <c r="O80" s="21">
        <v>73</v>
      </c>
      <c r="P80" s="21">
        <v>68</v>
      </c>
      <c r="Q80" s="21">
        <v>98</v>
      </c>
      <c r="R80" s="21">
        <v>70</v>
      </c>
      <c r="S80" s="21">
        <v>64</v>
      </c>
      <c r="T80" s="21">
        <v>104</v>
      </c>
      <c r="U80" s="21">
        <v>104</v>
      </c>
      <c r="V80" s="21">
        <v>71</v>
      </c>
      <c r="W80" s="21">
        <v>46</v>
      </c>
      <c r="X80" s="21">
        <v>52</v>
      </c>
      <c r="Y80" s="21">
        <v>48</v>
      </c>
      <c r="Z80" s="21">
        <v>38</v>
      </c>
      <c r="AA80" s="21">
        <v>17</v>
      </c>
      <c r="AB80" s="21">
        <v>17</v>
      </c>
      <c r="AC80" s="22">
        <v>2</v>
      </c>
    </row>
    <row r="81" spans="1:29" ht="13" x14ac:dyDescent="0.3">
      <c r="A81" s="6" t="str">
        <f>VLOOKUP("&lt;Zeilentitel_10&gt;",Uebersetzungen!$B$3:$E$121,Uebersetzungen!$B$2+1,FALSE)</f>
        <v>Region Prättigau/Davos</v>
      </c>
      <c r="B81" s="9">
        <v>26089</v>
      </c>
      <c r="C81" s="9">
        <v>13111</v>
      </c>
      <c r="D81" s="65">
        <v>12978</v>
      </c>
      <c r="E81" s="9">
        <v>21037</v>
      </c>
      <c r="F81" s="9">
        <v>10376</v>
      </c>
      <c r="G81" s="65">
        <v>10661</v>
      </c>
      <c r="H81" s="9">
        <v>5052</v>
      </c>
      <c r="I81" s="9">
        <v>2735</v>
      </c>
      <c r="J81" s="65">
        <v>2317</v>
      </c>
      <c r="K81" s="66">
        <v>1152</v>
      </c>
      <c r="L81" s="9">
        <v>1166</v>
      </c>
      <c r="M81" s="9">
        <v>1159</v>
      </c>
      <c r="N81" s="9">
        <v>1298</v>
      </c>
      <c r="O81" s="9">
        <v>1458</v>
      </c>
      <c r="P81" s="9">
        <v>1503</v>
      </c>
      <c r="Q81" s="9">
        <v>1617</v>
      </c>
      <c r="R81" s="9">
        <v>1690</v>
      </c>
      <c r="S81" s="9">
        <v>1664</v>
      </c>
      <c r="T81" s="9">
        <v>1791</v>
      </c>
      <c r="U81" s="9">
        <v>2119</v>
      </c>
      <c r="V81" s="9">
        <v>1965</v>
      </c>
      <c r="W81" s="9">
        <v>1836</v>
      </c>
      <c r="X81" s="9">
        <v>1627</v>
      </c>
      <c r="Y81" s="9">
        <v>1433</v>
      </c>
      <c r="Z81" s="9">
        <v>1104</v>
      </c>
      <c r="AA81" s="9">
        <v>736</v>
      </c>
      <c r="AB81" s="9">
        <v>515</v>
      </c>
      <c r="AC81" s="13">
        <v>256</v>
      </c>
    </row>
    <row r="82" spans="1:29" x14ac:dyDescent="0.25">
      <c r="A82" s="7" t="s">
        <v>61</v>
      </c>
      <c r="B82" s="21">
        <v>10862</v>
      </c>
      <c r="C82" s="21">
        <v>5436</v>
      </c>
      <c r="D82" s="60">
        <v>5426</v>
      </c>
      <c r="E82" s="21">
        <v>7895</v>
      </c>
      <c r="F82" s="21">
        <v>3843</v>
      </c>
      <c r="G82" s="60">
        <v>4052</v>
      </c>
      <c r="H82" s="21">
        <v>2967</v>
      </c>
      <c r="I82" s="21">
        <v>1593</v>
      </c>
      <c r="J82" s="60">
        <v>1374</v>
      </c>
      <c r="K82" s="21">
        <v>495</v>
      </c>
      <c r="L82" s="21">
        <v>458</v>
      </c>
      <c r="M82" s="21">
        <v>472</v>
      </c>
      <c r="N82" s="21">
        <v>477</v>
      </c>
      <c r="O82" s="21">
        <v>551</v>
      </c>
      <c r="P82" s="21">
        <v>681</v>
      </c>
      <c r="Q82" s="21">
        <v>790</v>
      </c>
      <c r="R82" s="21">
        <v>829</v>
      </c>
      <c r="S82" s="21">
        <v>778</v>
      </c>
      <c r="T82" s="21">
        <v>757</v>
      </c>
      <c r="U82" s="21">
        <v>879</v>
      </c>
      <c r="V82" s="21">
        <v>755</v>
      </c>
      <c r="W82" s="21">
        <v>718</v>
      </c>
      <c r="X82" s="21">
        <v>651</v>
      </c>
      <c r="Y82" s="21">
        <v>565</v>
      </c>
      <c r="Z82" s="21">
        <v>449</v>
      </c>
      <c r="AA82" s="21">
        <v>270</v>
      </c>
      <c r="AB82" s="21">
        <v>188</v>
      </c>
      <c r="AC82" s="22">
        <v>99</v>
      </c>
    </row>
    <row r="83" spans="1:29" x14ac:dyDescent="0.25">
      <c r="A83" s="7" t="s">
        <v>62</v>
      </c>
      <c r="B83" s="21">
        <v>595</v>
      </c>
      <c r="C83" s="21">
        <v>297</v>
      </c>
      <c r="D83" s="60">
        <v>298</v>
      </c>
      <c r="E83" s="21">
        <v>557</v>
      </c>
      <c r="F83" s="21">
        <v>277</v>
      </c>
      <c r="G83" s="60">
        <v>280</v>
      </c>
      <c r="H83" s="21">
        <v>38</v>
      </c>
      <c r="I83" s="21">
        <v>20</v>
      </c>
      <c r="J83" s="60">
        <v>18</v>
      </c>
      <c r="K83" s="21">
        <v>34</v>
      </c>
      <c r="L83" s="21">
        <v>31</v>
      </c>
      <c r="M83" s="21">
        <v>18</v>
      </c>
      <c r="N83" s="21">
        <v>31</v>
      </c>
      <c r="O83" s="21">
        <v>34</v>
      </c>
      <c r="P83" s="21">
        <v>36</v>
      </c>
      <c r="Q83" s="21">
        <v>31</v>
      </c>
      <c r="R83" s="21">
        <v>30</v>
      </c>
      <c r="S83" s="21">
        <v>31</v>
      </c>
      <c r="T83" s="21">
        <v>35</v>
      </c>
      <c r="U83" s="21">
        <v>59</v>
      </c>
      <c r="V83" s="21">
        <v>54</v>
      </c>
      <c r="W83" s="21">
        <v>36</v>
      </c>
      <c r="X83" s="21">
        <v>41</v>
      </c>
      <c r="Y83" s="21">
        <v>31</v>
      </c>
      <c r="Z83" s="21">
        <v>31</v>
      </c>
      <c r="AA83" s="21">
        <v>15</v>
      </c>
      <c r="AB83" s="21">
        <v>12</v>
      </c>
      <c r="AC83" s="22">
        <v>5</v>
      </c>
    </row>
    <row r="84" spans="1:29" x14ac:dyDescent="0.25">
      <c r="A84" s="7" t="s">
        <v>63</v>
      </c>
      <c r="B84" s="21">
        <v>202</v>
      </c>
      <c r="C84" s="21">
        <v>100</v>
      </c>
      <c r="D84" s="60">
        <v>102</v>
      </c>
      <c r="E84" s="21">
        <v>195</v>
      </c>
      <c r="F84" s="21">
        <v>97</v>
      </c>
      <c r="G84" s="60">
        <v>98</v>
      </c>
      <c r="H84" s="21">
        <v>7</v>
      </c>
      <c r="I84" s="21">
        <v>3</v>
      </c>
      <c r="J84" s="60">
        <v>4</v>
      </c>
      <c r="K84" s="21">
        <v>10</v>
      </c>
      <c r="L84" s="21">
        <v>14</v>
      </c>
      <c r="M84" s="21">
        <v>9</v>
      </c>
      <c r="N84" s="21">
        <v>17</v>
      </c>
      <c r="O84" s="21">
        <v>11</v>
      </c>
      <c r="P84" s="21">
        <v>11</v>
      </c>
      <c r="Q84" s="21">
        <v>8</v>
      </c>
      <c r="R84" s="21">
        <v>10</v>
      </c>
      <c r="S84" s="21">
        <v>12</v>
      </c>
      <c r="T84" s="21">
        <v>15</v>
      </c>
      <c r="U84" s="21">
        <v>15</v>
      </c>
      <c r="V84" s="21">
        <v>9</v>
      </c>
      <c r="W84" s="21">
        <v>15</v>
      </c>
      <c r="X84" s="21">
        <v>15</v>
      </c>
      <c r="Y84" s="21">
        <v>7</v>
      </c>
      <c r="Z84" s="21">
        <v>9</v>
      </c>
      <c r="AA84" s="21">
        <v>8</v>
      </c>
      <c r="AB84" s="21">
        <v>6</v>
      </c>
      <c r="AC84" s="22">
        <v>1</v>
      </c>
    </row>
    <row r="85" spans="1:29" x14ac:dyDescent="0.25">
      <c r="A85" s="7" t="s">
        <v>64</v>
      </c>
      <c r="B85" s="21">
        <v>1151</v>
      </c>
      <c r="C85" s="21">
        <v>590</v>
      </c>
      <c r="D85" s="60">
        <v>561</v>
      </c>
      <c r="E85" s="21">
        <v>1054</v>
      </c>
      <c r="F85" s="21">
        <v>538</v>
      </c>
      <c r="G85" s="60">
        <v>516</v>
      </c>
      <c r="H85" s="21">
        <v>97</v>
      </c>
      <c r="I85" s="21">
        <v>52</v>
      </c>
      <c r="J85" s="60">
        <v>45</v>
      </c>
      <c r="K85" s="21">
        <v>39</v>
      </c>
      <c r="L85" s="21">
        <v>60</v>
      </c>
      <c r="M85" s="21">
        <v>57</v>
      </c>
      <c r="N85" s="21">
        <v>67</v>
      </c>
      <c r="O85" s="21">
        <v>72</v>
      </c>
      <c r="P85" s="21">
        <v>37</v>
      </c>
      <c r="Q85" s="21">
        <v>58</v>
      </c>
      <c r="R85" s="21">
        <v>51</v>
      </c>
      <c r="S85" s="21">
        <v>78</v>
      </c>
      <c r="T85" s="21">
        <v>76</v>
      </c>
      <c r="U85" s="21">
        <v>101</v>
      </c>
      <c r="V85" s="21">
        <v>94</v>
      </c>
      <c r="W85" s="21">
        <v>86</v>
      </c>
      <c r="X85" s="21">
        <v>84</v>
      </c>
      <c r="Y85" s="21">
        <v>63</v>
      </c>
      <c r="Z85" s="21">
        <v>52</v>
      </c>
      <c r="AA85" s="21">
        <v>35</v>
      </c>
      <c r="AB85" s="21">
        <v>24</v>
      </c>
      <c r="AC85" s="22">
        <v>17</v>
      </c>
    </row>
    <row r="86" spans="1:29" x14ac:dyDescent="0.25">
      <c r="A86" s="7" t="s">
        <v>102</v>
      </c>
      <c r="B86" s="21">
        <v>4431</v>
      </c>
      <c r="C86" s="21">
        <v>2215</v>
      </c>
      <c r="D86" s="60">
        <v>2216</v>
      </c>
      <c r="E86" s="21">
        <v>3531</v>
      </c>
      <c r="F86" s="21">
        <v>1734</v>
      </c>
      <c r="G86" s="60">
        <v>1797</v>
      </c>
      <c r="H86" s="21">
        <v>900</v>
      </c>
      <c r="I86" s="21">
        <v>481</v>
      </c>
      <c r="J86" s="60">
        <v>419</v>
      </c>
      <c r="K86" s="21">
        <v>145</v>
      </c>
      <c r="L86" s="21">
        <v>161</v>
      </c>
      <c r="M86" s="21">
        <v>159</v>
      </c>
      <c r="N86" s="21">
        <v>216</v>
      </c>
      <c r="O86" s="21">
        <v>268</v>
      </c>
      <c r="P86" s="21">
        <v>244</v>
      </c>
      <c r="Q86" s="21">
        <v>212</v>
      </c>
      <c r="R86" s="21">
        <v>239</v>
      </c>
      <c r="S86" s="21">
        <v>266</v>
      </c>
      <c r="T86" s="21">
        <v>307</v>
      </c>
      <c r="U86" s="21">
        <v>343</v>
      </c>
      <c r="V86" s="21">
        <v>342</v>
      </c>
      <c r="W86" s="21">
        <v>325</v>
      </c>
      <c r="X86" s="21">
        <v>307</v>
      </c>
      <c r="Y86" s="21">
        <v>301</v>
      </c>
      <c r="Z86" s="21">
        <v>242</v>
      </c>
      <c r="AA86" s="21">
        <v>178</v>
      </c>
      <c r="AB86" s="21">
        <v>120</v>
      </c>
      <c r="AC86" s="22">
        <v>56</v>
      </c>
    </row>
    <row r="87" spans="1:29" x14ac:dyDescent="0.25">
      <c r="A87" s="7" t="s">
        <v>91</v>
      </c>
      <c r="B87" s="21">
        <v>222</v>
      </c>
      <c r="C87" s="21">
        <v>117</v>
      </c>
      <c r="D87" s="60">
        <v>105</v>
      </c>
      <c r="E87" s="21">
        <v>213</v>
      </c>
      <c r="F87" s="21">
        <v>114</v>
      </c>
      <c r="G87" s="60">
        <v>99</v>
      </c>
      <c r="H87" s="21">
        <v>9</v>
      </c>
      <c r="I87" s="21">
        <v>3</v>
      </c>
      <c r="J87" s="60">
        <v>6</v>
      </c>
      <c r="K87" s="21">
        <v>10</v>
      </c>
      <c r="L87" s="21">
        <v>18</v>
      </c>
      <c r="M87" s="21">
        <v>14</v>
      </c>
      <c r="N87" s="21">
        <v>9</v>
      </c>
      <c r="O87" s="21">
        <v>10</v>
      </c>
      <c r="P87" s="21">
        <v>8</v>
      </c>
      <c r="Q87" s="21">
        <v>3</v>
      </c>
      <c r="R87" s="21">
        <v>18</v>
      </c>
      <c r="S87" s="21">
        <v>15</v>
      </c>
      <c r="T87" s="21">
        <v>14</v>
      </c>
      <c r="U87" s="21">
        <v>23</v>
      </c>
      <c r="V87" s="21">
        <v>16</v>
      </c>
      <c r="W87" s="21">
        <v>20</v>
      </c>
      <c r="X87" s="21">
        <v>7</v>
      </c>
      <c r="Y87" s="21">
        <v>16</v>
      </c>
      <c r="Z87" s="21">
        <v>9</v>
      </c>
      <c r="AA87" s="21">
        <v>7</v>
      </c>
      <c r="AB87" s="21">
        <v>5</v>
      </c>
      <c r="AC87" s="22">
        <v>0</v>
      </c>
    </row>
    <row r="88" spans="1:29" x14ac:dyDescent="0.25">
      <c r="A88" s="7" t="s">
        <v>65</v>
      </c>
      <c r="B88" s="21">
        <v>844</v>
      </c>
      <c r="C88" s="21">
        <v>420</v>
      </c>
      <c r="D88" s="60">
        <v>424</v>
      </c>
      <c r="E88" s="21">
        <v>703</v>
      </c>
      <c r="F88" s="21">
        <v>331</v>
      </c>
      <c r="G88" s="60">
        <v>372</v>
      </c>
      <c r="H88" s="21">
        <v>141</v>
      </c>
      <c r="I88" s="21">
        <v>89</v>
      </c>
      <c r="J88" s="60">
        <v>52</v>
      </c>
      <c r="K88" s="21">
        <v>43</v>
      </c>
      <c r="L88" s="21">
        <v>38</v>
      </c>
      <c r="M88" s="21">
        <v>41</v>
      </c>
      <c r="N88" s="21">
        <v>31</v>
      </c>
      <c r="O88" s="21">
        <v>54</v>
      </c>
      <c r="P88" s="21">
        <v>44</v>
      </c>
      <c r="Q88" s="21">
        <v>58</v>
      </c>
      <c r="R88" s="21">
        <v>44</v>
      </c>
      <c r="S88" s="21">
        <v>50</v>
      </c>
      <c r="T88" s="21">
        <v>69</v>
      </c>
      <c r="U88" s="21">
        <v>71</v>
      </c>
      <c r="V88" s="21">
        <v>62</v>
      </c>
      <c r="W88" s="21">
        <v>62</v>
      </c>
      <c r="X88" s="21">
        <v>51</v>
      </c>
      <c r="Y88" s="21">
        <v>40</v>
      </c>
      <c r="Z88" s="21">
        <v>39</v>
      </c>
      <c r="AA88" s="21">
        <v>22</v>
      </c>
      <c r="AB88" s="21">
        <v>15</v>
      </c>
      <c r="AC88" s="22">
        <v>10</v>
      </c>
    </row>
    <row r="89" spans="1:29" x14ac:dyDescent="0.25">
      <c r="A89" s="7" t="s">
        <v>66</v>
      </c>
      <c r="B89" s="21">
        <v>1591</v>
      </c>
      <c r="C89" s="21">
        <v>819</v>
      </c>
      <c r="D89" s="60">
        <v>772</v>
      </c>
      <c r="E89" s="21">
        <v>1470</v>
      </c>
      <c r="F89" s="21">
        <v>754</v>
      </c>
      <c r="G89" s="60">
        <v>716</v>
      </c>
      <c r="H89" s="21">
        <v>121</v>
      </c>
      <c r="I89" s="21">
        <v>65</v>
      </c>
      <c r="J89" s="60">
        <v>56</v>
      </c>
      <c r="K89" s="21">
        <v>64</v>
      </c>
      <c r="L89" s="21">
        <v>72</v>
      </c>
      <c r="M89" s="21">
        <v>89</v>
      </c>
      <c r="N89" s="21">
        <v>100</v>
      </c>
      <c r="O89" s="21">
        <v>88</v>
      </c>
      <c r="P89" s="21">
        <v>81</v>
      </c>
      <c r="Q89" s="21">
        <v>72</v>
      </c>
      <c r="R89" s="21">
        <v>90</v>
      </c>
      <c r="S89" s="21">
        <v>79</v>
      </c>
      <c r="T89" s="21">
        <v>106</v>
      </c>
      <c r="U89" s="21">
        <v>124</v>
      </c>
      <c r="V89" s="21">
        <v>118</v>
      </c>
      <c r="W89" s="21">
        <v>129</v>
      </c>
      <c r="X89" s="21">
        <v>114</v>
      </c>
      <c r="Y89" s="21">
        <v>105</v>
      </c>
      <c r="Z89" s="21">
        <v>57</v>
      </c>
      <c r="AA89" s="21">
        <v>55</v>
      </c>
      <c r="AB89" s="21">
        <v>26</v>
      </c>
      <c r="AC89" s="22">
        <v>22</v>
      </c>
    </row>
    <row r="90" spans="1:29" x14ac:dyDescent="0.25">
      <c r="A90" s="7" t="s">
        <v>79</v>
      </c>
      <c r="B90" s="21">
        <v>2116</v>
      </c>
      <c r="C90" s="21">
        <v>1065</v>
      </c>
      <c r="D90" s="60">
        <v>1051</v>
      </c>
      <c r="E90" s="21">
        <v>1959</v>
      </c>
      <c r="F90" s="21">
        <v>971</v>
      </c>
      <c r="G90" s="60">
        <v>988</v>
      </c>
      <c r="H90" s="21">
        <v>157</v>
      </c>
      <c r="I90" s="21">
        <v>94</v>
      </c>
      <c r="J90" s="60">
        <v>63</v>
      </c>
      <c r="K90" s="21">
        <v>103</v>
      </c>
      <c r="L90" s="21">
        <v>110</v>
      </c>
      <c r="M90" s="21">
        <v>88</v>
      </c>
      <c r="N90" s="21">
        <v>130</v>
      </c>
      <c r="O90" s="21">
        <v>107</v>
      </c>
      <c r="P90" s="21">
        <v>108</v>
      </c>
      <c r="Q90" s="21">
        <v>140</v>
      </c>
      <c r="R90" s="21">
        <v>128</v>
      </c>
      <c r="S90" s="21">
        <v>110</v>
      </c>
      <c r="T90" s="21">
        <v>150</v>
      </c>
      <c r="U90" s="21">
        <v>175</v>
      </c>
      <c r="V90" s="21">
        <v>193</v>
      </c>
      <c r="W90" s="21">
        <v>157</v>
      </c>
      <c r="X90" s="21">
        <v>142</v>
      </c>
      <c r="Y90" s="21">
        <v>102</v>
      </c>
      <c r="Z90" s="21">
        <v>70</v>
      </c>
      <c r="AA90" s="21">
        <v>49</v>
      </c>
      <c r="AB90" s="21">
        <v>44</v>
      </c>
      <c r="AC90" s="22">
        <v>10</v>
      </c>
    </row>
    <row r="91" spans="1:29" x14ac:dyDescent="0.25">
      <c r="A91" s="7" t="s">
        <v>80</v>
      </c>
      <c r="B91" s="21">
        <v>2705</v>
      </c>
      <c r="C91" s="21">
        <v>1367</v>
      </c>
      <c r="D91" s="60">
        <v>1338</v>
      </c>
      <c r="E91" s="21">
        <v>2230</v>
      </c>
      <c r="F91" s="21">
        <v>1101</v>
      </c>
      <c r="G91" s="60">
        <v>1129</v>
      </c>
      <c r="H91" s="21">
        <v>475</v>
      </c>
      <c r="I91" s="21">
        <v>266</v>
      </c>
      <c r="J91" s="60">
        <v>209</v>
      </c>
      <c r="K91" s="21">
        <v>148</v>
      </c>
      <c r="L91" s="21">
        <v>125</v>
      </c>
      <c r="M91" s="21">
        <v>140</v>
      </c>
      <c r="N91" s="21">
        <v>150</v>
      </c>
      <c r="O91" s="21">
        <v>178</v>
      </c>
      <c r="P91" s="21">
        <v>174</v>
      </c>
      <c r="Q91" s="21">
        <v>155</v>
      </c>
      <c r="R91" s="21">
        <v>176</v>
      </c>
      <c r="S91" s="21">
        <v>159</v>
      </c>
      <c r="T91" s="21">
        <v>178</v>
      </c>
      <c r="U91" s="21">
        <v>214</v>
      </c>
      <c r="V91" s="21">
        <v>212</v>
      </c>
      <c r="W91" s="21">
        <v>187</v>
      </c>
      <c r="X91" s="21">
        <v>147</v>
      </c>
      <c r="Y91" s="21">
        <v>130</v>
      </c>
      <c r="Z91" s="21">
        <v>92</v>
      </c>
      <c r="AA91" s="21">
        <v>63</v>
      </c>
      <c r="AB91" s="21">
        <v>52</v>
      </c>
      <c r="AC91" s="22">
        <v>25</v>
      </c>
    </row>
    <row r="92" spans="1:29" x14ac:dyDescent="0.25">
      <c r="A92" s="7" t="s">
        <v>81</v>
      </c>
      <c r="B92" s="21">
        <v>1370</v>
      </c>
      <c r="C92" s="21">
        <v>685</v>
      </c>
      <c r="D92" s="60">
        <v>685</v>
      </c>
      <c r="E92" s="21">
        <v>1230</v>
      </c>
      <c r="F92" s="21">
        <v>616</v>
      </c>
      <c r="G92" s="60">
        <v>614</v>
      </c>
      <c r="H92" s="21">
        <v>140</v>
      </c>
      <c r="I92" s="21">
        <v>69</v>
      </c>
      <c r="J92" s="60">
        <v>71</v>
      </c>
      <c r="K92" s="21">
        <v>61</v>
      </c>
      <c r="L92" s="21">
        <v>79</v>
      </c>
      <c r="M92" s="21">
        <v>72</v>
      </c>
      <c r="N92" s="21">
        <v>70</v>
      </c>
      <c r="O92" s="21">
        <v>85</v>
      </c>
      <c r="P92" s="21">
        <v>79</v>
      </c>
      <c r="Q92" s="21">
        <v>90</v>
      </c>
      <c r="R92" s="21">
        <v>75</v>
      </c>
      <c r="S92" s="21">
        <v>86</v>
      </c>
      <c r="T92" s="21">
        <v>84</v>
      </c>
      <c r="U92" s="21">
        <v>115</v>
      </c>
      <c r="V92" s="21">
        <v>110</v>
      </c>
      <c r="W92" s="21">
        <v>101</v>
      </c>
      <c r="X92" s="21">
        <v>68</v>
      </c>
      <c r="Y92" s="21">
        <v>73</v>
      </c>
      <c r="Z92" s="21">
        <v>54</v>
      </c>
      <c r="AA92" s="21">
        <v>34</v>
      </c>
      <c r="AB92" s="21">
        <v>23</v>
      </c>
      <c r="AC92" s="22">
        <v>11</v>
      </c>
    </row>
    <row r="93" spans="1:29" ht="13" x14ac:dyDescent="0.3">
      <c r="A93" s="6" t="str">
        <f>VLOOKUP("&lt;Zeilentitel_11&gt;",Uebersetzungen!$B$3:$E$121,Uebersetzungen!$B$2+1,FALSE)</f>
        <v>Region Surselva</v>
      </c>
      <c r="B93" s="9">
        <v>21289</v>
      </c>
      <c r="C93" s="9">
        <v>10838</v>
      </c>
      <c r="D93" s="65">
        <v>10451</v>
      </c>
      <c r="E93" s="9">
        <v>18642</v>
      </c>
      <c r="F93" s="9">
        <v>9352</v>
      </c>
      <c r="G93" s="65">
        <v>9290</v>
      </c>
      <c r="H93" s="9">
        <v>2647</v>
      </c>
      <c r="I93" s="9">
        <v>1486</v>
      </c>
      <c r="J93" s="65">
        <v>1161</v>
      </c>
      <c r="K93" s="66">
        <v>883</v>
      </c>
      <c r="L93" s="9">
        <v>836</v>
      </c>
      <c r="M93" s="9">
        <v>820</v>
      </c>
      <c r="N93" s="9">
        <v>1005</v>
      </c>
      <c r="O93" s="9">
        <v>1148</v>
      </c>
      <c r="P93" s="9">
        <v>1335</v>
      </c>
      <c r="Q93" s="9">
        <v>1211</v>
      </c>
      <c r="R93" s="9">
        <v>1191</v>
      </c>
      <c r="S93" s="9">
        <v>1124</v>
      </c>
      <c r="T93" s="9">
        <v>1345</v>
      </c>
      <c r="U93" s="9">
        <v>1629</v>
      </c>
      <c r="V93" s="9">
        <v>1799</v>
      </c>
      <c r="W93" s="9">
        <v>1559</v>
      </c>
      <c r="X93" s="9">
        <v>1448</v>
      </c>
      <c r="Y93" s="9">
        <v>1315</v>
      </c>
      <c r="Z93" s="9">
        <v>1069</v>
      </c>
      <c r="AA93" s="9">
        <v>777</v>
      </c>
      <c r="AB93" s="9">
        <v>519</v>
      </c>
      <c r="AC93" s="13">
        <v>276</v>
      </c>
    </row>
    <row r="94" spans="1:29" x14ac:dyDescent="0.25">
      <c r="A94" s="7" t="s">
        <v>6</v>
      </c>
      <c r="B94" s="21">
        <v>620</v>
      </c>
      <c r="C94" s="21">
        <v>336</v>
      </c>
      <c r="D94" s="60">
        <v>284</v>
      </c>
      <c r="E94" s="21">
        <v>536</v>
      </c>
      <c r="F94" s="21">
        <v>284</v>
      </c>
      <c r="G94" s="60">
        <v>252</v>
      </c>
      <c r="H94" s="21">
        <v>84</v>
      </c>
      <c r="I94" s="21">
        <v>52</v>
      </c>
      <c r="J94" s="60">
        <v>32</v>
      </c>
      <c r="K94" s="21">
        <v>28</v>
      </c>
      <c r="L94" s="21">
        <v>27</v>
      </c>
      <c r="M94" s="21">
        <v>28</v>
      </c>
      <c r="N94" s="21">
        <v>33</v>
      </c>
      <c r="O94" s="21">
        <v>22</v>
      </c>
      <c r="P94" s="21">
        <v>35</v>
      </c>
      <c r="Q94" s="21">
        <v>37</v>
      </c>
      <c r="R94" s="21">
        <v>37</v>
      </c>
      <c r="S94" s="21">
        <v>40</v>
      </c>
      <c r="T94" s="21">
        <v>45</v>
      </c>
      <c r="U94" s="21">
        <v>34</v>
      </c>
      <c r="V94" s="21">
        <v>44</v>
      </c>
      <c r="W94" s="21">
        <v>34</v>
      </c>
      <c r="X94" s="21">
        <v>46</v>
      </c>
      <c r="Y94" s="21">
        <v>43</v>
      </c>
      <c r="Z94" s="21">
        <v>39</v>
      </c>
      <c r="AA94" s="21">
        <v>30</v>
      </c>
      <c r="AB94" s="21">
        <v>12</v>
      </c>
      <c r="AC94" s="22">
        <v>6</v>
      </c>
    </row>
    <row r="95" spans="1:29" x14ac:dyDescent="0.25">
      <c r="A95" s="7" t="s">
        <v>7</v>
      </c>
      <c r="B95" s="21">
        <v>1885</v>
      </c>
      <c r="C95" s="21">
        <v>1000</v>
      </c>
      <c r="D95" s="60">
        <v>885</v>
      </c>
      <c r="E95" s="21">
        <v>1513</v>
      </c>
      <c r="F95" s="21">
        <v>781</v>
      </c>
      <c r="G95" s="60">
        <v>732</v>
      </c>
      <c r="H95" s="21">
        <v>372</v>
      </c>
      <c r="I95" s="21">
        <v>219</v>
      </c>
      <c r="J95" s="60">
        <v>153</v>
      </c>
      <c r="K95" s="21">
        <v>100</v>
      </c>
      <c r="L95" s="21">
        <v>71</v>
      </c>
      <c r="M95" s="21">
        <v>39</v>
      </c>
      <c r="N95" s="21">
        <v>64</v>
      </c>
      <c r="O95" s="21">
        <v>88</v>
      </c>
      <c r="P95" s="21">
        <v>164</v>
      </c>
      <c r="Q95" s="21">
        <v>142</v>
      </c>
      <c r="R95" s="21">
        <v>156</v>
      </c>
      <c r="S95" s="21">
        <v>117</v>
      </c>
      <c r="T95" s="21">
        <v>109</v>
      </c>
      <c r="U95" s="21">
        <v>116</v>
      </c>
      <c r="V95" s="21">
        <v>148</v>
      </c>
      <c r="W95" s="21">
        <v>138</v>
      </c>
      <c r="X95" s="21">
        <v>141</v>
      </c>
      <c r="Y95" s="21">
        <v>129</v>
      </c>
      <c r="Z95" s="21">
        <v>94</v>
      </c>
      <c r="AA95" s="21">
        <v>38</v>
      </c>
      <c r="AB95" s="21">
        <v>18</v>
      </c>
      <c r="AC95" s="22">
        <v>13</v>
      </c>
    </row>
    <row r="96" spans="1:29" x14ac:dyDescent="0.25">
      <c r="A96" s="7" t="s">
        <v>8</v>
      </c>
      <c r="B96" s="21">
        <v>728</v>
      </c>
      <c r="C96" s="21">
        <v>383</v>
      </c>
      <c r="D96" s="60">
        <v>345</v>
      </c>
      <c r="E96" s="21">
        <v>659</v>
      </c>
      <c r="F96" s="21">
        <v>351</v>
      </c>
      <c r="G96" s="60">
        <v>308</v>
      </c>
      <c r="H96" s="21">
        <v>69</v>
      </c>
      <c r="I96" s="21">
        <v>32</v>
      </c>
      <c r="J96" s="60">
        <v>37</v>
      </c>
      <c r="K96" s="21">
        <v>35</v>
      </c>
      <c r="L96" s="21">
        <v>44</v>
      </c>
      <c r="M96" s="21">
        <v>46</v>
      </c>
      <c r="N96" s="21">
        <v>32</v>
      </c>
      <c r="O96" s="21">
        <v>21</v>
      </c>
      <c r="P96" s="21">
        <v>51</v>
      </c>
      <c r="Q96" s="21">
        <v>43</v>
      </c>
      <c r="R96" s="21">
        <v>43</v>
      </c>
      <c r="S96" s="21">
        <v>47</v>
      </c>
      <c r="T96" s="21">
        <v>46</v>
      </c>
      <c r="U96" s="21">
        <v>60</v>
      </c>
      <c r="V96" s="21">
        <v>50</v>
      </c>
      <c r="W96" s="21">
        <v>42</v>
      </c>
      <c r="X96" s="21">
        <v>52</v>
      </c>
      <c r="Y96" s="21">
        <v>38</v>
      </c>
      <c r="Z96" s="21">
        <v>38</v>
      </c>
      <c r="AA96" s="21">
        <v>21</v>
      </c>
      <c r="AB96" s="21">
        <v>14</v>
      </c>
      <c r="AC96" s="22">
        <v>5</v>
      </c>
    </row>
    <row r="97" spans="1:29" x14ac:dyDescent="0.25">
      <c r="A97" s="7" t="s">
        <v>9</v>
      </c>
      <c r="B97" s="21">
        <v>612</v>
      </c>
      <c r="C97" s="21">
        <v>336</v>
      </c>
      <c r="D97" s="60">
        <v>276</v>
      </c>
      <c r="E97" s="21">
        <v>483</v>
      </c>
      <c r="F97" s="21">
        <v>257</v>
      </c>
      <c r="G97" s="60">
        <v>226</v>
      </c>
      <c r="H97" s="21">
        <v>129</v>
      </c>
      <c r="I97" s="21">
        <v>79</v>
      </c>
      <c r="J97" s="60">
        <v>50</v>
      </c>
      <c r="K97" s="21">
        <v>41</v>
      </c>
      <c r="L97" s="21">
        <v>24</v>
      </c>
      <c r="M97" s="21">
        <v>21</v>
      </c>
      <c r="N97" s="21">
        <v>21</v>
      </c>
      <c r="O97" s="21">
        <v>24</v>
      </c>
      <c r="P97" s="21">
        <v>37</v>
      </c>
      <c r="Q97" s="21">
        <v>61</v>
      </c>
      <c r="R97" s="21">
        <v>44</v>
      </c>
      <c r="S97" s="21">
        <v>50</v>
      </c>
      <c r="T97" s="21">
        <v>36</v>
      </c>
      <c r="U97" s="21">
        <v>48</v>
      </c>
      <c r="V97" s="21">
        <v>55</v>
      </c>
      <c r="W97" s="21">
        <v>39</v>
      </c>
      <c r="X97" s="21">
        <v>39</v>
      </c>
      <c r="Y97" s="21">
        <v>26</v>
      </c>
      <c r="Z97" s="21">
        <v>20</v>
      </c>
      <c r="AA97" s="21">
        <v>13</v>
      </c>
      <c r="AB97" s="21">
        <v>8</v>
      </c>
      <c r="AC97" s="22">
        <v>5</v>
      </c>
    </row>
    <row r="98" spans="1:29" x14ac:dyDescent="0.25">
      <c r="A98" s="7" t="s">
        <v>10</v>
      </c>
      <c r="B98" s="21">
        <v>979</v>
      </c>
      <c r="C98" s="21">
        <v>508</v>
      </c>
      <c r="D98" s="60">
        <v>471</v>
      </c>
      <c r="E98" s="21">
        <v>783</v>
      </c>
      <c r="F98" s="21">
        <v>387</v>
      </c>
      <c r="G98" s="60">
        <v>396</v>
      </c>
      <c r="H98" s="21">
        <v>196</v>
      </c>
      <c r="I98" s="21">
        <v>121</v>
      </c>
      <c r="J98" s="60">
        <v>75</v>
      </c>
      <c r="K98" s="21">
        <v>36</v>
      </c>
      <c r="L98" s="21">
        <v>26</v>
      </c>
      <c r="M98" s="21">
        <v>43</v>
      </c>
      <c r="N98" s="21">
        <v>39</v>
      </c>
      <c r="O98" s="21">
        <v>65</v>
      </c>
      <c r="P98" s="21">
        <v>69</v>
      </c>
      <c r="Q98" s="21">
        <v>73</v>
      </c>
      <c r="R98" s="21">
        <v>53</v>
      </c>
      <c r="S98" s="21">
        <v>60</v>
      </c>
      <c r="T98" s="21">
        <v>63</v>
      </c>
      <c r="U98" s="21">
        <v>82</v>
      </c>
      <c r="V98" s="21">
        <v>78</v>
      </c>
      <c r="W98" s="21">
        <v>65</v>
      </c>
      <c r="X98" s="21">
        <v>50</v>
      </c>
      <c r="Y98" s="21">
        <v>56</v>
      </c>
      <c r="Z98" s="21">
        <v>39</v>
      </c>
      <c r="AA98" s="21">
        <v>37</v>
      </c>
      <c r="AB98" s="21">
        <v>30</v>
      </c>
      <c r="AC98" s="22">
        <v>15</v>
      </c>
    </row>
    <row r="99" spans="1:29" x14ac:dyDescent="0.25">
      <c r="A99" s="7" t="s">
        <v>11</v>
      </c>
      <c r="B99" s="21">
        <v>2019</v>
      </c>
      <c r="C99" s="21">
        <v>1054</v>
      </c>
      <c r="D99" s="60">
        <v>965</v>
      </c>
      <c r="E99" s="21">
        <v>1890</v>
      </c>
      <c r="F99" s="21">
        <v>973</v>
      </c>
      <c r="G99" s="60">
        <v>917</v>
      </c>
      <c r="H99" s="21">
        <v>129</v>
      </c>
      <c r="I99" s="21">
        <v>81</v>
      </c>
      <c r="J99" s="60">
        <v>48</v>
      </c>
      <c r="K99" s="21">
        <v>72</v>
      </c>
      <c r="L99" s="21">
        <v>54</v>
      </c>
      <c r="M99" s="21">
        <v>74</v>
      </c>
      <c r="N99" s="21">
        <v>81</v>
      </c>
      <c r="O99" s="21">
        <v>106</v>
      </c>
      <c r="P99" s="21">
        <v>139</v>
      </c>
      <c r="Q99" s="21">
        <v>99</v>
      </c>
      <c r="R99" s="21">
        <v>92</v>
      </c>
      <c r="S99" s="21">
        <v>95</v>
      </c>
      <c r="T99" s="21">
        <v>108</v>
      </c>
      <c r="U99" s="21">
        <v>155</v>
      </c>
      <c r="V99" s="21">
        <v>166</v>
      </c>
      <c r="W99" s="21">
        <v>186</v>
      </c>
      <c r="X99" s="21">
        <v>163</v>
      </c>
      <c r="Y99" s="21">
        <v>155</v>
      </c>
      <c r="Z99" s="21">
        <v>117</v>
      </c>
      <c r="AA99" s="21">
        <v>81</v>
      </c>
      <c r="AB99" s="21">
        <v>50</v>
      </c>
      <c r="AC99" s="22">
        <v>26</v>
      </c>
    </row>
    <row r="100" spans="1:29" x14ac:dyDescent="0.25">
      <c r="A100" s="7" t="s">
        <v>12</v>
      </c>
      <c r="B100" s="21">
        <v>4757</v>
      </c>
      <c r="C100" s="21">
        <v>2291</v>
      </c>
      <c r="D100" s="60">
        <v>2466</v>
      </c>
      <c r="E100" s="21">
        <v>3981</v>
      </c>
      <c r="F100" s="21">
        <v>1889</v>
      </c>
      <c r="G100" s="60">
        <v>2092</v>
      </c>
      <c r="H100" s="21">
        <v>776</v>
      </c>
      <c r="I100" s="21">
        <v>402</v>
      </c>
      <c r="J100" s="60">
        <v>374</v>
      </c>
      <c r="K100" s="21">
        <v>210</v>
      </c>
      <c r="L100" s="21">
        <v>223</v>
      </c>
      <c r="M100" s="21">
        <v>195</v>
      </c>
      <c r="N100" s="21">
        <v>249</v>
      </c>
      <c r="O100" s="21">
        <v>257</v>
      </c>
      <c r="P100" s="21">
        <v>266</v>
      </c>
      <c r="Q100" s="21">
        <v>261</v>
      </c>
      <c r="R100" s="21">
        <v>301</v>
      </c>
      <c r="S100" s="21">
        <v>239</v>
      </c>
      <c r="T100" s="21">
        <v>311</v>
      </c>
      <c r="U100" s="21">
        <v>376</v>
      </c>
      <c r="V100" s="21">
        <v>451</v>
      </c>
      <c r="W100" s="21">
        <v>331</v>
      </c>
      <c r="X100" s="21">
        <v>284</v>
      </c>
      <c r="Y100" s="21">
        <v>276</v>
      </c>
      <c r="Z100" s="21">
        <v>190</v>
      </c>
      <c r="AA100" s="21">
        <v>168</v>
      </c>
      <c r="AB100" s="21">
        <v>102</v>
      </c>
      <c r="AC100" s="22">
        <v>67</v>
      </c>
    </row>
    <row r="101" spans="1:29" x14ac:dyDescent="0.25">
      <c r="A101" s="7" t="s">
        <v>23</v>
      </c>
      <c r="B101" s="21">
        <v>903</v>
      </c>
      <c r="C101" s="21">
        <v>466</v>
      </c>
      <c r="D101" s="60">
        <v>437</v>
      </c>
      <c r="E101" s="21">
        <v>864</v>
      </c>
      <c r="F101" s="21">
        <v>448</v>
      </c>
      <c r="G101" s="60">
        <v>416</v>
      </c>
      <c r="H101" s="21">
        <v>39</v>
      </c>
      <c r="I101" s="21">
        <v>18</v>
      </c>
      <c r="J101" s="60">
        <v>21</v>
      </c>
      <c r="K101" s="21">
        <v>46</v>
      </c>
      <c r="L101" s="21">
        <v>42</v>
      </c>
      <c r="M101" s="21">
        <v>53</v>
      </c>
      <c r="N101" s="21">
        <v>42</v>
      </c>
      <c r="O101" s="21">
        <v>52</v>
      </c>
      <c r="P101" s="21">
        <v>50</v>
      </c>
      <c r="Q101" s="21">
        <v>40</v>
      </c>
      <c r="R101" s="21">
        <v>40</v>
      </c>
      <c r="S101" s="21">
        <v>54</v>
      </c>
      <c r="T101" s="21">
        <v>54</v>
      </c>
      <c r="U101" s="21">
        <v>73</v>
      </c>
      <c r="V101" s="21">
        <v>70</v>
      </c>
      <c r="W101" s="21">
        <v>56</v>
      </c>
      <c r="X101" s="21">
        <v>59</v>
      </c>
      <c r="Y101" s="21">
        <v>58</v>
      </c>
      <c r="Z101" s="21">
        <v>38</v>
      </c>
      <c r="AA101" s="21">
        <v>43</v>
      </c>
      <c r="AB101" s="21">
        <v>22</v>
      </c>
      <c r="AC101" s="22">
        <v>11</v>
      </c>
    </row>
    <row r="102" spans="1:29" x14ac:dyDescent="0.25">
      <c r="A102" s="7" t="s">
        <v>82</v>
      </c>
      <c r="B102" s="21">
        <v>1728</v>
      </c>
      <c r="C102" s="21">
        <v>892</v>
      </c>
      <c r="D102" s="60">
        <v>836</v>
      </c>
      <c r="E102" s="21">
        <v>1586</v>
      </c>
      <c r="F102" s="21">
        <v>816</v>
      </c>
      <c r="G102" s="60">
        <v>770</v>
      </c>
      <c r="H102" s="21">
        <v>142</v>
      </c>
      <c r="I102" s="21">
        <v>76</v>
      </c>
      <c r="J102" s="60">
        <v>66</v>
      </c>
      <c r="K102" s="21">
        <v>76</v>
      </c>
      <c r="L102" s="21">
        <v>69</v>
      </c>
      <c r="M102" s="21">
        <v>72</v>
      </c>
      <c r="N102" s="21">
        <v>96</v>
      </c>
      <c r="O102" s="21">
        <v>106</v>
      </c>
      <c r="P102" s="21">
        <v>109</v>
      </c>
      <c r="Q102" s="21">
        <v>95</v>
      </c>
      <c r="R102" s="21">
        <v>89</v>
      </c>
      <c r="S102" s="21">
        <v>75</v>
      </c>
      <c r="T102" s="21">
        <v>117</v>
      </c>
      <c r="U102" s="21">
        <v>135</v>
      </c>
      <c r="V102" s="21">
        <v>138</v>
      </c>
      <c r="W102" s="21">
        <v>121</v>
      </c>
      <c r="X102" s="21">
        <v>111</v>
      </c>
      <c r="Y102" s="21">
        <v>94</v>
      </c>
      <c r="Z102" s="21">
        <v>100</v>
      </c>
      <c r="AA102" s="21">
        <v>50</v>
      </c>
      <c r="AB102" s="21">
        <v>51</v>
      </c>
      <c r="AC102" s="22">
        <v>24</v>
      </c>
    </row>
    <row r="103" spans="1:29" x14ac:dyDescent="0.25">
      <c r="A103" s="7" t="s">
        <v>83</v>
      </c>
      <c r="B103" s="21">
        <v>2046</v>
      </c>
      <c r="C103" s="21">
        <v>1046</v>
      </c>
      <c r="D103" s="60">
        <v>1000</v>
      </c>
      <c r="E103" s="21">
        <v>1759</v>
      </c>
      <c r="F103" s="21">
        <v>874</v>
      </c>
      <c r="G103" s="60">
        <v>885</v>
      </c>
      <c r="H103" s="21">
        <v>287</v>
      </c>
      <c r="I103" s="21">
        <v>172</v>
      </c>
      <c r="J103" s="60">
        <v>115</v>
      </c>
      <c r="K103" s="21">
        <v>92</v>
      </c>
      <c r="L103" s="21">
        <v>104</v>
      </c>
      <c r="M103" s="21">
        <v>70</v>
      </c>
      <c r="N103" s="21">
        <v>84</v>
      </c>
      <c r="O103" s="21">
        <v>89</v>
      </c>
      <c r="P103" s="21">
        <v>128</v>
      </c>
      <c r="Q103" s="21">
        <v>125</v>
      </c>
      <c r="R103" s="21">
        <v>124</v>
      </c>
      <c r="S103" s="21">
        <v>115</v>
      </c>
      <c r="T103" s="21">
        <v>128</v>
      </c>
      <c r="U103" s="21">
        <v>130</v>
      </c>
      <c r="V103" s="21">
        <v>147</v>
      </c>
      <c r="W103" s="21">
        <v>142</v>
      </c>
      <c r="X103" s="21">
        <v>139</v>
      </c>
      <c r="Y103" s="21">
        <v>131</v>
      </c>
      <c r="Z103" s="21">
        <v>135</v>
      </c>
      <c r="AA103" s="21">
        <v>72</v>
      </c>
      <c r="AB103" s="21">
        <v>57</v>
      </c>
      <c r="AC103" s="22">
        <v>34</v>
      </c>
    </row>
    <row r="104" spans="1:29" x14ac:dyDescent="0.25">
      <c r="A104" s="7" t="s">
        <v>84</v>
      </c>
      <c r="B104" s="21">
        <v>355</v>
      </c>
      <c r="C104" s="21">
        <v>176</v>
      </c>
      <c r="D104" s="60">
        <v>179</v>
      </c>
      <c r="E104" s="21">
        <v>334</v>
      </c>
      <c r="F104" s="21">
        <v>166</v>
      </c>
      <c r="G104" s="60">
        <v>168</v>
      </c>
      <c r="H104" s="21">
        <v>21</v>
      </c>
      <c r="I104" s="21">
        <v>10</v>
      </c>
      <c r="J104" s="60">
        <v>11</v>
      </c>
      <c r="K104" s="21">
        <v>3</v>
      </c>
      <c r="L104" s="21">
        <v>2</v>
      </c>
      <c r="M104" s="21">
        <v>9</v>
      </c>
      <c r="N104" s="21">
        <v>18</v>
      </c>
      <c r="O104" s="21">
        <v>31</v>
      </c>
      <c r="P104" s="21">
        <v>37</v>
      </c>
      <c r="Q104" s="21">
        <v>11</v>
      </c>
      <c r="R104" s="21">
        <v>9</v>
      </c>
      <c r="S104" s="21">
        <v>13</v>
      </c>
      <c r="T104" s="21">
        <v>24</v>
      </c>
      <c r="U104" s="21">
        <v>44</v>
      </c>
      <c r="V104" s="21">
        <v>40</v>
      </c>
      <c r="W104" s="21">
        <v>28</v>
      </c>
      <c r="X104" s="21">
        <v>18</v>
      </c>
      <c r="Y104" s="21">
        <v>12</v>
      </c>
      <c r="Z104" s="21">
        <v>12</v>
      </c>
      <c r="AA104" s="21">
        <v>24</v>
      </c>
      <c r="AB104" s="21">
        <v>10</v>
      </c>
      <c r="AC104" s="22">
        <v>10</v>
      </c>
    </row>
    <row r="105" spans="1:29" x14ac:dyDescent="0.25">
      <c r="A105" s="7" t="s">
        <v>85</v>
      </c>
      <c r="B105" s="21">
        <v>1121</v>
      </c>
      <c r="C105" s="21">
        <v>558</v>
      </c>
      <c r="D105" s="60">
        <v>563</v>
      </c>
      <c r="E105" s="21">
        <v>1068</v>
      </c>
      <c r="F105" s="21">
        <v>525</v>
      </c>
      <c r="G105" s="60">
        <v>543</v>
      </c>
      <c r="H105" s="21">
        <v>53</v>
      </c>
      <c r="I105" s="21">
        <v>33</v>
      </c>
      <c r="J105" s="60">
        <v>20</v>
      </c>
      <c r="K105" s="21">
        <v>32</v>
      </c>
      <c r="L105" s="21">
        <v>34</v>
      </c>
      <c r="M105" s="21">
        <v>31</v>
      </c>
      <c r="N105" s="21">
        <v>59</v>
      </c>
      <c r="O105" s="21">
        <v>85</v>
      </c>
      <c r="P105" s="21">
        <v>73</v>
      </c>
      <c r="Q105" s="21">
        <v>42</v>
      </c>
      <c r="R105" s="21">
        <v>45</v>
      </c>
      <c r="S105" s="21">
        <v>40</v>
      </c>
      <c r="T105" s="21">
        <v>57</v>
      </c>
      <c r="U105" s="21">
        <v>102</v>
      </c>
      <c r="V105" s="21">
        <v>107</v>
      </c>
      <c r="W105" s="21">
        <v>82</v>
      </c>
      <c r="X105" s="21">
        <v>82</v>
      </c>
      <c r="Y105" s="21">
        <v>81</v>
      </c>
      <c r="Z105" s="21">
        <v>57</v>
      </c>
      <c r="AA105" s="21">
        <v>45</v>
      </c>
      <c r="AB105" s="21">
        <v>47</v>
      </c>
      <c r="AC105" s="22">
        <v>20</v>
      </c>
    </row>
    <row r="106" spans="1:29" x14ac:dyDescent="0.25">
      <c r="A106" s="7" t="s">
        <v>86</v>
      </c>
      <c r="B106" s="21">
        <v>1207</v>
      </c>
      <c r="C106" s="21">
        <v>622</v>
      </c>
      <c r="D106" s="60">
        <v>585</v>
      </c>
      <c r="E106" s="21">
        <v>1061</v>
      </c>
      <c r="F106" s="21">
        <v>537</v>
      </c>
      <c r="G106" s="60">
        <v>524</v>
      </c>
      <c r="H106" s="21">
        <v>146</v>
      </c>
      <c r="I106" s="21">
        <v>85</v>
      </c>
      <c r="J106" s="60">
        <v>61</v>
      </c>
      <c r="K106" s="21">
        <v>32</v>
      </c>
      <c r="L106" s="21">
        <v>39</v>
      </c>
      <c r="M106" s="21">
        <v>49</v>
      </c>
      <c r="N106" s="21">
        <v>65</v>
      </c>
      <c r="O106" s="21">
        <v>64</v>
      </c>
      <c r="P106" s="21">
        <v>58</v>
      </c>
      <c r="Q106" s="21">
        <v>56</v>
      </c>
      <c r="R106" s="21">
        <v>55</v>
      </c>
      <c r="S106" s="21">
        <v>70</v>
      </c>
      <c r="T106" s="21">
        <v>100</v>
      </c>
      <c r="U106" s="21">
        <v>91</v>
      </c>
      <c r="V106" s="21">
        <v>83</v>
      </c>
      <c r="W106" s="21">
        <v>92</v>
      </c>
      <c r="X106" s="21">
        <v>94</v>
      </c>
      <c r="Y106" s="21">
        <v>99</v>
      </c>
      <c r="Z106" s="21">
        <v>69</v>
      </c>
      <c r="AA106" s="21">
        <v>53</v>
      </c>
      <c r="AB106" s="21">
        <v>29</v>
      </c>
      <c r="AC106" s="22">
        <v>9</v>
      </c>
    </row>
    <row r="107" spans="1:29" x14ac:dyDescent="0.25">
      <c r="A107" s="7" t="s">
        <v>87</v>
      </c>
      <c r="B107" s="21">
        <v>1164</v>
      </c>
      <c r="C107" s="21">
        <v>572</v>
      </c>
      <c r="D107" s="60">
        <v>592</v>
      </c>
      <c r="E107" s="21">
        <v>1056</v>
      </c>
      <c r="F107" s="21">
        <v>514</v>
      </c>
      <c r="G107" s="60">
        <v>542</v>
      </c>
      <c r="H107" s="21">
        <v>108</v>
      </c>
      <c r="I107" s="21">
        <v>58</v>
      </c>
      <c r="J107" s="60">
        <v>50</v>
      </c>
      <c r="K107" s="21">
        <v>35</v>
      </c>
      <c r="L107" s="21">
        <v>29</v>
      </c>
      <c r="M107" s="21">
        <v>46</v>
      </c>
      <c r="N107" s="21">
        <v>70</v>
      </c>
      <c r="O107" s="21">
        <v>78</v>
      </c>
      <c r="P107" s="21">
        <v>70</v>
      </c>
      <c r="Q107" s="21">
        <v>49</v>
      </c>
      <c r="R107" s="21">
        <v>47</v>
      </c>
      <c r="S107" s="21">
        <v>57</v>
      </c>
      <c r="T107" s="21">
        <v>70</v>
      </c>
      <c r="U107" s="21">
        <v>101</v>
      </c>
      <c r="V107" s="21">
        <v>116</v>
      </c>
      <c r="W107" s="21">
        <v>99</v>
      </c>
      <c r="X107" s="21">
        <v>68</v>
      </c>
      <c r="Y107" s="21">
        <v>50</v>
      </c>
      <c r="Z107" s="21">
        <v>59</v>
      </c>
      <c r="AA107" s="21">
        <v>59</v>
      </c>
      <c r="AB107" s="21">
        <v>44</v>
      </c>
      <c r="AC107" s="22">
        <v>17</v>
      </c>
    </row>
    <row r="108" spans="1:29" x14ac:dyDescent="0.25">
      <c r="A108" s="7" t="s">
        <v>92</v>
      </c>
      <c r="B108" s="21">
        <v>1165</v>
      </c>
      <c r="C108" s="21">
        <v>598</v>
      </c>
      <c r="D108" s="60">
        <v>567</v>
      </c>
      <c r="E108" s="21">
        <v>1069</v>
      </c>
      <c r="F108" s="21">
        <v>550</v>
      </c>
      <c r="G108" s="60">
        <v>519</v>
      </c>
      <c r="H108" s="21">
        <v>96</v>
      </c>
      <c r="I108" s="21">
        <v>48</v>
      </c>
      <c r="J108" s="60">
        <v>48</v>
      </c>
      <c r="K108" s="21">
        <v>45</v>
      </c>
      <c r="L108" s="21">
        <v>48</v>
      </c>
      <c r="M108" s="21">
        <v>44</v>
      </c>
      <c r="N108" s="21">
        <v>52</v>
      </c>
      <c r="O108" s="21">
        <v>60</v>
      </c>
      <c r="P108" s="21">
        <v>49</v>
      </c>
      <c r="Q108" s="21">
        <v>77</v>
      </c>
      <c r="R108" s="21">
        <v>56</v>
      </c>
      <c r="S108" s="21">
        <v>52</v>
      </c>
      <c r="T108" s="21">
        <v>77</v>
      </c>
      <c r="U108" s="21">
        <v>82</v>
      </c>
      <c r="V108" s="21">
        <v>106</v>
      </c>
      <c r="W108" s="21">
        <v>104</v>
      </c>
      <c r="X108" s="21">
        <v>102</v>
      </c>
      <c r="Y108" s="21">
        <v>67</v>
      </c>
      <c r="Z108" s="21">
        <v>62</v>
      </c>
      <c r="AA108" s="21">
        <v>43</v>
      </c>
      <c r="AB108" s="21">
        <v>25</v>
      </c>
      <c r="AC108" s="22">
        <v>14</v>
      </c>
    </row>
    <row r="109" spans="1:29" ht="13" x14ac:dyDescent="0.3">
      <c r="A109" s="6" t="str">
        <f>VLOOKUP("&lt;Zeilentitel_12&gt;",Uebersetzungen!$B$3:$E$121,Uebersetzungen!$B$2+1,FALSE)</f>
        <v>Region Viamala</v>
      </c>
      <c r="B109" s="9">
        <v>13783</v>
      </c>
      <c r="C109" s="9">
        <v>6912</v>
      </c>
      <c r="D109" s="65">
        <v>6871</v>
      </c>
      <c r="E109" s="9">
        <v>11591</v>
      </c>
      <c r="F109" s="9">
        <v>5719</v>
      </c>
      <c r="G109" s="65">
        <v>5872</v>
      </c>
      <c r="H109" s="9">
        <v>2192</v>
      </c>
      <c r="I109" s="9">
        <v>1193</v>
      </c>
      <c r="J109" s="65">
        <v>999</v>
      </c>
      <c r="K109" s="67">
        <v>662</v>
      </c>
      <c r="L109" s="67">
        <v>720</v>
      </c>
      <c r="M109" s="67">
        <v>633</v>
      </c>
      <c r="N109" s="67">
        <v>733</v>
      </c>
      <c r="O109" s="67">
        <v>757</v>
      </c>
      <c r="P109" s="67">
        <v>732</v>
      </c>
      <c r="Q109" s="67">
        <v>812</v>
      </c>
      <c r="R109" s="67">
        <v>851</v>
      </c>
      <c r="S109" s="67">
        <v>772</v>
      </c>
      <c r="T109" s="67">
        <v>944</v>
      </c>
      <c r="U109" s="67">
        <v>1111</v>
      </c>
      <c r="V109" s="67">
        <v>1074</v>
      </c>
      <c r="W109" s="67">
        <v>1001</v>
      </c>
      <c r="X109" s="67">
        <v>859</v>
      </c>
      <c r="Y109" s="67">
        <v>776</v>
      </c>
      <c r="Z109" s="67">
        <v>552</v>
      </c>
      <c r="AA109" s="67">
        <v>405</v>
      </c>
      <c r="AB109" s="67">
        <v>243</v>
      </c>
      <c r="AC109" s="68">
        <v>146</v>
      </c>
    </row>
    <row r="110" spans="1:29" x14ac:dyDescent="0.25">
      <c r="A110" s="7" t="s">
        <v>13</v>
      </c>
      <c r="B110" s="21">
        <v>357</v>
      </c>
      <c r="C110" s="21">
        <v>170</v>
      </c>
      <c r="D110" s="60">
        <v>187</v>
      </c>
      <c r="E110" s="21">
        <v>318</v>
      </c>
      <c r="F110" s="21">
        <v>148</v>
      </c>
      <c r="G110" s="60">
        <v>170</v>
      </c>
      <c r="H110" s="21">
        <v>39</v>
      </c>
      <c r="I110" s="21">
        <v>22</v>
      </c>
      <c r="J110" s="60">
        <v>17</v>
      </c>
      <c r="K110" s="21">
        <v>16</v>
      </c>
      <c r="L110" s="21">
        <v>24</v>
      </c>
      <c r="M110" s="21">
        <v>17</v>
      </c>
      <c r="N110" s="21">
        <v>17</v>
      </c>
      <c r="O110" s="21">
        <v>15</v>
      </c>
      <c r="P110" s="21">
        <v>17</v>
      </c>
      <c r="Q110" s="21">
        <v>16</v>
      </c>
      <c r="R110" s="21">
        <v>18</v>
      </c>
      <c r="S110" s="21">
        <v>23</v>
      </c>
      <c r="T110" s="21">
        <v>24</v>
      </c>
      <c r="U110" s="21">
        <v>38</v>
      </c>
      <c r="V110" s="21">
        <v>24</v>
      </c>
      <c r="W110" s="21">
        <v>24</v>
      </c>
      <c r="X110" s="21">
        <v>23</v>
      </c>
      <c r="Y110" s="21">
        <v>32</v>
      </c>
      <c r="Z110" s="21">
        <v>20</v>
      </c>
      <c r="AA110" s="21">
        <v>3</v>
      </c>
      <c r="AB110" s="21">
        <v>6</v>
      </c>
      <c r="AC110" s="22">
        <v>0</v>
      </c>
    </row>
    <row r="111" spans="1:29" x14ac:dyDescent="0.25">
      <c r="A111" s="7" t="s">
        <v>14</v>
      </c>
      <c r="B111" s="21">
        <v>304</v>
      </c>
      <c r="C111" s="21">
        <v>156</v>
      </c>
      <c r="D111" s="60">
        <v>148</v>
      </c>
      <c r="E111" s="21">
        <v>267</v>
      </c>
      <c r="F111" s="21">
        <v>136</v>
      </c>
      <c r="G111" s="60">
        <v>131</v>
      </c>
      <c r="H111" s="21">
        <v>37</v>
      </c>
      <c r="I111" s="21">
        <v>20</v>
      </c>
      <c r="J111" s="60">
        <v>17</v>
      </c>
      <c r="K111" s="69">
        <v>17</v>
      </c>
      <c r="L111" s="10">
        <v>12</v>
      </c>
      <c r="M111" s="10">
        <v>13</v>
      </c>
      <c r="N111" s="10">
        <v>18</v>
      </c>
      <c r="O111" s="10">
        <v>23</v>
      </c>
      <c r="P111" s="10">
        <v>21</v>
      </c>
      <c r="Q111" s="10">
        <v>13</v>
      </c>
      <c r="R111" s="10">
        <v>13</v>
      </c>
      <c r="S111" s="10">
        <v>17</v>
      </c>
      <c r="T111" s="10">
        <v>16</v>
      </c>
      <c r="U111" s="10">
        <v>43</v>
      </c>
      <c r="V111" s="10">
        <v>23</v>
      </c>
      <c r="W111" s="10">
        <v>20</v>
      </c>
      <c r="X111" s="10">
        <v>23</v>
      </c>
      <c r="Y111" s="10">
        <v>13</v>
      </c>
      <c r="Z111" s="10">
        <v>12</v>
      </c>
      <c r="AA111" s="10">
        <v>5</v>
      </c>
      <c r="AB111" s="10">
        <v>2</v>
      </c>
      <c r="AC111" s="14">
        <v>0</v>
      </c>
    </row>
    <row r="112" spans="1:29" x14ac:dyDescent="0.25">
      <c r="A112" s="7" t="s">
        <v>15</v>
      </c>
      <c r="B112" s="21">
        <v>790</v>
      </c>
      <c r="C112" s="21">
        <v>373</v>
      </c>
      <c r="D112" s="60">
        <v>417</v>
      </c>
      <c r="E112" s="21">
        <v>763</v>
      </c>
      <c r="F112" s="21">
        <v>360</v>
      </c>
      <c r="G112" s="60">
        <v>403</v>
      </c>
      <c r="H112" s="21">
        <v>27</v>
      </c>
      <c r="I112" s="21">
        <v>13</v>
      </c>
      <c r="J112" s="60">
        <v>14</v>
      </c>
      <c r="K112" s="21">
        <v>55</v>
      </c>
      <c r="L112" s="21">
        <v>38</v>
      </c>
      <c r="M112" s="21">
        <v>25</v>
      </c>
      <c r="N112" s="21">
        <v>48</v>
      </c>
      <c r="O112" s="21">
        <v>47</v>
      </c>
      <c r="P112" s="21">
        <v>39</v>
      </c>
      <c r="Q112" s="21">
        <v>57</v>
      </c>
      <c r="R112" s="21">
        <v>48</v>
      </c>
      <c r="S112" s="21">
        <v>34</v>
      </c>
      <c r="T112" s="21">
        <v>42</v>
      </c>
      <c r="U112" s="21">
        <v>69</v>
      </c>
      <c r="V112" s="21">
        <v>46</v>
      </c>
      <c r="W112" s="21">
        <v>67</v>
      </c>
      <c r="X112" s="21">
        <v>48</v>
      </c>
      <c r="Y112" s="21">
        <v>33</v>
      </c>
      <c r="Z112" s="21">
        <v>38</v>
      </c>
      <c r="AA112" s="21">
        <v>21</v>
      </c>
      <c r="AB112" s="21">
        <v>20</v>
      </c>
      <c r="AC112" s="22">
        <v>15</v>
      </c>
    </row>
    <row r="113" spans="1:29" x14ac:dyDescent="0.25">
      <c r="A113" s="7" t="s">
        <v>16</v>
      </c>
      <c r="B113" s="21">
        <v>960</v>
      </c>
      <c r="C113" s="21">
        <v>486</v>
      </c>
      <c r="D113" s="60">
        <v>474</v>
      </c>
      <c r="E113" s="21">
        <v>799</v>
      </c>
      <c r="F113" s="21">
        <v>395</v>
      </c>
      <c r="G113" s="60">
        <v>404</v>
      </c>
      <c r="H113" s="21">
        <v>161</v>
      </c>
      <c r="I113" s="21">
        <v>91</v>
      </c>
      <c r="J113" s="60">
        <v>70</v>
      </c>
      <c r="K113" s="21">
        <v>51</v>
      </c>
      <c r="L113" s="21">
        <v>55</v>
      </c>
      <c r="M113" s="21">
        <v>48</v>
      </c>
      <c r="N113" s="21">
        <v>69</v>
      </c>
      <c r="O113" s="21">
        <v>46</v>
      </c>
      <c r="P113" s="21">
        <v>42</v>
      </c>
      <c r="Q113" s="21">
        <v>47</v>
      </c>
      <c r="R113" s="21">
        <v>66</v>
      </c>
      <c r="S113" s="21">
        <v>60</v>
      </c>
      <c r="T113" s="21">
        <v>71</v>
      </c>
      <c r="U113" s="21">
        <v>76</v>
      </c>
      <c r="V113" s="21">
        <v>64</v>
      </c>
      <c r="W113" s="21">
        <v>54</v>
      </c>
      <c r="X113" s="21">
        <v>47</v>
      </c>
      <c r="Y113" s="21">
        <v>63</v>
      </c>
      <c r="Z113" s="21">
        <v>46</v>
      </c>
      <c r="AA113" s="21">
        <v>24</v>
      </c>
      <c r="AB113" s="21">
        <v>21</v>
      </c>
      <c r="AC113" s="22">
        <v>10</v>
      </c>
    </row>
    <row r="114" spans="1:29" x14ac:dyDescent="0.25">
      <c r="A114" s="7" t="s">
        <v>17</v>
      </c>
      <c r="B114" s="21">
        <v>2264</v>
      </c>
      <c r="C114" s="21">
        <v>1161</v>
      </c>
      <c r="D114" s="60">
        <v>1103</v>
      </c>
      <c r="E114" s="21">
        <v>1890</v>
      </c>
      <c r="F114" s="21">
        <v>945</v>
      </c>
      <c r="G114" s="60">
        <v>945</v>
      </c>
      <c r="H114" s="21">
        <v>374</v>
      </c>
      <c r="I114" s="21">
        <v>216</v>
      </c>
      <c r="J114" s="60">
        <v>158</v>
      </c>
      <c r="K114" s="21">
        <v>113</v>
      </c>
      <c r="L114" s="21">
        <v>109</v>
      </c>
      <c r="M114" s="21">
        <v>105</v>
      </c>
      <c r="N114" s="21">
        <v>124</v>
      </c>
      <c r="O114" s="21">
        <v>138</v>
      </c>
      <c r="P114" s="21">
        <v>119</v>
      </c>
      <c r="Q114" s="21">
        <v>134</v>
      </c>
      <c r="R114" s="21">
        <v>142</v>
      </c>
      <c r="S114" s="21">
        <v>121</v>
      </c>
      <c r="T114" s="21">
        <v>160</v>
      </c>
      <c r="U114" s="21">
        <v>194</v>
      </c>
      <c r="V114" s="21">
        <v>194</v>
      </c>
      <c r="W114" s="21">
        <v>153</v>
      </c>
      <c r="X114" s="21">
        <v>134</v>
      </c>
      <c r="Y114" s="21">
        <v>134</v>
      </c>
      <c r="Z114" s="21">
        <v>83</v>
      </c>
      <c r="AA114" s="21">
        <v>63</v>
      </c>
      <c r="AB114" s="21">
        <v>32</v>
      </c>
      <c r="AC114" s="22">
        <v>12</v>
      </c>
    </row>
    <row r="115" spans="1:29" x14ac:dyDescent="0.25">
      <c r="A115" s="7" t="s">
        <v>18</v>
      </c>
      <c r="B115" s="21">
        <v>247</v>
      </c>
      <c r="C115" s="21">
        <v>119</v>
      </c>
      <c r="D115" s="60">
        <v>128</v>
      </c>
      <c r="E115" s="21">
        <v>237</v>
      </c>
      <c r="F115" s="21">
        <v>115</v>
      </c>
      <c r="G115" s="60">
        <v>122</v>
      </c>
      <c r="H115" s="21">
        <v>10</v>
      </c>
      <c r="I115" s="21">
        <v>4</v>
      </c>
      <c r="J115" s="60">
        <v>6</v>
      </c>
      <c r="K115" s="21">
        <v>12</v>
      </c>
      <c r="L115" s="21">
        <v>15</v>
      </c>
      <c r="M115" s="21">
        <v>17</v>
      </c>
      <c r="N115" s="21">
        <v>25</v>
      </c>
      <c r="O115" s="21">
        <v>10</v>
      </c>
      <c r="P115" s="21">
        <v>7</v>
      </c>
      <c r="Q115" s="21">
        <v>11</v>
      </c>
      <c r="R115" s="21">
        <v>17</v>
      </c>
      <c r="S115" s="21">
        <v>11</v>
      </c>
      <c r="T115" s="21">
        <v>27</v>
      </c>
      <c r="U115" s="21">
        <v>17</v>
      </c>
      <c r="V115" s="21">
        <v>12</v>
      </c>
      <c r="W115" s="21">
        <v>20</v>
      </c>
      <c r="X115" s="21">
        <v>17</v>
      </c>
      <c r="Y115" s="21">
        <v>6</v>
      </c>
      <c r="Z115" s="21">
        <v>9</v>
      </c>
      <c r="AA115" s="21">
        <v>9</v>
      </c>
      <c r="AB115" s="21">
        <v>3</v>
      </c>
      <c r="AC115" s="22">
        <v>2</v>
      </c>
    </row>
    <row r="116" spans="1:29" x14ac:dyDescent="0.25">
      <c r="A116" s="7" t="s">
        <v>19</v>
      </c>
      <c r="B116" s="21">
        <v>498</v>
      </c>
      <c r="C116" s="21">
        <v>243</v>
      </c>
      <c r="D116" s="60">
        <v>255</v>
      </c>
      <c r="E116" s="21">
        <v>472</v>
      </c>
      <c r="F116" s="21">
        <v>231</v>
      </c>
      <c r="G116" s="60">
        <v>241</v>
      </c>
      <c r="H116" s="21">
        <v>26</v>
      </c>
      <c r="I116" s="21">
        <v>12</v>
      </c>
      <c r="J116" s="60">
        <v>14</v>
      </c>
      <c r="K116" s="21">
        <v>24</v>
      </c>
      <c r="L116" s="21">
        <v>47</v>
      </c>
      <c r="M116" s="21">
        <v>24</v>
      </c>
      <c r="N116" s="21">
        <v>19</v>
      </c>
      <c r="O116" s="21">
        <v>22</v>
      </c>
      <c r="P116" s="21">
        <v>17</v>
      </c>
      <c r="Q116" s="21">
        <v>42</v>
      </c>
      <c r="R116" s="21">
        <v>48</v>
      </c>
      <c r="S116" s="21">
        <v>24</v>
      </c>
      <c r="T116" s="21">
        <v>26</v>
      </c>
      <c r="U116" s="21">
        <v>40</v>
      </c>
      <c r="V116" s="21">
        <v>41</v>
      </c>
      <c r="W116" s="21">
        <v>43</v>
      </c>
      <c r="X116" s="21">
        <v>34</v>
      </c>
      <c r="Y116" s="21">
        <v>27</v>
      </c>
      <c r="Z116" s="21">
        <v>8</v>
      </c>
      <c r="AA116" s="21">
        <v>8</v>
      </c>
      <c r="AB116" s="21">
        <v>1</v>
      </c>
      <c r="AC116" s="22">
        <v>3</v>
      </c>
    </row>
    <row r="117" spans="1:29" x14ac:dyDescent="0.25">
      <c r="A117" s="7" t="s">
        <v>20</v>
      </c>
      <c r="B117" s="21">
        <v>3278</v>
      </c>
      <c r="C117" s="21">
        <v>1671</v>
      </c>
      <c r="D117" s="60">
        <v>1607</v>
      </c>
      <c r="E117" s="21">
        <v>2199</v>
      </c>
      <c r="F117" s="21">
        <v>1079</v>
      </c>
      <c r="G117" s="60">
        <v>1120</v>
      </c>
      <c r="H117" s="21">
        <v>1079</v>
      </c>
      <c r="I117" s="21">
        <v>592</v>
      </c>
      <c r="J117" s="60">
        <v>487</v>
      </c>
      <c r="K117" s="21">
        <v>142</v>
      </c>
      <c r="L117" s="21">
        <v>155</v>
      </c>
      <c r="M117" s="21">
        <v>156</v>
      </c>
      <c r="N117" s="21">
        <v>160</v>
      </c>
      <c r="O117" s="21">
        <v>208</v>
      </c>
      <c r="P117" s="21">
        <v>212</v>
      </c>
      <c r="Q117" s="21">
        <v>197</v>
      </c>
      <c r="R117" s="21">
        <v>204</v>
      </c>
      <c r="S117" s="21">
        <v>208</v>
      </c>
      <c r="T117" s="21">
        <v>238</v>
      </c>
      <c r="U117" s="21">
        <v>246</v>
      </c>
      <c r="V117" s="21">
        <v>249</v>
      </c>
      <c r="W117" s="21">
        <v>241</v>
      </c>
      <c r="X117" s="21">
        <v>174</v>
      </c>
      <c r="Y117" s="21">
        <v>168</v>
      </c>
      <c r="Z117" s="21">
        <v>139</v>
      </c>
      <c r="AA117" s="21">
        <v>96</v>
      </c>
      <c r="AB117" s="21">
        <v>54</v>
      </c>
      <c r="AC117" s="22">
        <v>31</v>
      </c>
    </row>
    <row r="118" spans="1:29" x14ac:dyDescent="0.25">
      <c r="A118" s="7" t="s">
        <v>21</v>
      </c>
      <c r="B118" s="21">
        <v>133</v>
      </c>
      <c r="C118" s="21">
        <v>70</v>
      </c>
      <c r="D118" s="60">
        <v>63</v>
      </c>
      <c r="E118" s="21">
        <v>128</v>
      </c>
      <c r="F118" s="21">
        <v>70</v>
      </c>
      <c r="G118" s="60">
        <v>58</v>
      </c>
      <c r="H118" s="21">
        <v>5</v>
      </c>
      <c r="I118" s="21">
        <v>0</v>
      </c>
      <c r="J118" s="60">
        <v>5</v>
      </c>
      <c r="K118" s="21">
        <v>9</v>
      </c>
      <c r="L118" s="21">
        <v>4</v>
      </c>
      <c r="M118" s="21">
        <v>4</v>
      </c>
      <c r="N118" s="21">
        <v>5</v>
      </c>
      <c r="O118" s="21">
        <v>6</v>
      </c>
      <c r="P118" s="21">
        <v>0</v>
      </c>
      <c r="Q118" s="21">
        <v>9</v>
      </c>
      <c r="R118" s="21">
        <v>6</v>
      </c>
      <c r="S118" s="21">
        <v>9</v>
      </c>
      <c r="T118" s="21">
        <v>10</v>
      </c>
      <c r="U118" s="21">
        <v>12</v>
      </c>
      <c r="V118" s="21">
        <v>8</v>
      </c>
      <c r="W118" s="21">
        <v>11</v>
      </c>
      <c r="X118" s="21">
        <v>17</v>
      </c>
      <c r="Y118" s="21">
        <v>10</v>
      </c>
      <c r="Z118" s="21">
        <v>4</v>
      </c>
      <c r="AA118" s="21">
        <v>6</v>
      </c>
      <c r="AB118" s="21">
        <v>0</v>
      </c>
      <c r="AC118" s="22">
        <v>3</v>
      </c>
    </row>
    <row r="119" spans="1:29" x14ac:dyDescent="0.25">
      <c r="A119" s="7" t="s">
        <v>22</v>
      </c>
      <c r="B119" s="21">
        <v>147</v>
      </c>
      <c r="C119" s="21">
        <v>77</v>
      </c>
      <c r="D119" s="60">
        <v>70</v>
      </c>
      <c r="E119" s="21">
        <v>136</v>
      </c>
      <c r="F119" s="21">
        <v>73</v>
      </c>
      <c r="G119" s="60">
        <v>63</v>
      </c>
      <c r="H119" s="21">
        <v>11</v>
      </c>
      <c r="I119" s="21">
        <v>4</v>
      </c>
      <c r="J119" s="60">
        <v>7</v>
      </c>
      <c r="K119" s="21">
        <v>7</v>
      </c>
      <c r="L119" s="21">
        <v>7</v>
      </c>
      <c r="M119" s="21">
        <v>7</v>
      </c>
      <c r="N119" s="21">
        <v>4</v>
      </c>
      <c r="O119" s="21">
        <v>1</v>
      </c>
      <c r="P119" s="21">
        <v>3</v>
      </c>
      <c r="Q119" s="21">
        <v>5</v>
      </c>
      <c r="R119" s="21">
        <v>12</v>
      </c>
      <c r="S119" s="21">
        <v>10</v>
      </c>
      <c r="T119" s="21">
        <v>9</v>
      </c>
      <c r="U119" s="21">
        <v>7</v>
      </c>
      <c r="V119" s="21">
        <v>8</v>
      </c>
      <c r="W119" s="21">
        <v>10</v>
      </c>
      <c r="X119" s="21">
        <v>15</v>
      </c>
      <c r="Y119" s="21">
        <v>20</v>
      </c>
      <c r="Z119" s="21">
        <v>11</v>
      </c>
      <c r="AA119" s="21">
        <v>8</v>
      </c>
      <c r="AB119" s="21">
        <v>2</v>
      </c>
      <c r="AC119" s="22">
        <v>1</v>
      </c>
    </row>
    <row r="120" spans="1:29" x14ac:dyDescent="0.25">
      <c r="A120" s="7" t="s">
        <v>24</v>
      </c>
      <c r="B120" s="21">
        <v>2113</v>
      </c>
      <c r="C120" s="21">
        <v>1027</v>
      </c>
      <c r="D120" s="60">
        <v>1086</v>
      </c>
      <c r="E120" s="21">
        <v>1996</v>
      </c>
      <c r="F120" s="21">
        <v>973</v>
      </c>
      <c r="G120" s="60">
        <v>1023</v>
      </c>
      <c r="H120" s="21">
        <v>117</v>
      </c>
      <c r="I120" s="21">
        <v>54</v>
      </c>
      <c r="J120" s="60">
        <v>63</v>
      </c>
      <c r="K120" s="21">
        <v>107</v>
      </c>
      <c r="L120" s="21">
        <v>122</v>
      </c>
      <c r="M120" s="21">
        <v>101</v>
      </c>
      <c r="N120" s="21">
        <v>94</v>
      </c>
      <c r="O120" s="21">
        <v>110</v>
      </c>
      <c r="P120" s="21">
        <v>131</v>
      </c>
      <c r="Q120" s="21">
        <v>133</v>
      </c>
      <c r="R120" s="21">
        <v>135</v>
      </c>
      <c r="S120" s="21">
        <v>119</v>
      </c>
      <c r="T120" s="21">
        <v>126</v>
      </c>
      <c r="U120" s="21">
        <v>165</v>
      </c>
      <c r="V120" s="21">
        <v>196</v>
      </c>
      <c r="W120" s="21">
        <v>161</v>
      </c>
      <c r="X120" s="21">
        <v>146</v>
      </c>
      <c r="Y120" s="21">
        <v>108</v>
      </c>
      <c r="Z120" s="21">
        <v>52</v>
      </c>
      <c r="AA120" s="21">
        <v>43</v>
      </c>
      <c r="AB120" s="21">
        <v>34</v>
      </c>
      <c r="AC120" s="22">
        <v>30</v>
      </c>
    </row>
    <row r="121" spans="1:29" x14ac:dyDescent="0.25">
      <c r="A121" s="7" t="s">
        <v>25</v>
      </c>
      <c r="B121" s="21">
        <v>171</v>
      </c>
      <c r="C121" s="21">
        <v>82</v>
      </c>
      <c r="D121" s="60">
        <v>89</v>
      </c>
      <c r="E121" s="21">
        <v>162</v>
      </c>
      <c r="F121" s="21">
        <v>78</v>
      </c>
      <c r="G121" s="60">
        <v>84</v>
      </c>
      <c r="H121" s="21">
        <v>9</v>
      </c>
      <c r="I121" s="21">
        <v>4</v>
      </c>
      <c r="J121" s="60">
        <v>5</v>
      </c>
      <c r="K121" s="21">
        <v>10</v>
      </c>
      <c r="L121" s="21">
        <v>8</v>
      </c>
      <c r="M121" s="21">
        <v>3</v>
      </c>
      <c r="N121" s="21">
        <v>11</v>
      </c>
      <c r="O121" s="21">
        <v>11</v>
      </c>
      <c r="P121" s="21">
        <v>6</v>
      </c>
      <c r="Q121" s="21">
        <v>7</v>
      </c>
      <c r="R121" s="21">
        <v>11</v>
      </c>
      <c r="S121" s="21">
        <v>5</v>
      </c>
      <c r="T121" s="21">
        <v>10</v>
      </c>
      <c r="U121" s="21">
        <v>10</v>
      </c>
      <c r="V121" s="21">
        <v>15</v>
      </c>
      <c r="W121" s="21">
        <v>18</v>
      </c>
      <c r="X121" s="21">
        <v>17</v>
      </c>
      <c r="Y121" s="21">
        <v>10</v>
      </c>
      <c r="Z121" s="21">
        <v>9</v>
      </c>
      <c r="AA121" s="21">
        <v>5</v>
      </c>
      <c r="AB121" s="21">
        <v>4</v>
      </c>
      <c r="AC121" s="22">
        <v>1</v>
      </c>
    </row>
    <row r="122" spans="1:29" x14ac:dyDescent="0.25">
      <c r="A122" s="7" t="s">
        <v>26</v>
      </c>
      <c r="B122" s="21">
        <v>145</v>
      </c>
      <c r="C122" s="21">
        <v>76</v>
      </c>
      <c r="D122" s="60">
        <v>69</v>
      </c>
      <c r="E122" s="21">
        <v>130</v>
      </c>
      <c r="F122" s="21">
        <v>66</v>
      </c>
      <c r="G122" s="60">
        <v>64</v>
      </c>
      <c r="H122" s="21">
        <v>15</v>
      </c>
      <c r="I122" s="21">
        <v>10</v>
      </c>
      <c r="J122" s="60">
        <v>5</v>
      </c>
      <c r="K122" s="21">
        <v>9</v>
      </c>
      <c r="L122" s="21">
        <v>11</v>
      </c>
      <c r="M122" s="21">
        <v>11</v>
      </c>
      <c r="N122" s="21">
        <v>8</v>
      </c>
      <c r="O122" s="21">
        <v>2</v>
      </c>
      <c r="P122" s="21">
        <v>7</v>
      </c>
      <c r="Q122" s="21">
        <v>9</v>
      </c>
      <c r="R122" s="21">
        <v>3</v>
      </c>
      <c r="S122" s="21">
        <v>6</v>
      </c>
      <c r="T122" s="21">
        <v>13</v>
      </c>
      <c r="U122" s="21">
        <v>11</v>
      </c>
      <c r="V122" s="21">
        <v>7</v>
      </c>
      <c r="W122" s="21">
        <v>9</v>
      </c>
      <c r="X122" s="21">
        <v>9</v>
      </c>
      <c r="Y122" s="21">
        <v>10</v>
      </c>
      <c r="Z122" s="21">
        <v>6</v>
      </c>
      <c r="AA122" s="21">
        <v>4</v>
      </c>
      <c r="AB122" s="21">
        <v>4</v>
      </c>
      <c r="AC122" s="22">
        <v>6</v>
      </c>
    </row>
    <row r="123" spans="1:29" x14ac:dyDescent="0.25">
      <c r="A123" s="7" t="s">
        <v>27</v>
      </c>
      <c r="B123" s="21">
        <v>906</v>
      </c>
      <c r="C123" s="21">
        <v>421</v>
      </c>
      <c r="D123" s="60">
        <v>485</v>
      </c>
      <c r="E123" s="21">
        <v>786</v>
      </c>
      <c r="F123" s="21">
        <v>361</v>
      </c>
      <c r="G123" s="60">
        <v>425</v>
      </c>
      <c r="H123" s="21">
        <v>120</v>
      </c>
      <c r="I123" s="21">
        <v>60</v>
      </c>
      <c r="J123" s="60">
        <v>60</v>
      </c>
      <c r="K123" s="21">
        <v>30</v>
      </c>
      <c r="L123" s="21">
        <v>60</v>
      </c>
      <c r="M123" s="21">
        <v>42</v>
      </c>
      <c r="N123" s="21">
        <v>48</v>
      </c>
      <c r="O123" s="21">
        <v>31</v>
      </c>
      <c r="P123" s="21">
        <v>36</v>
      </c>
      <c r="Q123" s="21">
        <v>42</v>
      </c>
      <c r="R123" s="21">
        <v>54</v>
      </c>
      <c r="S123" s="21">
        <v>57</v>
      </c>
      <c r="T123" s="21">
        <v>74</v>
      </c>
      <c r="U123" s="21">
        <v>58</v>
      </c>
      <c r="V123" s="21">
        <v>60</v>
      </c>
      <c r="W123" s="21">
        <v>66</v>
      </c>
      <c r="X123" s="21">
        <v>59</v>
      </c>
      <c r="Y123" s="21">
        <v>55</v>
      </c>
      <c r="Z123" s="21">
        <v>45</v>
      </c>
      <c r="AA123" s="21">
        <v>45</v>
      </c>
      <c r="AB123" s="21">
        <v>29</v>
      </c>
      <c r="AC123" s="22">
        <v>15</v>
      </c>
    </row>
    <row r="124" spans="1:29" x14ac:dyDescent="0.25">
      <c r="A124" s="7" t="s">
        <v>243</v>
      </c>
      <c r="B124" s="21">
        <v>54</v>
      </c>
      <c r="C124" s="21">
        <v>31</v>
      </c>
      <c r="D124" s="60">
        <v>23</v>
      </c>
      <c r="E124" s="21">
        <v>49</v>
      </c>
      <c r="F124" s="21">
        <v>27</v>
      </c>
      <c r="G124" s="60">
        <v>22</v>
      </c>
      <c r="H124" s="21">
        <v>5</v>
      </c>
      <c r="I124" s="21">
        <v>4</v>
      </c>
      <c r="J124" s="60">
        <v>1</v>
      </c>
      <c r="K124" s="21">
        <v>5</v>
      </c>
      <c r="L124" s="21">
        <v>2</v>
      </c>
      <c r="M124" s="21">
        <v>2</v>
      </c>
      <c r="N124" s="21">
        <v>1</v>
      </c>
      <c r="O124" s="21">
        <v>2</v>
      </c>
      <c r="P124" s="21">
        <v>3</v>
      </c>
      <c r="Q124" s="21">
        <v>6</v>
      </c>
      <c r="R124" s="21">
        <v>5</v>
      </c>
      <c r="S124" s="21">
        <v>1</v>
      </c>
      <c r="T124" s="21">
        <v>4</v>
      </c>
      <c r="U124" s="21">
        <v>5</v>
      </c>
      <c r="V124" s="21">
        <v>2</v>
      </c>
      <c r="W124" s="21">
        <v>5</v>
      </c>
      <c r="X124" s="21">
        <v>4</v>
      </c>
      <c r="Y124" s="21">
        <v>2</v>
      </c>
      <c r="Z124" s="21">
        <v>0</v>
      </c>
      <c r="AA124" s="21">
        <v>2</v>
      </c>
      <c r="AB124" s="21">
        <v>2</v>
      </c>
      <c r="AC124" s="22">
        <v>1</v>
      </c>
    </row>
    <row r="125" spans="1:29" x14ac:dyDescent="0.25">
      <c r="A125" s="7" t="s">
        <v>244</v>
      </c>
      <c r="B125" s="21">
        <v>201</v>
      </c>
      <c r="C125" s="21">
        <v>96</v>
      </c>
      <c r="D125" s="60">
        <v>105</v>
      </c>
      <c r="E125" s="21">
        <v>199</v>
      </c>
      <c r="F125" s="21">
        <v>95</v>
      </c>
      <c r="G125" s="60">
        <v>104</v>
      </c>
      <c r="H125" s="21">
        <v>2</v>
      </c>
      <c r="I125" s="21">
        <v>1</v>
      </c>
      <c r="J125" s="60">
        <v>1</v>
      </c>
      <c r="K125" s="21">
        <v>10</v>
      </c>
      <c r="L125" s="21">
        <v>16</v>
      </c>
      <c r="M125" s="21">
        <v>8</v>
      </c>
      <c r="N125" s="21">
        <v>11</v>
      </c>
      <c r="O125" s="21">
        <v>11</v>
      </c>
      <c r="P125" s="21">
        <v>14</v>
      </c>
      <c r="Q125" s="21">
        <v>9</v>
      </c>
      <c r="R125" s="21">
        <v>10</v>
      </c>
      <c r="S125" s="21">
        <v>6</v>
      </c>
      <c r="T125" s="21">
        <v>13</v>
      </c>
      <c r="U125" s="21">
        <v>16</v>
      </c>
      <c r="V125" s="21">
        <v>20</v>
      </c>
      <c r="W125" s="21">
        <v>11</v>
      </c>
      <c r="X125" s="21">
        <v>14</v>
      </c>
      <c r="Y125" s="21">
        <v>6</v>
      </c>
      <c r="Z125" s="21">
        <v>12</v>
      </c>
      <c r="AA125" s="21">
        <v>6</v>
      </c>
      <c r="AB125" s="21">
        <v>4</v>
      </c>
      <c r="AC125" s="22">
        <v>4</v>
      </c>
    </row>
    <row r="126" spans="1:29" x14ac:dyDescent="0.25">
      <c r="A126" s="7" t="s">
        <v>245</v>
      </c>
      <c r="B126" s="21">
        <v>52</v>
      </c>
      <c r="C126" s="21">
        <v>25</v>
      </c>
      <c r="D126" s="60">
        <v>27</v>
      </c>
      <c r="E126" s="21">
        <v>47</v>
      </c>
      <c r="F126" s="21">
        <v>23</v>
      </c>
      <c r="G126" s="60">
        <v>24</v>
      </c>
      <c r="H126" s="21">
        <v>5</v>
      </c>
      <c r="I126" s="21">
        <v>2</v>
      </c>
      <c r="J126" s="60">
        <v>3</v>
      </c>
      <c r="K126" s="21">
        <v>3</v>
      </c>
      <c r="L126" s="21">
        <v>0</v>
      </c>
      <c r="M126" s="21">
        <v>2</v>
      </c>
      <c r="N126" s="21">
        <v>2</v>
      </c>
      <c r="O126" s="21">
        <v>1</v>
      </c>
      <c r="P126" s="21">
        <v>1</v>
      </c>
      <c r="Q126" s="21">
        <v>9</v>
      </c>
      <c r="R126" s="21">
        <v>1</v>
      </c>
      <c r="S126" s="21">
        <v>3</v>
      </c>
      <c r="T126" s="21">
        <v>2</v>
      </c>
      <c r="U126" s="21">
        <v>3</v>
      </c>
      <c r="V126" s="21">
        <v>9</v>
      </c>
      <c r="W126" s="21">
        <v>5</v>
      </c>
      <c r="X126" s="21">
        <v>3</v>
      </c>
      <c r="Y126" s="21">
        <v>0</v>
      </c>
      <c r="Z126" s="21">
        <v>0</v>
      </c>
      <c r="AA126" s="21">
        <v>5</v>
      </c>
      <c r="AB126" s="21">
        <v>2</v>
      </c>
      <c r="AC126" s="22">
        <v>1</v>
      </c>
    </row>
    <row r="127" spans="1:29" x14ac:dyDescent="0.25">
      <c r="A127" s="7" t="s">
        <v>246</v>
      </c>
      <c r="B127" s="21">
        <v>53</v>
      </c>
      <c r="C127" s="21">
        <v>29</v>
      </c>
      <c r="D127" s="60">
        <v>24</v>
      </c>
      <c r="E127" s="21">
        <v>49</v>
      </c>
      <c r="F127" s="21">
        <v>28</v>
      </c>
      <c r="G127" s="60">
        <v>21</v>
      </c>
      <c r="H127" s="21">
        <v>4</v>
      </c>
      <c r="I127" s="21">
        <v>1</v>
      </c>
      <c r="J127" s="60">
        <v>3</v>
      </c>
      <c r="K127" s="21">
        <v>4</v>
      </c>
      <c r="L127" s="21">
        <v>2</v>
      </c>
      <c r="M127" s="21">
        <v>0</v>
      </c>
      <c r="N127" s="21">
        <v>1</v>
      </c>
      <c r="O127" s="21">
        <v>8</v>
      </c>
      <c r="P127" s="21">
        <v>5</v>
      </c>
      <c r="Q127" s="21">
        <v>3</v>
      </c>
      <c r="R127" s="21">
        <v>0</v>
      </c>
      <c r="S127" s="21">
        <v>1</v>
      </c>
      <c r="T127" s="21">
        <v>3</v>
      </c>
      <c r="U127" s="21">
        <v>5</v>
      </c>
      <c r="V127" s="21">
        <v>3</v>
      </c>
      <c r="W127" s="21">
        <v>9</v>
      </c>
      <c r="X127" s="21">
        <v>3</v>
      </c>
      <c r="Y127" s="21">
        <v>0</v>
      </c>
      <c r="Z127" s="21">
        <v>1</v>
      </c>
      <c r="AA127" s="21">
        <v>5</v>
      </c>
      <c r="AB127" s="21">
        <v>0</v>
      </c>
      <c r="AC127" s="22">
        <v>0</v>
      </c>
    </row>
    <row r="128" spans="1:29" x14ac:dyDescent="0.25">
      <c r="A128" s="7" t="s">
        <v>28</v>
      </c>
      <c r="B128" s="21">
        <v>53</v>
      </c>
      <c r="C128" s="21">
        <v>28</v>
      </c>
      <c r="D128" s="60">
        <v>25</v>
      </c>
      <c r="E128" s="21">
        <v>48</v>
      </c>
      <c r="F128" s="21">
        <v>26</v>
      </c>
      <c r="G128" s="60">
        <v>22</v>
      </c>
      <c r="H128" s="21">
        <v>5</v>
      </c>
      <c r="I128" s="21">
        <v>2</v>
      </c>
      <c r="J128" s="60">
        <v>3</v>
      </c>
      <c r="K128" s="21">
        <v>4</v>
      </c>
      <c r="L128" s="21">
        <v>1</v>
      </c>
      <c r="M128" s="21">
        <v>2</v>
      </c>
      <c r="N128" s="21">
        <v>4</v>
      </c>
      <c r="O128" s="21">
        <v>1</v>
      </c>
      <c r="P128" s="21">
        <v>1</v>
      </c>
      <c r="Q128" s="21">
        <v>5</v>
      </c>
      <c r="R128" s="21">
        <v>9</v>
      </c>
      <c r="S128" s="21">
        <v>0</v>
      </c>
      <c r="T128" s="21">
        <v>3</v>
      </c>
      <c r="U128" s="21">
        <v>4</v>
      </c>
      <c r="V128" s="21">
        <v>4</v>
      </c>
      <c r="W128" s="21">
        <v>10</v>
      </c>
      <c r="X128" s="21">
        <v>1</v>
      </c>
      <c r="Y128" s="21">
        <v>3</v>
      </c>
      <c r="Z128" s="21">
        <v>1</v>
      </c>
      <c r="AA128" s="21">
        <v>0</v>
      </c>
      <c r="AB128" s="21">
        <v>0</v>
      </c>
      <c r="AC128" s="22">
        <v>0</v>
      </c>
    </row>
    <row r="129" spans="1:29" x14ac:dyDescent="0.25">
      <c r="A129" s="7" t="s">
        <v>29</v>
      </c>
      <c r="B129" s="21">
        <v>396</v>
      </c>
      <c r="C129" s="21">
        <v>221</v>
      </c>
      <c r="D129" s="60">
        <v>175</v>
      </c>
      <c r="E129" s="21">
        <v>329</v>
      </c>
      <c r="F129" s="21">
        <v>179</v>
      </c>
      <c r="G129" s="60">
        <v>150</v>
      </c>
      <c r="H129" s="21">
        <v>67</v>
      </c>
      <c r="I129" s="21">
        <v>42</v>
      </c>
      <c r="J129" s="60">
        <v>25</v>
      </c>
      <c r="K129" s="21">
        <v>13</v>
      </c>
      <c r="L129" s="21">
        <v>11</v>
      </c>
      <c r="M129" s="21">
        <v>23</v>
      </c>
      <c r="N129" s="21">
        <v>24</v>
      </c>
      <c r="O129" s="21">
        <v>28</v>
      </c>
      <c r="P129" s="21">
        <v>18</v>
      </c>
      <c r="Q129" s="21">
        <v>23</v>
      </c>
      <c r="R129" s="21">
        <v>10</v>
      </c>
      <c r="S129" s="21">
        <v>22</v>
      </c>
      <c r="T129" s="21">
        <v>33</v>
      </c>
      <c r="U129" s="21">
        <v>42</v>
      </c>
      <c r="V129" s="21">
        <v>43</v>
      </c>
      <c r="W129" s="21">
        <v>25</v>
      </c>
      <c r="X129" s="21">
        <v>21</v>
      </c>
      <c r="Y129" s="21">
        <v>16</v>
      </c>
      <c r="Z129" s="21">
        <v>19</v>
      </c>
      <c r="AA129" s="21">
        <v>14</v>
      </c>
      <c r="AB129" s="21">
        <v>8</v>
      </c>
      <c r="AC129" s="22">
        <v>3</v>
      </c>
    </row>
    <row r="130" spans="1:29" x14ac:dyDescent="0.25">
      <c r="A130" s="7" t="s">
        <v>30</v>
      </c>
      <c r="B130" s="21">
        <v>80</v>
      </c>
      <c r="C130" s="21">
        <v>44</v>
      </c>
      <c r="D130" s="60">
        <v>36</v>
      </c>
      <c r="E130" s="21">
        <v>71</v>
      </c>
      <c r="F130" s="21">
        <v>40</v>
      </c>
      <c r="G130" s="60">
        <v>31</v>
      </c>
      <c r="H130" s="21">
        <v>9</v>
      </c>
      <c r="I130" s="21">
        <v>4</v>
      </c>
      <c r="J130" s="60">
        <v>5</v>
      </c>
      <c r="K130" s="21">
        <v>1</v>
      </c>
      <c r="L130" s="21">
        <v>3</v>
      </c>
      <c r="M130" s="21">
        <v>1</v>
      </c>
      <c r="N130" s="21">
        <v>2</v>
      </c>
      <c r="O130" s="21">
        <v>11</v>
      </c>
      <c r="P130" s="21">
        <v>2</v>
      </c>
      <c r="Q130" s="21">
        <v>2</v>
      </c>
      <c r="R130" s="21">
        <v>9</v>
      </c>
      <c r="S130" s="21">
        <v>3</v>
      </c>
      <c r="T130" s="21">
        <v>4</v>
      </c>
      <c r="U130" s="21">
        <v>3</v>
      </c>
      <c r="V130" s="21">
        <v>6</v>
      </c>
      <c r="W130" s="21">
        <v>5</v>
      </c>
      <c r="X130" s="21">
        <v>8</v>
      </c>
      <c r="Y130" s="21">
        <v>9</v>
      </c>
      <c r="Z130" s="21">
        <v>5</v>
      </c>
      <c r="AA130" s="21">
        <v>4</v>
      </c>
      <c r="AB130" s="21">
        <v>2</v>
      </c>
      <c r="AC130" s="22">
        <v>0</v>
      </c>
    </row>
    <row r="131" spans="1:29" x14ac:dyDescent="0.25">
      <c r="A131" s="7" t="s">
        <v>94</v>
      </c>
      <c r="B131" s="21">
        <v>581</v>
      </c>
      <c r="C131" s="21">
        <v>306</v>
      </c>
      <c r="D131" s="60">
        <v>275</v>
      </c>
      <c r="E131" s="21">
        <v>516</v>
      </c>
      <c r="F131" s="21">
        <v>271</v>
      </c>
      <c r="G131" s="60">
        <v>245</v>
      </c>
      <c r="H131" s="21">
        <v>65</v>
      </c>
      <c r="I131" s="21">
        <v>35</v>
      </c>
      <c r="J131" s="60">
        <v>30</v>
      </c>
      <c r="K131" s="21">
        <v>20</v>
      </c>
      <c r="L131" s="21">
        <v>18</v>
      </c>
      <c r="M131" s="21">
        <v>22</v>
      </c>
      <c r="N131" s="21">
        <v>38</v>
      </c>
      <c r="O131" s="21">
        <v>25</v>
      </c>
      <c r="P131" s="21">
        <v>31</v>
      </c>
      <c r="Q131" s="21">
        <v>33</v>
      </c>
      <c r="R131" s="21">
        <v>30</v>
      </c>
      <c r="S131" s="21">
        <v>32</v>
      </c>
      <c r="T131" s="21">
        <v>36</v>
      </c>
      <c r="U131" s="21">
        <v>47</v>
      </c>
      <c r="V131" s="21">
        <v>40</v>
      </c>
      <c r="W131" s="21">
        <v>34</v>
      </c>
      <c r="X131" s="21">
        <v>42</v>
      </c>
      <c r="Y131" s="21">
        <v>51</v>
      </c>
      <c r="Z131" s="21">
        <v>32</v>
      </c>
      <c r="AA131" s="21">
        <v>29</v>
      </c>
      <c r="AB131" s="21">
        <v>13</v>
      </c>
      <c r="AC131" s="70">
        <v>8</v>
      </c>
    </row>
    <row r="132" spans="1:29" x14ac:dyDescent="0.25">
      <c r="A132" s="7"/>
      <c r="B132" s="71"/>
      <c r="C132" s="71"/>
      <c r="D132" s="72"/>
      <c r="E132" s="71"/>
      <c r="F132" s="71"/>
      <c r="G132" s="72"/>
      <c r="H132" s="71"/>
      <c r="I132" s="71"/>
      <c r="J132" s="72"/>
      <c r="K132" s="21"/>
      <c r="L132" s="21"/>
      <c r="M132" s="21"/>
      <c r="N132" s="21"/>
      <c r="O132" s="21"/>
      <c r="P132" s="21"/>
      <c r="Q132" s="21"/>
      <c r="R132" s="21"/>
      <c r="S132" s="21"/>
      <c r="T132" s="21"/>
      <c r="U132" s="21"/>
      <c r="V132" s="21"/>
      <c r="W132" s="21"/>
      <c r="X132" s="21"/>
      <c r="Y132" s="21"/>
      <c r="Z132" s="21"/>
      <c r="AA132" s="21"/>
      <c r="AB132" s="21"/>
      <c r="AC132" s="73"/>
    </row>
    <row r="133" spans="1:29" ht="13" x14ac:dyDescent="0.3">
      <c r="A133" s="20" t="str">
        <f>VLOOKUP("&lt;Zeilentitel_1&gt;",Uebersetzungen!$B$3:$E$121,Uebersetzungen!$B$2+1,FALSE)</f>
        <v>GRAUBÜNDEN</v>
      </c>
      <c r="B133" s="74">
        <v>199021</v>
      </c>
      <c r="C133" s="75">
        <v>99707</v>
      </c>
      <c r="D133" s="76">
        <v>99314</v>
      </c>
      <c r="E133" s="74">
        <v>161639</v>
      </c>
      <c r="F133" s="75">
        <v>79212</v>
      </c>
      <c r="G133" s="76">
        <v>82427</v>
      </c>
      <c r="H133" s="74">
        <v>37382</v>
      </c>
      <c r="I133" s="75">
        <v>20495</v>
      </c>
      <c r="J133" s="76">
        <v>16887</v>
      </c>
      <c r="K133" s="75">
        <v>8664</v>
      </c>
      <c r="L133" s="75">
        <v>8771</v>
      </c>
      <c r="M133" s="75">
        <v>8488</v>
      </c>
      <c r="N133" s="75">
        <v>9458</v>
      </c>
      <c r="O133" s="75">
        <v>10799</v>
      </c>
      <c r="P133" s="75">
        <v>12154</v>
      </c>
      <c r="Q133" s="75">
        <v>12786</v>
      </c>
      <c r="R133" s="75">
        <v>12910</v>
      </c>
      <c r="S133" s="75">
        <v>12384</v>
      </c>
      <c r="T133" s="75">
        <v>13963</v>
      </c>
      <c r="U133" s="75">
        <v>15864</v>
      </c>
      <c r="V133" s="75">
        <v>15794</v>
      </c>
      <c r="W133" s="75">
        <v>13813</v>
      </c>
      <c r="X133" s="75">
        <v>11985</v>
      </c>
      <c r="Y133" s="75">
        <v>10988</v>
      </c>
      <c r="Z133" s="75">
        <v>8618</v>
      </c>
      <c r="AA133" s="75">
        <v>5880</v>
      </c>
      <c r="AB133" s="75">
        <v>3741</v>
      </c>
      <c r="AC133" s="77">
        <v>1961</v>
      </c>
    </row>
    <row r="134" spans="1:29" x14ac:dyDescent="0.25">
      <c r="A134" s="18" t="str">
        <f>VLOOKUP("&lt;Zeilentitel_2&gt;",Uebersetzungen!$B$3:$E$121,Uebersetzungen!$B$2+1,FALSE)</f>
        <v>Region Albula</v>
      </c>
      <c r="B134" s="21">
        <v>8054</v>
      </c>
      <c r="C134" s="21">
        <v>4135</v>
      </c>
      <c r="D134" s="60">
        <v>3919</v>
      </c>
      <c r="E134" s="21">
        <v>6600</v>
      </c>
      <c r="F134" s="21">
        <v>3312</v>
      </c>
      <c r="G134" s="60">
        <v>3288</v>
      </c>
      <c r="H134" s="21">
        <v>1454</v>
      </c>
      <c r="I134" s="21">
        <v>823</v>
      </c>
      <c r="J134" s="60">
        <v>631</v>
      </c>
      <c r="K134" s="78">
        <v>315</v>
      </c>
      <c r="L134" s="78">
        <v>309</v>
      </c>
      <c r="M134" s="78">
        <v>305</v>
      </c>
      <c r="N134" s="78">
        <v>317</v>
      </c>
      <c r="O134" s="78">
        <v>428</v>
      </c>
      <c r="P134" s="78">
        <v>450</v>
      </c>
      <c r="Q134" s="78">
        <v>471</v>
      </c>
      <c r="R134" s="78">
        <v>536</v>
      </c>
      <c r="S134" s="78">
        <v>470</v>
      </c>
      <c r="T134" s="78">
        <v>515</v>
      </c>
      <c r="U134" s="78">
        <v>605</v>
      </c>
      <c r="V134" s="78">
        <v>661</v>
      </c>
      <c r="W134" s="78">
        <v>617</v>
      </c>
      <c r="X134" s="78">
        <v>618</v>
      </c>
      <c r="Y134" s="78">
        <v>519</v>
      </c>
      <c r="Z134" s="78">
        <v>398</v>
      </c>
      <c r="AA134" s="78">
        <v>264</v>
      </c>
      <c r="AB134" s="78">
        <v>171</v>
      </c>
      <c r="AC134" s="73">
        <v>85</v>
      </c>
    </row>
    <row r="135" spans="1:29" x14ac:dyDescent="0.25">
      <c r="A135" s="18" t="str">
        <f>VLOOKUP("&lt;Zeilentitel_3&gt;",Uebersetzungen!$B$3:$E$121,Uebersetzungen!$B$2+1,FALSE)</f>
        <v>Region Bernina</v>
      </c>
      <c r="B135" s="21">
        <v>4613</v>
      </c>
      <c r="C135" s="21">
        <v>2311</v>
      </c>
      <c r="D135" s="60">
        <v>2302</v>
      </c>
      <c r="E135" s="21">
        <v>4153</v>
      </c>
      <c r="F135" s="21">
        <v>2031</v>
      </c>
      <c r="G135" s="60">
        <v>2122</v>
      </c>
      <c r="H135" s="21">
        <v>460</v>
      </c>
      <c r="I135" s="21">
        <v>280</v>
      </c>
      <c r="J135" s="60">
        <v>180</v>
      </c>
      <c r="K135" s="79">
        <v>200</v>
      </c>
      <c r="L135" s="21">
        <v>233</v>
      </c>
      <c r="M135" s="21">
        <v>205</v>
      </c>
      <c r="N135" s="21">
        <v>201</v>
      </c>
      <c r="O135" s="21">
        <v>215</v>
      </c>
      <c r="P135" s="21">
        <v>229</v>
      </c>
      <c r="Q135" s="21">
        <v>248</v>
      </c>
      <c r="R135" s="21">
        <v>250</v>
      </c>
      <c r="S135" s="21">
        <v>289</v>
      </c>
      <c r="T135" s="21">
        <v>335</v>
      </c>
      <c r="U135" s="21">
        <v>328</v>
      </c>
      <c r="V135" s="21">
        <v>349</v>
      </c>
      <c r="W135" s="21">
        <v>312</v>
      </c>
      <c r="X135" s="21">
        <v>299</v>
      </c>
      <c r="Y135" s="21">
        <v>309</v>
      </c>
      <c r="Z135" s="21">
        <v>243</v>
      </c>
      <c r="AA135" s="21">
        <v>168</v>
      </c>
      <c r="AB135" s="21">
        <v>129</v>
      </c>
      <c r="AC135" s="70">
        <v>71</v>
      </c>
    </row>
    <row r="136" spans="1:29" x14ac:dyDescent="0.25">
      <c r="A136" s="18" t="str">
        <f>VLOOKUP("&lt;Zeilentitel_4&gt;",Uebersetzungen!$B$3:$E$121,Uebersetzungen!$B$2+1,FALSE)</f>
        <v>Region Engiadina Bassa/Val Müstair</v>
      </c>
      <c r="B136" s="21">
        <v>9197</v>
      </c>
      <c r="C136" s="21">
        <v>4598</v>
      </c>
      <c r="D136" s="60">
        <v>4599</v>
      </c>
      <c r="E136" s="21">
        <v>7603</v>
      </c>
      <c r="F136" s="21">
        <v>3764</v>
      </c>
      <c r="G136" s="60">
        <v>3839</v>
      </c>
      <c r="H136" s="21">
        <v>1594</v>
      </c>
      <c r="I136" s="21">
        <v>834</v>
      </c>
      <c r="J136" s="60">
        <v>760</v>
      </c>
      <c r="K136" s="79">
        <v>352</v>
      </c>
      <c r="L136" s="21">
        <v>395</v>
      </c>
      <c r="M136" s="21">
        <v>415</v>
      </c>
      <c r="N136" s="21">
        <v>446</v>
      </c>
      <c r="O136" s="21">
        <v>452</v>
      </c>
      <c r="P136" s="21">
        <v>466</v>
      </c>
      <c r="Q136" s="21">
        <v>513</v>
      </c>
      <c r="R136" s="21">
        <v>515</v>
      </c>
      <c r="S136" s="21">
        <v>578</v>
      </c>
      <c r="T136" s="21">
        <v>620</v>
      </c>
      <c r="U136" s="21">
        <v>691</v>
      </c>
      <c r="V136" s="21">
        <v>799</v>
      </c>
      <c r="W136" s="21">
        <v>692</v>
      </c>
      <c r="X136" s="21">
        <v>627</v>
      </c>
      <c r="Y136" s="21">
        <v>582</v>
      </c>
      <c r="Z136" s="21">
        <v>465</v>
      </c>
      <c r="AA136" s="21">
        <v>282</v>
      </c>
      <c r="AB136" s="21">
        <v>210</v>
      </c>
      <c r="AC136" s="70">
        <v>97</v>
      </c>
    </row>
    <row r="137" spans="1:29" x14ac:dyDescent="0.25">
      <c r="A137" s="18" t="str">
        <f>VLOOKUP("&lt;Zeilentitel_5&gt;",Uebersetzungen!$B$3:$E$121,Uebersetzungen!$B$2+1,FALSE)</f>
        <v>Region Imboden</v>
      </c>
      <c r="B137" s="21">
        <v>21293</v>
      </c>
      <c r="C137" s="21">
        <v>10716</v>
      </c>
      <c r="D137" s="60">
        <v>10577</v>
      </c>
      <c r="E137" s="21">
        <v>17206</v>
      </c>
      <c r="F137" s="21">
        <v>8434</v>
      </c>
      <c r="G137" s="60">
        <v>8772</v>
      </c>
      <c r="H137" s="21">
        <v>4087</v>
      </c>
      <c r="I137" s="21">
        <v>2282</v>
      </c>
      <c r="J137" s="60">
        <v>1805</v>
      </c>
      <c r="K137" s="21">
        <v>1099</v>
      </c>
      <c r="L137" s="21">
        <v>1110</v>
      </c>
      <c r="M137" s="21">
        <v>1070</v>
      </c>
      <c r="N137" s="21">
        <v>1118</v>
      </c>
      <c r="O137" s="21">
        <v>1140</v>
      </c>
      <c r="P137" s="21">
        <v>1347</v>
      </c>
      <c r="Q137" s="21">
        <v>1488</v>
      </c>
      <c r="R137" s="21">
        <v>1591</v>
      </c>
      <c r="S137" s="21">
        <v>1461</v>
      </c>
      <c r="T137" s="21">
        <v>1550</v>
      </c>
      <c r="U137" s="21">
        <v>1575</v>
      </c>
      <c r="V137" s="21">
        <v>1515</v>
      </c>
      <c r="W137" s="21">
        <v>1351</v>
      </c>
      <c r="X137" s="21">
        <v>1147</v>
      </c>
      <c r="Y137" s="21">
        <v>1062</v>
      </c>
      <c r="Z137" s="21">
        <v>776</v>
      </c>
      <c r="AA137" s="21">
        <v>501</v>
      </c>
      <c r="AB137" s="21">
        <v>255</v>
      </c>
      <c r="AC137" s="70">
        <v>137</v>
      </c>
    </row>
    <row r="138" spans="1:29" x14ac:dyDescent="0.25">
      <c r="A138" s="18" t="str">
        <f>VLOOKUP("&lt;Zeilentitel_6&gt;",Uebersetzungen!$B$3:$E$121,Uebersetzungen!$B$2+1,FALSE)</f>
        <v>Region Landquart</v>
      </c>
      <c r="B138" s="21">
        <v>25402</v>
      </c>
      <c r="C138" s="21">
        <v>12723</v>
      </c>
      <c r="D138" s="60">
        <v>12679</v>
      </c>
      <c r="E138" s="21">
        <v>21636</v>
      </c>
      <c r="F138" s="21">
        <v>10689</v>
      </c>
      <c r="G138" s="60">
        <v>10947</v>
      </c>
      <c r="H138" s="21">
        <v>3766</v>
      </c>
      <c r="I138" s="21">
        <v>2034</v>
      </c>
      <c r="J138" s="60">
        <v>1732</v>
      </c>
      <c r="K138" s="21">
        <v>1260</v>
      </c>
      <c r="L138" s="21">
        <v>1309</v>
      </c>
      <c r="M138" s="21">
        <v>1232</v>
      </c>
      <c r="N138" s="21">
        <v>1266</v>
      </c>
      <c r="O138" s="21">
        <v>1435</v>
      </c>
      <c r="P138" s="21">
        <v>1518</v>
      </c>
      <c r="Q138" s="21">
        <v>1631</v>
      </c>
      <c r="R138" s="21">
        <v>1727</v>
      </c>
      <c r="S138" s="21">
        <v>1638</v>
      </c>
      <c r="T138" s="21">
        <v>1798</v>
      </c>
      <c r="U138" s="21">
        <v>2131</v>
      </c>
      <c r="V138" s="21">
        <v>2107</v>
      </c>
      <c r="W138" s="21">
        <v>1717</v>
      </c>
      <c r="X138" s="21">
        <v>1365</v>
      </c>
      <c r="Y138" s="21">
        <v>1247</v>
      </c>
      <c r="Z138" s="21">
        <v>907</v>
      </c>
      <c r="AA138" s="21">
        <v>571</v>
      </c>
      <c r="AB138" s="21">
        <v>360</v>
      </c>
      <c r="AC138" s="70">
        <v>183</v>
      </c>
    </row>
    <row r="139" spans="1:29" x14ac:dyDescent="0.25">
      <c r="A139" s="18" t="str">
        <f>VLOOKUP("&lt;Zeilentitel_7&gt;",Uebersetzungen!$B$3:$E$121,Uebersetzungen!$B$2+1,FALSE)</f>
        <v>Region Maloja</v>
      </c>
      <c r="B139" s="21">
        <v>18184</v>
      </c>
      <c r="C139" s="21">
        <v>9081</v>
      </c>
      <c r="D139" s="60">
        <v>9103</v>
      </c>
      <c r="E139" s="21">
        <v>12743</v>
      </c>
      <c r="F139" s="21">
        <v>6168</v>
      </c>
      <c r="G139" s="60">
        <v>6575</v>
      </c>
      <c r="H139" s="21">
        <v>5441</v>
      </c>
      <c r="I139" s="21">
        <v>2913</v>
      </c>
      <c r="J139" s="60">
        <v>2528</v>
      </c>
      <c r="K139" s="21">
        <v>687</v>
      </c>
      <c r="L139" s="21">
        <v>688</v>
      </c>
      <c r="M139" s="21">
        <v>708</v>
      </c>
      <c r="N139" s="21">
        <v>874</v>
      </c>
      <c r="O139" s="21">
        <v>886</v>
      </c>
      <c r="P139" s="21">
        <v>1003</v>
      </c>
      <c r="Q139" s="21">
        <v>1151</v>
      </c>
      <c r="R139" s="21">
        <v>1177</v>
      </c>
      <c r="S139" s="21">
        <v>1164</v>
      </c>
      <c r="T139" s="21">
        <v>1390</v>
      </c>
      <c r="U139" s="21">
        <v>1562</v>
      </c>
      <c r="V139" s="21">
        <v>1544</v>
      </c>
      <c r="W139" s="21">
        <v>1346</v>
      </c>
      <c r="X139" s="21">
        <v>1129</v>
      </c>
      <c r="Y139" s="21">
        <v>1028</v>
      </c>
      <c r="Z139" s="21">
        <v>829</v>
      </c>
      <c r="AA139" s="21">
        <v>550</v>
      </c>
      <c r="AB139" s="21">
        <v>289</v>
      </c>
      <c r="AC139" s="70">
        <v>179</v>
      </c>
    </row>
    <row r="140" spans="1:29" x14ac:dyDescent="0.25">
      <c r="A140" s="18" t="str">
        <f>VLOOKUP("&lt;Zeilentitel_8&gt;",Uebersetzungen!$B$3:$E$121,Uebersetzungen!$B$2+1,FALSE)</f>
        <v>Region Moesa</v>
      </c>
      <c r="B140" s="21">
        <v>8671</v>
      </c>
      <c r="C140" s="21">
        <v>4429</v>
      </c>
      <c r="D140" s="60">
        <v>4242</v>
      </c>
      <c r="E140" s="21">
        <v>6687</v>
      </c>
      <c r="F140" s="21">
        <v>3253</v>
      </c>
      <c r="G140" s="60">
        <v>3434</v>
      </c>
      <c r="H140" s="21">
        <v>1984</v>
      </c>
      <c r="I140" s="21">
        <v>1176</v>
      </c>
      <c r="J140" s="60">
        <v>808</v>
      </c>
      <c r="K140" s="21">
        <v>276</v>
      </c>
      <c r="L140" s="21">
        <v>360</v>
      </c>
      <c r="M140" s="21">
        <v>353</v>
      </c>
      <c r="N140" s="21">
        <v>410</v>
      </c>
      <c r="O140" s="21">
        <v>423</v>
      </c>
      <c r="P140" s="21">
        <v>473</v>
      </c>
      <c r="Q140" s="21">
        <v>425</v>
      </c>
      <c r="R140" s="21">
        <v>488</v>
      </c>
      <c r="S140" s="21">
        <v>618</v>
      </c>
      <c r="T140" s="21">
        <v>742</v>
      </c>
      <c r="U140" s="21">
        <v>822</v>
      </c>
      <c r="V140" s="21">
        <v>734</v>
      </c>
      <c r="W140" s="21">
        <v>595</v>
      </c>
      <c r="X140" s="21">
        <v>501</v>
      </c>
      <c r="Y140" s="21">
        <v>487</v>
      </c>
      <c r="Z140" s="21">
        <v>422</v>
      </c>
      <c r="AA140" s="21">
        <v>282</v>
      </c>
      <c r="AB140" s="21">
        <v>187</v>
      </c>
      <c r="AC140" s="70">
        <v>73</v>
      </c>
    </row>
    <row r="141" spans="1:29" x14ac:dyDescent="0.25">
      <c r="A141" s="18" t="str">
        <f>VLOOKUP("&lt;Zeilentitel_9&gt;",Uebersetzungen!$B$3:$E$121,Uebersetzungen!$B$2+1,FALSE)</f>
        <v>Region Plessur</v>
      </c>
      <c r="B141" s="21">
        <v>42446</v>
      </c>
      <c r="C141" s="21">
        <v>20853</v>
      </c>
      <c r="D141" s="60">
        <v>21593</v>
      </c>
      <c r="E141" s="21">
        <v>33741</v>
      </c>
      <c r="F141" s="21">
        <v>16114</v>
      </c>
      <c r="G141" s="60">
        <v>17627</v>
      </c>
      <c r="H141" s="21">
        <v>8705</v>
      </c>
      <c r="I141" s="21">
        <v>4739</v>
      </c>
      <c r="J141" s="60">
        <v>3966</v>
      </c>
      <c r="K141" s="21">
        <v>1778</v>
      </c>
      <c r="L141" s="21">
        <v>1645</v>
      </c>
      <c r="M141" s="21">
        <v>1588</v>
      </c>
      <c r="N141" s="21">
        <v>1790</v>
      </c>
      <c r="O141" s="21">
        <v>2457</v>
      </c>
      <c r="P141" s="21">
        <v>3098</v>
      </c>
      <c r="Q141" s="21">
        <v>3219</v>
      </c>
      <c r="R141" s="21">
        <v>2894</v>
      </c>
      <c r="S141" s="21">
        <v>2606</v>
      </c>
      <c r="T141" s="21">
        <v>2933</v>
      </c>
      <c r="U141" s="21">
        <v>3291</v>
      </c>
      <c r="V141" s="21">
        <v>3247</v>
      </c>
      <c r="W141" s="21">
        <v>2787</v>
      </c>
      <c r="X141" s="21">
        <v>2365</v>
      </c>
      <c r="Y141" s="21">
        <v>2230</v>
      </c>
      <c r="Z141" s="21">
        <v>1853</v>
      </c>
      <c r="AA141" s="21">
        <v>1344</v>
      </c>
      <c r="AB141" s="21">
        <v>863</v>
      </c>
      <c r="AC141" s="70">
        <v>458</v>
      </c>
    </row>
    <row r="142" spans="1:29" x14ac:dyDescent="0.25">
      <c r="A142" s="18" t="str">
        <f>VLOOKUP("&lt;Zeilentitel_10&gt;",Uebersetzungen!$B$3:$E$121,Uebersetzungen!$B$2+1,FALSE)</f>
        <v>Region Prättigau/Davos</v>
      </c>
      <c r="B142" s="21">
        <v>26089</v>
      </c>
      <c r="C142" s="21">
        <v>13111</v>
      </c>
      <c r="D142" s="60">
        <v>12978</v>
      </c>
      <c r="E142" s="21">
        <v>21037</v>
      </c>
      <c r="F142" s="21">
        <v>10376</v>
      </c>
      <c r="G142" s="60">
        <v>10661</v>
      </c>
      <c r="H142" s="21">
        <v>5052</v>
      </c>
      <c r="I142" s="21">
        <v>2735</v>
      </c>
      <c r="J142" s="60">
        <v>2317</v>
      </c>
      <c r="K142" s="21">
        <v>1152</v>
      </c>
      <c r="L142" s="21">
        <v>1166</v>
      </c>
      <c r="M142" s="21">
        <v>1159</v>
      </c>
      <c r="N142" s="21">
        <v>1298</v>
      </c>
      <c r="O142" s="21">
        <v>1458</v>
      </c>
      <c r="P142" s="21">
        <v>1503</v>
      </c>
      <c r="Q142" s="21">
        <v>1617</v>
      </c>
      <c r="R142" s="21">
        <v>1690</v>
      </c>
      <c r="S142" s="21">
        <v>1664</v>
      </c>
      <c r="T142" s="21">
        <v>1791</v>
      </c>
      <c r="U142" s="21">
        <v>2119</v>
      </c>
      <c r="V142" s="21">
        <v>1965</v>
      </c>
      <c r="W142" s="21">
        <v>1836</v>
      </c>
      <c r="X142" s="21">
        <v>1627</v>
      </c>
      <c r="Y142" s="21">
        <v>1433</v>
      </c>
      <c r="Z142" s="21">
        <v>1104</v>
      </c>
      <c r="AA142" s="21">
        <v>736</v>
      </c>
      <c r="AB142" s="21">
        <v>515</v>
      </c>
      <c r="AC142" s="70">
        <v>256</v>
      </c>
    </row>
    <row r="143" spans="1:29" x14ac:dyDescent="0.25">
      <c r="A143" s="18" t="str">
        <f>VLOOKUP("&lt;Zeilentitel_11&gt;",Uebersetzungen!$B$3:$E$121,Uebersetzungen!$B$2+1,FALSE)</f>
        <v>Region Surselva</v>
      </c>
      <c r="B143" s="21">
        <v>21289</v>
      </c>
      <c r="C143" s="21">
        <v>10838</v>
      </c>
      <c r="D143" s="60">
        <v>10451</v>
      </c>
      <c r="E143" s="21">
        <v>18642</v>
      </c>
      <c r="F143" s="21">
        <v>9352</v>
      </c>
      <c r="G143" s="60">
        <v>9290</v>
      </c>
      <c r="H143" s="21">
        <v>2647</v>
      </c>
      <c r="I143" s="21">
        <v>1486</v>
      </c>
      <c r="J143" s="60">
        <v>1161</v>
      </c>
      <c r="K143" s="21">
        <v>883</v>
      </c>
      <c r="L143" s="21">
        <v>836</v>
      </c>
      <c r="M143" s="21">
        <v>820</v>
      </c>
      <c r="N143" s="21">
        <v>1005</v>
      </c>
      <c r="O143" s="21">
        <v>1148</v>
      </c>
      <c r="P143" s="21">
        <v>1335</v>
      </c>
      <c r="Q143" s="21">
        <v>1211</v>
      </c>
      <c r="R143" s="21">
        <v>1191</v>
      </c>
      <c r="S143" s="21">
        <v>1124</v>
      </c>
      <c r="T143" s="21">
        <v>1345</v>
      </c>
      <c r="U143" s="21">
        <v>1629</v>
      </c>
      <c r="V143" s="21">
        <v>1799</v>
      </c>
      <c r="W143" s="21">
        <v>1559</v>
      </c>
      <c r="X143" s="21">
        <v>1448</v>
      </c>
      <c r="Y143" s="21">
        <v>1315</v>
      </c>
      <c r="Z143" s="21">
        <v>1069</v>
      </c>
      <c r="AA143" s="21">
        <v>777</v>
      </c>
      <c r="AB143" s="21">
        <v>519</v>
      </c>
      <c r="AC143" s="70">
        <v>276</v>
      </c>
    </row>
    <row r="144" spans="1:29" ht="13" thickBot="1" x14ac:dyDescent="0.3">
      <c r="A144" s="19" t="str">
        <f>VLOOKUP("&lt;Zeilentitel_12&gt;",Uebersetzungen!$B$3:$E$121,Uebersetzungen!$B$2+1,FALSE)</f>
        <v>Region Viamala</v>
      </c>
      <c r="B144" s="80">
        <v>13783</v>
      </c>
      <c r="C144" s="80">
        <v>6912</v>
      </c>
      <c r="D144" s="81">
        <v>6871</v>
      </c>
      <c r="E144" s="80">
        <v>11591</v>
      </c>
      <c r="F144" s="80">
        <v>5719</v>
      </c>
      <c r="G144" s="81">
        <v>5872</v>
      </c>
      <c r="H144" s="80">
        <v>2192</v>
      </c>
      <c r="I144" s="80">
        <v>1193</v>
      </c>
      <c r="J144" s="81">
        <v>999</v>
      </c>
      <c r="K144" s="80">
        <v>662</v>
      </c>
      <c r="L144" s="80">
        <v>720</v>
      </c>
      <c r="M144" s="80">
        <v>633</v>
      </c>
      <c r="N144" s="80">
        <v>733</v>
      </c>
      <c r="O144" s="80">
        <v>757</v>
      </c>
      <c r="P144" s="80">
        <v>732</v>
      </c>
      <c r="Q144" s="80">
        <v>812</v>
      </c>
      <c r="R144" s="80">
        <v>851</v>
      </c>
      <c r="S144" s="80">
        <v>772</v>
      </c>
      <c r="T144" s="80">
        <v>944</v>
      </c>
      <c r="U144" s="80">
        <v>1111</v>
      </c>
      <c r="V144" s="80">
        <v>1074</v>
      </c>
      <c r="W144" s="80">
        <v>1001</v>
      </c>
      <c r="X144" s="80">
        <v>859</v>
      </c>
      <c r="Y144" s="80">
        <v>776</v>
      </c>
      <c r="Z144" s="80">
        <v>552</v>
      </c>
      <c r="AA144" s="80">
        <v>405</v>
      </c>
      <c r="AB144" s="80">
        <v>243</v>
      </c>
      <c r="AC144" s="82">
        <v>146</v>
      </c>
    </row>
    <row r="146" spans="1:1" x14ac:dyDescent="0.25">
      <c r="A146" s="5" t="str">
        <f>VLOOKUP("&lt;Quelle_1&gt;",Uebersetzungen!$B$3:$E$74,Uebersetzungen!$B$2+1,FALSE)</f>
        <v>Quelle: BFS (STATPOP)</v>
      </c>
    </row>
    <row r="147" spans="1:1" x14ac:dyDescent="0.25">
      <c r="A147"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5122"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5123"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47"/>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VLOOKUP("&lt;altUTitel&gt;",Uebersetzungen!$B$3:$E$121,Uebersetzungen!$B$2+1,FALSE)</f>
        <v>(Gemeindestand 2020: 105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1"/>
      <c r="E14" s="59"/>
      <c r="F14" s="59"/>
      <c r="G14" s="61"/>
      <c r="H14" s="59"/>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198379</v>
      </c>
      <c r="C15" s="8">
        <v>99374</v>
      </c>
      <c r="D15" s="63">
        <v>99005</v>
      </c>
      <c r="E15" s="8">
        <v>161397</v>
      </c>
      <c r="F15" s="8">
        <v>79110</v>
      </c>
      <c r="G15" s="63">
        <v>82287</v>
      </c>
      <c r="H15" s="8">
        <v>36982</v>
      </c>
      <c r="I15" s="8">
        <v>20264</v>
      </c>
      <c r="J15" s="63">
        <v>16718</v>
      </c>
      <c r="K15" s="64">
        <v>8813</v>
      </c>
      <c r="L15" s="8">
        <v>8648</v>
      </c>
      <c r="M15" s="8">
        <v>8583</v>
      </c>
      <c r="N15" s="8">
        <v>9643</v>
      </c>
      <c r="O15" s="8">
        <v>10837</v>
      </c>
      <c r="P15" s="8">
        <v>12379</v>
      </c>
      <c r="Q15" s="8">
        <v>12755</v>
      </c>
      <c r="R15" s="8">
        <v>12760</v>
      </c>
      <c r="S15" s="8">
        <v>12452</v>
      </c>
      <c r="T15" s="8">
        <v>14368</v>
      </c>
      <c r="U15" s="8">
        <v>15927</v>
      </c>
      <c r="V15" s="8">
        <v>15540</v>
      </c>
      <c r="W15" s="8">
        <v>13368</v>
      </c>
      <c r="X15" s="8">
        <v>12038</v>
      </c>
      <c r="Y15" s="8">
        <v>10746</v>
      </c>
      <c r="Z15" s="8">
        <v>8215</v>
      </c>
      <c r="AA15" s="8">
        <v>5752</v>
      </c>
      <c r="AB15" s="8">
        <v>3674</v>
      </c>
      <c r="AC15" s="12">
        <v>1881</v>
      </c>
    </row>
    <row r="16" spans="1:29" ht="13" x14ac:dyDescent="0.3">
      <c r="A16" s="6" t="str">
        <f>VLOOKUP("&lt;Zeilentitel_2&gt;",Uebersetzungen!$B$3:$E$121,Uebersetzungen!$B$2+1,FALSE)</f>
        <v>Region Albula</v>
      </c>
      <c r="B16" s="9">
        <v>8120</v>
      </c>
      <c r="C16" s="9">
        <v>4157</v>
      </c>
      <c r="D16" s="65">
        <v>3963</v>
      </c>
      <c r="E16" s="9">
        <v>6632</v>
      </c>
      <c r="F16" s="9">
        <v>3317</v>
      </c>
      <c r="G16" s="65">
        <v>3315</v>
      </c>
      <c r="H16" s="9">
        <v>1488</v>
      </c>
      <c r="I16" s="9">
        <v>840</v>
      </c>
      <c r="J16" s="65">
        <v>648</v>
      </c>
      <c r="K16" s="66">
        <v>341</v>
      </c>
      <c r="L16" s="9">
        <v>305</v>
      </c>
      <c r="M16" s="9">
        <v>319</v>
      </c>
      <c r="N16" s="9">
        <v>308</v>
      </c>
      <c r="O16" s="9">
        <v>447</v>
      </c>
      <c r="P16" s="9">
        <v>456</v>
      </c>
      <c r="Q16" s="9">
        <v>490</v>
      </c>
      <c r="R16" s="9">
        <v>556</v>
      </c>
      <c r="S16" s="9">
        <v>480</v>
      </c>
      <c r="T16" s="9">
        <v>511</v>
      </c>
      <c r="U16" s="9">
        <v>628</v>
      </c>
      <c r="V16" s="9">
        <v>656</v>
      </c>
      <c r="W16" s="9">
        <v>595</v>
      </c>
      <c r="X16" s="9">
        <v>620</v>
      </c>
      <c r="Y16" s="9">
        <v>509</v>
      </c>
      <c r="Z16" s="9">
        <v>393</v>
      </c>
      <c r="AA16" s="9">
        <v>262</v>
      </c>
      <c r="AB16" s="9">
        <v>166</v>
      </c>
      <c r="AC16" s="13">
        <v>78</v>
      </c>
    </row>
    <row r="17" spans="1:29" x14ac:dyDescent="0.25">
      <c r="A17" s="7" t="s">
        <v>1</v>
      </c>
      <c r="B17" s="21">
        <v>2780</v>
      </c>
      <c r="C17" s="21">
        <v>1415</v>
      </c>
      <c r="D17" s="60">
        <v>1365</v>
      </c>
      <c r="E17" s="21">
        <v>2136</v>
      </c>
      <c r="F17" s="21">
        <v>1051</v>
      </c>
      <c r="G17" s="60">
        <v>1085</v>
      </c>
      <c r="H17" s="21">
        <v>644</v>
      </c>
      <c r="I17" s="21">
        <v>364</v>
      </c>
      <c r="J17" s="60">
        <v>280</v>
      </c>
      <c r="K17" s="21">
        <v>125</v>
      </c>
      <c r="L17" s="21">
        <v>109</v>
      </c>
      <c r="M17" s="21">
        <v>113</v>
      </c>
      <c r="N17" s="21">
        <v>111</v>
      </c>
      <c r="O17" s="21">
        <v>157</v>
      </c>
      <c r="P17" s="21">
        <v>173</v>
      </c>
      <c r="Q17" s="21">
        <v>193</v>
      </c>
      <c r="R17" s="21">
        <v>216</v>
      </c>
      <c r="S17" s="21">
        <v>180</v>
      </c>
      <c r="T17" s="21">
        <v>182</v>
      </c>
      <c r="U17" s="21">
        <v>221</v>
      </c>
      <c r="V17" s="21">
        <v>183</v>
      </c>
      <c r="W17" s="21">
        <v>182</v>
      </c>
      <c r="X17" s="21">
        <v>196</v>
      </c>
      <c r="Y17" s="21">
        <v>170</v>
      </c>
      <c r="Z17" s="21">
        <v>119</v>
      </c>
      <c r="AA17" s="21">
        <v>81</v>
      </c>
      <c r="AB17" s="21">
        <v>50</v>
      </c>
      <c r="AC17" s="22">
        <v>19</v>
      </c>
    </row>
    <row r="18" spans="1:29" x14ac:dyDescent="0.25">
      <c r="A18" s="7" t="s">
        <v>2</v>
      </c>
      <c r="B18" s="21">
        <v>535</v>
      </c>
      <c r="C18" s="21">
        <v>267</v>
      </c>
      <c r="D18" s="60">
        <v>268</v>
      </c>
      <c r="E18" s="21">
        <v>446</v>
      </c>
      <c r="F18" s="21">
        <v>221</v>
      </c>
      <c r="G18" s="60">
        <v>225</v>
      </c>
      <c r="H18" s="21">
        <v>89</v>
      </c>
      <c r="I18" s="21">
        <v>46</v>
      </c>
      <c r="J18" s="60">
        <v>43</v>
      </c>
      <c r="K18" s="21">
        <v>34</v>
      </c>
      <c r="L18" s="21">
        <v>23</v>
      </c>
      <c r="M18" s="21">
        <v>20</v>
      </c>
      <c r="N18" s="21">
        <v>14</v>
      </c>
      <c r="O18" s="21">
        <v>28</v>
      </c>
      <c r="P18" s="21">
        <v>31</v>
      </c>
      <c r="Q18" s="21">
        <v>40</v>
      </c>
      <c r="R18" s="21">
        <v>41</v>
      </c>
      <c r="S18" s="21">
        <v>23</v>
      </c>
      <c r="T18" s="21">
        <v>29</v>
      </c>
      <c r="U18" s="21">
        <v>34</v>
      </c>
      <c r="V18" s="21">
        <v>53</v>
      </c>
      <c r="W18" s="21">
        <v>34</v>
      </c>
      <c r="X18" s="21">
        <v>32</v>
      </c>
      <c r="Y18" s="21">
        <v>28</v>
      </c>
      <c r="Z18" s="21">
        <v>22</v>
      </c>
      <c r="AA18" s="21">
        <v>19</v>
      </c>
      <c r="AB18" s="21">
        <v>20</v>
      </c>
      <c r="AC18" s="22">
        <v>10</v>
      </c>
    </row>
    <row r="19" spans="1:29" x14ac:dyDescent="0.25">
      <c r="A19" s="7" t="s">
        <v>96</v>
      </c>
      <c r="B19" s="21">
        <v>234</v>
      </c>
      <c r="C19" s="21">
        <v>131</v>
      </c>
      <c r="D19" s="60">
        <v>103</v>
      </c>
      <c r="E19" s="21">
        <v>199</v>
      </c>
      <c r="F19" s="21">
        <v>115</v>
      </c>
      <c r="G19" s="60">
        <v>84</v>
      </c>
      <c r="H19" s="21">
        <v>35</v>
      </c>
      <c r="I19" s="21">
        <v>16</v>
      </c>
      <c r="J19" s="60">
        <v>19</v>
      </c>
      <c r="K19" s="21">
        <v>11</v>
      </c>
      <c r="L19" s="21">
        <v>4</v>
      </c>
      <c r="M19" s="21">
        <v>7</v>
      </c>
      <c r="N19" s="21">
        <v>9</v>
      </c>
      <c r="O19" s="21">
        <v>8</v>
      </c>
      <c r="P19" s="21">
        <v>8</v>
      </c>
      <c r="Q19" s="21">
        <v>11</v>
      </c>
      <c r="R19" s="21">
        <v>9</v>
      </c>
      <c r="S19" s="21">
        <v>15</v>
      </c>
      <c r="T19" s="21">
        <v>16</v>
      </c>
      <c r="U19" s="21">
        <v>20</v>
      </c>
      <c r="V19" s="21">
        <v>26</v>
      </c>
      <c r="W19" s="21">
        <v>17</v>
      </c>
      <c r="X19" s="21">
        <v>23</v>
      </c>
      <c r="Y19" s="21">
        <v>23</v>
      </c>
      <c r="Z19" s="21">
        <v>12</v>
      </c>
      <c r="AA19" s="21">
        <v>7</v>
      </c>
      <c r="AB19" s="21">
        <v>6</v>
      </c>
      <c r="AC19" s="22">
        <v>2</v>
      </c>
    </row>
    <row r="20" spans="1:29" x14ac:dyDescent="0.25">
      <c r="A20" s="7" t="s">
        <v>3</v>
      </c>
      <c r="B20" s="21">
        <v>1310</v>
      </c>
      <c r="C20" s="21">
        <v>672</v>
      </c>
      <c r="D20" s="60">
        <v>638</v>
      </c>
      <c r="E20" s="21">
        <v>1116</v>
      </c>
      <c r="F20" s="21">
        <v>563</v>
      </c>
      <c r="G20" s="60">
        <v>553</v>
      </c>
      <c r="H20" s="21">
        <v>194</v>
      </c>
      <c r="I20" s="21">
        <v>109</v>
      </c>
      <c r="J20" s="60">
        <v>85</v>
      </c>
      <c r="K20" s="21">
        <v>44</v>
      </c>
      <c r="L20" s="21">
        <v>51</v>
      </c>
      <c r="M20" s="21">
        <v>59</v>
      </c>
      <c r="N20" s="21">
        <v>54</v>
      </c>
      <c r="O20" s="21">
        <v>74</v>
      </c>
      <c r="P20" s="21">
        <v>77</v>
      </c>
      <c r="Q20" s="21">
        <v>57</v>
      </c>
      <c r="R20" s="21">
        <v>85</v>
      </c>
      <c r="S20" s="21">
        <v>71</v>
      </c>
      <c r="T20" s="21">
        <v>94</v>
      </c>
      <c r="U20" s="21">
        <v>108</v>
      </c>
      <c r="V20" s="21">
        <v>121</v>
      </c>
      <c r="W20" s="21">
        <v>103</v>
      </c>
      <c r="X20" s="21">
        <v>82</v>
      </c>
      <c r="Y20" s="21">
        <v>69</v>
      </c>
      <c r="Z20" s="21">
        <v>66</v>
      </c>
      <c r="AA20" s="21">
        <v>42</v>
      </c>
      <c r="AB20" s="21">
        <v>38</v>
      </c>
      <c r="AC20" s="22">
        <v>15</v>
      </c>
    </row>
    <row r="21" spans="1:29" x14ac:dyDescent="0.25">
      <c r="A21" s="7" t="s">
        <v>90</v>
      </c>
      <c r="B21" s="21">
        <v>2356</v>
      </c>
      <c r="C21" s="21">
        <v>1209</v>
      </c>
      <c r="D21" s="60">
        <v>1147</v>
      </c>
      <c r="E21" s="21">
        <v>1990</v>
      </c>
      <c r="F21" s="21">
        <v>999</v>
      </c>
      <c r="G21" s="60">
        <v>991</v>
      </c>
      <c r="H21" s="21">
        <v>366</v>
      </c>
      <c r="I21" s="21">
        <v>210</v>
      </c>
      <c r="J21" s="60">
        <v>156</v>
      </c>
      <c r="K21" s="21">
        <v>86</v>
      </c>
      <c r="L21" s="21">
        <v>77</v>
      </c>
      <c r="M21" s="21">
        <v>83</v>
      </c>
      <c r="N21" s="21">
        <v>89</v>
      </c>
      <c r="O21" s="21">
        <v>126</v>
      </c>
      <c r="P21" s="21">
        <v>115</v>
      </c>
      <c r="Q21" s="21">
        <v>129</v>
      </c>
      <c r="R21" s="21">
        <v>138</v>
      </c>
      <c r="S21" s="21">
        <v>141</v>
      </c>
      <c r="T21" s="21">
        <v>144</v>
      </c>
      <c r="U21" s="21">
        <v>185</v>
      </c>
      <c r="V21" s="21">
        <v>195</v>
      </c>
      <c r="W21" s="21">
        <v>186</v>
      </c>
      <c r="X21" s="21">
        <v>222</v>
      </c>
      <c r="Y21" s="21">
        <v>161</v>
      </c>
      <c r="Z21" s="21">
        <v>133</v>
      </c>
      <c r="AA21" s="21">
        <v>79</v>
      </c>
      <c r="AB21" s="21">
        <v>40</v>
      </c>
      <c r="AC21" s="22">
        <v>27</v>
      </c>
    </row>
    <row r="22" spans="1:29" x14ac:dyDescent="0.25">
      <c r="A22" s="7" t="s">
        <v>93</v>
      </c>
      <c r="B22" s="21">
        <v>905</v>
      </c>
      <c r="C22" s="21">
        <v>463</v>
      </c>
      <c r="D22" s="60">
        <v>442</v>
      </c>
      <c r="E22" s="21">
        <v>745</v>
      </c>
      <c r="F22" s="21">
        <v>368</v>
      </c>
      <c r="G22" s="60">
        <v>377</v>
      </c>
      <c r="H22" s="21">
        <v>160</v>
      </c>
      <c r="I22" s="21">
        <v>95</v>
      </c>
      <c r="J22" s="60">
        <v>65</v>
      </c>
      <c r="K22" s="21">
        <v>41</v>
      </c>
      <c r="L22" s="21">
        <v>41</v>
      </c>
      <c r="M22" s="21">
        <v>37</v>
      </c>
      <c r="N22" s="21">
        <v>31</v>
      </c>
      <c r="O22" s="21">
        <v>54</v>
      </c>
      <c r="P22" s="21">
        <v>52</v>
      </c>
      <c r="Q22" s="21">
        <v>60</v>
      </c>
      <c r="R22" s="21">
        <v>67</v>
      </c>
      <c r="S22" s="21">
        <v>50</v>
      </c>
      <c r="T22" s="21">
        <v>46</v>
      </c>
      <c r="U22" s="21">
        <v>60</v>
      </c>
      <c r="V22" s="21">
        <v>78</v>
      </c>
      <c r="W22" s="21">
        <v>73</v>
      </c>
      <c r="X22" s="21">
        <v>65</v>
      </c>
      <c r="Y22" s="21">
        <v>58</v>
      </c>
      <c r="Z22" s="21">
        <v>41</v>
      </c>
      <c r="AA22" s="21">
        <v>34</v>
      </c>
      <c r="AB22" s="21">
        <v>12</v>
      </c>
      <c r="AC22" s="22">
        <v>5</v>
      </c>
    </row>
    <row r="23" spans="1:29" ht="13" x14ac:dyDescent="0.3">
      <c r="A23" s="6" t="str">
        <f>VLOOKUP("&lt;Zeilentitel_3&gt;",Uebersetzungen!$B$3:$E$121,Uebersetzungen!$B$2+1,FALSE)</f>
        <v>Region Bernina</v>
      </c>
      <c r="B23" s="9">
        <v>4629</v>
      </c>
      <c r="C23" s="9">
        <v>2322</v>
      </c>
      <c r="D23" s="65">
        <v>2307</v>
      </c>
      <c r="E23" s="9">
        <v>4192</v>
      </c>
      <c r="F23" s="9">
        <v>2058</v>
      </c>
      <c r="G23" s="65">
        <v>2134</v>
      </c>
      <c r="H23" s="9">
        <v>437</v>
      </c>
      <c r="I23" s="9">
        <v>264</v>
      </c>
      <c r="J23" s="65">
        <v>173</v>
      </c>
      <c r="K23" s="66">
        <v>218</v>
      </c>
      <c r="L23" s="9">
        <v>233</v>
      </c>
      <c r="M23" s="9">
        <v>200</v>
      </c>
      <c r="N23" s="9">
        <v>203</v>
      </c>
      <c r="O23" s="9">
        <v>211</v>
      </c>
      <c r="P23" s="9">
        <v>263</v>
      </c>
      <c r="Q23" s="9">
        <v>232</v>
      </c>
      <c r="R23" s="9">
        <v>250</v>
      </c>
      <c r="S23" s="9">
        <v>302</v>
      </c>
      <c r="T23" s="9">
        <v>325</v>
      </c>
      <c r="U23" s="9">
        <v>342</v>
      </c>
      <c r="V23" s="9">
        <v>331</v>
      </c>
      <c r="W23" s="9">
        <v>308</v>
      </c>
      <c r="X23" s="9">
        <v>323</v>
      </c>
      <c r="Y23" s="9">
        <v>285</v>
      </c>
      <c r="Z23" s="9">
        <v>228</v>
      </c>
      <c r="AA23" s="9">
        <v>178</v>
      </c>
      <c r="AB23" s="9">
        <v>127</v>
      </c>
      <c r="AC23" s="13">
        <v>70</v>
      </c>
    </row>
    <row r="24" spans="1:29" x14ac:dyDescent="0.25">
      <c r="A24" s="7" t="s">
        <v>4</v>
      </c>
      <c r="B24" s="21">
        <v>1113</v>
      </c>
      <c r="C24" s="21">
        <v>578</v>
      </c>
      <c r="D24" s="60">
        <v>535</v>
      </c>
      <c r="E24" s="21">
        <v>967</v>
      </c>
      <c r="F24" s="21">
        <v>474</v>
      </c>
      <c r="G24" s="60">
        <v>493</v>
      </c>
      <c r="H24" s="21">
        <v>146</v>
      </c>
      <c r="I24" s="21">
        <v>104</v>
      </c>
      <c r="J24" s="60">
        <v>42</v>
      </c>
      <c r="K24" s="21">
        <v>40</v>
      </c>
      <c r="L24" s="21">
        <v>42</v>
      </c>
      <c r="M24" s="21">
        <v>45</v>
      </c>
      <c r="N24" s="21">
        <v>37</v>
      </c>
      <c r="O24" s="21">
        <v>44</v>
      </c>
      <c r="P24" s="21">
        <v>61</v>
      </c>
      <c r="Q24" s="21">
        <v>49</v>
      </c>
      <c r="R24" s="21">
        <v>50</v>
      </c>
      <c r="S24" s="21">
        <v>77</v>
      </c>
      <c r="T24" s="21">
        <v>80</v>
      </c>
      <c r="U24" s="21">
        <v>89</v>
      </c>
      <c r="V24" s="21">
        <v>101</v>
      </c>
      <c r="W24" s="21">
        <v>72</v>
      </c>
      <c r="X24" s="21">
        <v>84</v>
      </c>
      <c r="Y24" s="21">
        <v>81</v>
      </c>
      <c r="Z24" s="21">
        <v>56</v>
      </c>
      <c r="AA24" s="21">
        <v>52</v>
      </c>
      <c r="AB24" s="21">
        <v>35</v>
      </c>
      <c r="AC24" s="22">
        <v>18</v>
      </c>
    </row>
    <row r="25" spans="1:29" x14ac:dyDescent="0.25">
      <c r="A25" s="7" t="s">
        <v>5</v>
      </c>
      <c r="B25" s="21">
        <v>3516</v>
      </c>
      <c r="C25" s="21">
        <v>1744</v>
      </c>
      <c r="D25" s="60">
        <v>1772</v>
      </c>
      <c r="E25" s="21">
        <v>3225</v>
      </c>
      <c r="F25" s="21">
        <v>1584</v>
      </c>
      <c r="G25" s="60">
        <v>1641</v>
      </c>
      <c r="H25" s="21">
        <v>291</v>
      </c>
      <c r="I25" s="21">
        <v>160</v>
      </c>
      <c r="J25" s="60">
        <v>131</v>
      </c>
      <c r="K25" s="21">
        <v>178</v>
      </c>
      <c r="L25" s="21">
        <v>191</v>
      </c>
      <c r="M25" s="21">
        <v>155</v>
      </c>
      <c r="N25" s="21">
        <v>166</v>
      </c>
      <c r="O25" s="21">
        <v>167</v>
      </c>
      <c r="P25" s="21">
        <v>202</v>
      </c>
      <c r="Q25" s="21">
        <v>183</v>
      </c>
      <c r="R25" s="21">
        <v>200</v>
      </c>
      <c r="S25" s="21">
        <v>225</v>
      </c>
      <c r="T25" s="21">
        <v>245</v>
      </c>
      <c r="U25" s="21">
        <v>253</v>
      </c>
      <c r="V25" s="21">
        <v>230</v>
      </c>
      <c r="W25" s="21">
        <v>236</v>
      </c>
      <c r="X25" s="21">
        <v>239</v>
      </c>
      <c r="Y25" s="21">
        <v>204</v>
      </c>
      <c r="Z25" s="21">
        <v>172</v>
      </c>
      <c r="AA25" s="21">
        <v>126</v>
      </c>
      <c r="AB25" s="21">
        <v>92</v>
      </c>
      <c r="AC25" s="22">
        <v>52</v>
      </c>
    </row>
    <row r="26" spans="1:29" ht="13" x14ac:dyDescent="0.3">
      <c r="A26" s="6" t="str">
        <f>VLOOKUP("&lt;Zeilentitel_4&gt;",Uebersetzungen!$B$3:$E$121,Uebersetzungen!$B$2+1,FALSE)</f>
        <v>Region Engiadina Bassa/Val Müstair</v>
      </c>
      <c r="B26" s="9">
        <v>9200</v>
      </c>
      <c r="C26" s="9">
        <v>4574</v>
      </c>
      <c r="D26" s="65">
        <v>4626</v>
      </c>
      <c r="E26" s="9">
        <v>7633</v>
      </c>
      <c r="F26" s="9">
        <v>3763</v>
      </c>
      <c r="G26" s="65">
        <v>3870</v>
      </c>
      <c r="H26" s="9">
        <v>1567</v>
      </c>
      <c r="I26" s="9">
        <v>811</v>
      </c>
      <c r="J26" s="65">
        <v>756</v>
      </c>
      <c r="K26" s="66">
        <v>374</v>
      </c>
      <c r="L26" s="9">
        <v>399</v>
      </c>
      <c r="M26" s="9">
        <v>429</v>
      </c>
      <c r="N26" s="9">
        <v>443</v>
      </c>
      <c r="O26" s="9">
        <v>448</v>
      </c>
      <c r="P26" s="9">
        <v>498</v>
      </c>
      <c r="Q26" s="9">
        <v>505</v>
      </c>
      <c r="R26" s="9">
        <v>508</v>
      </c>
      <c r="S26" s="9">
        <v>588</v>
      </c>
      <c r="T26" s="9">
        <v>634</v>
      </c>
      <c r="U26" s="9">
        <v>703</v>
      </c>
      <c r="V26" s="9">
        <v>796</v>
      </c>
      <c r="W26" s="9">
        <v>668</v>
      </c>
      <c r="X26" s="9">
        <v>632</v>
      </c>
      <c r="Y26" s="9">
        <v>555</v>
      </c>
      <c r="Z26" s="9">
        <v>434</v>
      </c>
      <c r="AA26" s="9">
        <v>279</v>
      </c>
      <c r="AB26" s="9">
        <v>212</v>
      </c>
      <c r="AC26" s="13">
        <v>95</v>
      </c>
    </row>
    <row r="27" spans="1:29" x14ac:dyDescent="0.25">
      <c r="A27" s="7" t="s">
        <v>38</v>
      </c>
      <c r="B27" s="21">
        <v>1527</v>
      </c>
      <c r="C27" s="21">
        <v>771</v>
      </c>
      <c r="D27" s="60">
        <v>756</v>
      </c>
      <c r="E27" s="21">
        <v>1236</v>
      </c>
      <c r="F27" s="21">
        <v>618</v>
      </c>
      <c r="G27" s="60">
        <v>618</v>
      </c>
      <c r="H27" s="21">
        <v>291</v>
      </c>
      <c r="I27" s="21">
        <v>153</v>
      </c>
      <c r="J27" s="60">
        <v>138</v>
      </c>
      <c r="K27" s="21">
        <v>72</v>
      </c>
      <c r="L27" s="21">
        <v>81</v>
      </c>
      <c r="M27" s="21">
        <v>80</v>
      </c>
      <c r="N27" s="21">
        <v>65</v>
      </c>
      <c r="O27" s="21">
        <v>82</v>
      </c>
      <c r="P27" s="21">
        <v>93</v>
      </c>
      <c r="Q27" s="21">
        <v>74</v>
      </c>
      <c r="R27" s="21">
        <v>88</v>
      </c>
      <c r="S27" s="21">
        <v>110</v>
      </c>
      <c r="T27" s="21">
        <v>104</v>
      </c>
      <c r="U27" s="21">
        <v>113</v>
      </c>
      <c r="V27" s="21">
        <v>122</v>
      </c>
      <c r="W27" s="21">
        <v>94</v>
      </c>
      <c r="X27" s="21">
        <v>86</v>
      </c>
      <c r="Y27" s="21">
        <v>90</v>
      </c>
      <c r="Z27" s="21">
        <v>82</v>
      </c>
      <c r="AA27" s="21">
        <v>49</v>
      </c>
      <c r="AB27" s="21">
        <v>31</v>
      </c>
      <c r="AC27" s="22">
        <v>11</v>
      </c>
    </row>
    <row r="28" spans="1:29" x14ac:dyDescent="0.25">
      <c r="A28" s="7" t="s">
        <v>39</v>
      </c>
      <c r="B28" s="21">
        <v>767</v>
      </c>
      <c r="C28" s="21">
        <v>392</v>
      </c>
      <c r="D28" s="60">
        <v>375</v>
      </c>
      <c r="E28" s="21">
        <v>602</v>
      </c>
      <c r="F28" s="21">
        <v>326</v>
      </c>
      <c r="G28" s="60">
        <v>276</v>
      </c>
      <c r="H28" s="21">
        <v>165</v>
      </c>
      <c r="I28" s="21">
        <v>66</v>
      </c>
      <c r="J28" s="60">
        <v>99</v>
      </c>
      <c r="K28" s="21">
        <v>34</v>
      </c>
      <c r="L28" s="21">
        <v>32</v>
      </c>
      <c r="M28" s="21">
        <v>30</v>
      </c>
      <c r="N28" s="21">
        <v>30</v>
      </c>
      <c r="O28" s="21">
        <v>41</v>
      </c>
      <c r="P28" s="21">
        <v>55</v>
      </c>
      <c r="Q28" s="21">
        <v>52</v>
      </c>
      <c r="R28" s="21">
        <v>54</v>
      </c>
      <c r="S28" s="21">
        <v>43</v>
      </c>
      <c r="T28" s="21">
        <v>58</v>
      </c>
      <c r="U28" s="21">
        <v>75</v>
      </c>
      <c r="V28" s="21">
        <v>85</v>
      </c>
      <c r="W28" s="21">
        <v>63</v>
      </c>
      <c r="X28" s="21">
        <v>39</v>
      </c>
      <c r="Y28" s="21">
        <v>26</v>
      </c>
      <c r="Z28" s="21">
        <v>11</v>
      </c>
      <c r="AA28" s="21">
        <v>18</v>
      </c>
      <c r="AB28" s="21">
        <v>15</v>
      </c>
      <c r="AC28" s="22">
        <v>6</v>
      </c>
    </row>
    <row r="29" spans="1:29" x14ac:dyDescent="0.25">
      <c r="A29" s="7" t="s">
        <v>40</v>
      </c>
      <c r="B29" s="21">
        <v>4591</v>
      </c>
      <c r="C29" s="21">
        <v>2274</v>
      </c>
      <c r="D29" s="60">
        <v>2317</v>
      </c>
      <c r="E29" s="21">
        <v>3638</v>
      </c>
      <c r="F29" s="21">
        <v>1767</v>
      </c>
      <c r="G29" s="60">
        <v>1871</v>
      </c>
      <c r="H29" s="21">
        <v>953</v>
      </c>
      <c r="I29" s="21">
        <v>507</v>
      </c>
      <c r="J29" s="60">
        <v>446</v>
      </c>
      <c r="K29" s="21">
        <v>200</v>
      </c>
      <c r="L29" s="21">
        <v>219</v>
      </c>
      <c r="M29" s="21">
        <v>209</v>
      </c>
      <c r="N29" s="21">
        <v>226</v>
      </c>
      <c r="O29" s="21">
        <v>199</v>
      </c>
      <c r="P29" s="21">
        <v>239</v>
      </c>
      <c r="Q29" s="21">
        <v>269</v>
      </c>
      <c r="R29" s="21">
        <v>275</v>
      </c>
      <c r="S29" s="21">
        <v>298</v>
      </c>
      <c r="T29" s="21">
        <v>322</v>
      </c>
      <c r="U29" s="21">
        <v>344</v>
      </c>
      <c r="V29" s="21">
        <v>376</v>
      </c>
      <c r="W29" s="21">
        <v>318</v>
      </c>
      <c r="X29" s="21">
        <v>315</v>
      </c>
      <c r="Y29" s="21">
        <v>288</v>
      </c>
      <c r="Z29" s="21">
        <v>213</v>
      </c>
      <c r="AA29" s="21">
        <v>124</v>
      </c>
      <c r="AB29" s="21">
        <v>98</v>
      </c>
      <c r="AC29" s="22">
        <v>59</v>
      </c>
    </row>
    <row r="30" spans="1:29" x14ac:dyDescent="0.25">
      <c r="A30" s="7" t="s">
        <v>41</v>
      </c>
      <c r="B30" s="21">
        <v>855</v>
      </c>
      <c r="C30" s="21">
        <v>429</v>
      </c>
      <c r="D30" s="60">
        <v>426</v>
      </c>
      <c r="E30" s="21">
        <v>796</v>
      </c>
      <c r="F30" s="21">
        <v>398</v>
      </c>
      <c r="G30" s="60">
        <v>398</v>
      </c>
      <c r="H30" s="21">
        <v>59</v>
      </c>
      <c r="I30" s="21">
        <v>31</v>
      </c>
      <c r="J30" s="60">
        <v>28</v>
      </c>
      <c r="K30" s="21">
        <v>33</v>
      </c>
      <c r="L30" s="21">
        <v>23</v>
      </c>
      <c r="M30" s="21">
        <v>52</v>
      </c>
      <c r="N30" s="21">
        <v>54</v>
      </c>
      <c r="O30" s="21">
        <v>46</v>
      </c>
      <c r="P30" s="21">
        <v>34</v>
      </c>
      <c r="Q30" s="21">
        <v>43</v>
      </c>
      <c r="R30" s="21">
        <v>40</v>
      </c>
      <c r="S30" s="21">
        <v>57</v>
      </c>
      <c r="T30" s="21">
        <v>60</v>
      </c>
      <c r="U30" s="21">
        <v>54</v>
      </c>
      <c r="V30" s="21">
        <v>82</v>
      </c>
      <c r="W30" s="21">
        <v>68</v>
      </c>
      <c r="X30" s="21">
        <v>68</v>
      </c>
      <c r="Y30" s="21">
        <v>45</v>
      </c>
      <c r="Z30" s="21">
        <v>45</v>
      </c>
      <c r="AA30" s="21">
        <v>23</v>
      </c>
      <c r="AB30" s="21">
        <v>18</v>
      </c>
      <c r="AC30" s="22">
        <v>10</v>
      </c>
    </row>
    <row r="31" spans="1:29" x14ac:dyDescent="0.25">
      <c r="A31" s="7" t="s">
        <v>60</v>
      </c>
      <c r="B31" s="21">
        <v>1460</v>
      </c>
      <c r="C31" s="21">
        <v>708</v>
      </c>
      <c r="D31" s="60">
        <v>752</v>
      </c>
      <c r="E31" s="21">
        <v>1361</v>
      </c>
      <c r="F31" s="21">
        <v>654</v>
      </c>
      <c r="G31" s="60">
        <v>707</v>
      </c>
      <c r="H31" s="21">
        <v>99</v>
      </c>
      <c r="I31" s="21">
        <v>54</v>
      </c>
      <c r="J31" s="60">
        <v>45</v>
      </c>
      <c r="K31" s="21">
        <v>35</v>
      </c>
      <c r="L31" s="21">
        <v>44</v>
      </c>
      <c r="M31" s="21">
        <v>58</v>
      </c>
      <c r="N31" s="21">
        <v>68</v>
      </c>
      <c r="O31" s="21">
        <v>80</v>
      </c>
      <c r="P31" s="21">
        <v>77</v>
      </c>
      <c r="Q31" s="21">
        <v>67</v>
      </c>
      <c r="R31" s="21">
        <v>51</v>
      </c>
      <c r="S31" s="21">
        <v>80</v>
      </c>
      <c r="T31" s="21">
        <v>90</v>
      </c>
      <c r="U31" s="21">
        <v>117</v>
      </c>
      <c r="V31" s="21">
        <v>131</v>
      </c>
      <c r="W31" s="21">
        <v>125</v>
      </c>
      <c r="X31" s="21">
        <v>124</v>
      </c>
      <c r="Y31" s="21">
        <v>106</v>
      </c>
      <c r="Z31" s="21">
        <v>83</v>
      </c>
      <c r="AA31" s="21">
        <v>65</v>
      </c>
      <c r="AB31" s="21">
        <v>50</v>
      </c>
      <c r="AC31" s="22">
        <v>9</v>
      </c>
    </row>
    <row r="32" spans="1:29" ht="13" x14ac:dyDescent="0.3">
      <c r="A32" s="6" t="str">
        <f>VLOOKUP("&lt;Zeilentitel_5&gt;",Uebersetzungen!$B$3:$E$121,Uebersetzungen!$B$2+1,FALSE)</f>
        <v>Region Imboden</v>
      </c>
      <c r="B32" s="9">
        <v>20970</v>
      </c>
      <c r="C32" s="9">
        <v>10530</v>
      </c>
      <c r="D32" s="65">
        <v>10440</v>
      </c>
      <c r="E32" s="9">
        <v>17061</v>
      </c>
      <c r="F32" s="9">
        <v>8379</v>
      </c>
      <c r="G32" s="65">
        <v>8682</v>
      </c>
      <c r="H32" s="9">
        <v>3909</v>
      </c>
      <c r="I32" s="9">
        <v>2151</v>
      </c>
      <c r="J32" s="65">
        <v>1758</v>
      </c>
      <c r="K32" s="66">
        <v>1090</v>
      </c>
      <c r="L32" s="9">
        <v>1107</v>
      </c>
      <c r="M32" s="9">
        <v>1056</v>
      </c>
      <c r="N32" s="9">
        <v>1137</v>
      </c>
      <c r="O32" s="9">
        <v>1143</v>
      </c>
      <c r="P32" s="9">
        <v>1290</v>
      </c>
      <c r="Q32" s="9">
        <v>1445</v>
      </c>
      <c r="R32" s="9">
        <v>1546</v>
      </c>
      <c r="S32" s="9">
        <v>1415</v>
      </c>
      <c r="T32" s="9">
        <v>1592</v>
      </c>
      <c r="U32" s="9">
        <v>1565</v>
      </c>
      <c r="V32" s="9">
        <v>1487</v>
      </c>
      <c r="W32" s="9">
        <v>1323</v>
      </c>
      <c r="X32" s="9">
        <v>1163</v>
      </c>
      <c r="Y32" s="9">
        <v>1018</v>
      </c>
      <c r="Z32" s="9">
        <v>725</v>
      </c>
      <c r="AA32" s="9">
        <v>487</v>
      </c>
      <c r="AB32" s="9">
        <v>263</v>
      </c>
      <c r="AC32" s="13">
        <v>118</v>
      </c>
    </row>
    <row r="33" spans="1:29" x14ac:dyDescent="0.25">
      <c r="A33" s="7" t="s">
        <v>31</v>
      </c>
      <c r="B33" s="21">
        <v>3331</v>
      </c>
      <c r="C33" s="21">
        <v>1642</v>
      </c>
      <c r="D33" s="60">
        <v>1689</v>
      </c>
      <c r="E33" s="21">
        <v>2889</v>
      </c>
      <c r="F33" s="21">
        <v>1394</v>
      </c>
      <c r="G33" s="60">
        <v>1495</v>
      </c>
      <c r="H33" s="21">
        <v>442</v>
      </c>
      <c r="I33" s="21">
        <v>248</v>
      </c>
      <c r="J33" s="60">
        <v>194</v>
      </c>
      <c r="K33" s="21">
        <v>204</v>
      </c>
      <c r="L33" s="21">
        <v>199</v>
      </c>
      <c r="M33" s="21">
        <v>163</v>
      </c>
      <c r="N33" s="21">
        <v>169</v>
      </c>
      <c r="O33" s="21">
        <v>200</v>
      </c>
      <c r="P33" s="21">
        <v>199</v>
      </c>
      <c r="Q33" s="21">
        <v>207</v>
      </c>
      <c r="R33" s="21">
        <v>252</v>
      </c>
      <c r="S33" s="21">
        <v>227</v>
      </c>
      <c r="T33" s="21">
        <v>265</v>
      </c>
      <c r="U33" s="21">
        <v>260</v>
      </c>
      <c r="V33" s="21">
        <v>257</v>
      </c>
      <c r="W33" s="21">
        <v>214</v>
      </c>
      <c r="X33" s="21">
        <v>176</v>
      </c>
      <c r="Y33" s="21">
        <v>126</v>
      </c>
      <c r="Z33" s="21">
        <v>100</v>
      </c>
      <c r="AA33" s="21">
        <v>60</v>
      </c>
      <c r="AB33" s="21">
        <v>33</v>
      </c>
      <c r="AC33" s="22">
        <v>20</v>
      </c>
    </row>
    <row r="34" spans="1:29" x14ac:dyDescent="0.25">
      <c r="A34" s="7" t="s">
        <v>32</v>
      </c>
      <c r="B34" s="21">
        <v>8038</v>
      </c>
      <c r="C34" s="21">
        <v>4037</v>
      </c>
      <c r="D34" s="60">
        <v>4001</v>
      </c>
      <c r="E34" s="21">
        <v>6212</v>
      </c>
      <c r="F34" s="21">
        <v>3032</v>
      </c>
      <c r="G34" s="60">
        <v>3180</v>
      </c>
      <c r="H34" s="21">
        <v>1826</v>
      </c>
      <c r="I34" s="21">
        <v>1005</v>
      </c>
      <c r="J34" s="60">
        <v>821</v>
      </c>
      <c r="K34" s="21">
        <v>409</v>
      </c>
      <c r="L34" s="21">
        <v>392</v>
      </c>
      <c r="M34" s="21">
        <v>450</v>
      </c>
      <c r="N34" s="21">
        <v>467</v>
      </c>
      <c r="O34" s="21">
        <v>478</v>
      </c>
      <c r="P34" s="21">
        <v>514</v>
      </c>
      <c r="Q34" s="21">
        <v>563</v>
      </c>
      <c r="R34" s="21">
        <v>543</v>
      </c>
      <c r="S34" s="21">
        <v>549</v>
      </c>
      <c r="T34" s="21">
        <v>621</v>
      </c>
      <c r="U34" s="21">
        <v>579</v>
      </c>
      <c r="V34" s="21">
        <v>534</v>
      </c>
      <c r="W34" s="21">
        <v>461</v>
      </c>
      <c r="X34" s="21">
        <v>455</v>
      </c>
      <c r="Y34" s="21">
        <v>382</v>
      </c>
      <c r="Z34" s="21">
        <v>285</v>
      </c>
      <c r="AA34" s="21">
        <v>218</v>
      </c>
      <c r="AB34" s="21">
        <v>98</v>
      </c>
      <c r="AC34" s="22">
        <v>40</v>
      </c>
    </row>
    <row r="35" spans="1:29" x14ac:dyDescent="0.25">
      <c r="A35" s="7" t="s">
        <v>33</v>
      </c>
      <c r="B35" s="21">
        <v>1496</v>
      </c>
      <c r="C35" s="21">
        <v>763</v>
      </c>
      <c r="D35" s="60">
        <v>733</v>
      </c>
      <c r="E35" s="21">
        <v>1234</v>
      </c>
      <c r="F35" s="21">
        <v>623</v>
      </c>
      <c r="G35" s="60">
        <v>611</v>
      </c>
      <c r="H35" s="21">
        <v>262</v>
      </c>
      <c r="I35" s="21">
        <v>140</v>
      </c>
      <c r="J35" s="60">
        <v>122</v>
      </c>
      <c r="K35" s="21">
        <v>73</v>
      </c>
      <c r="L35" s="21">
        <v>105</v>
      </c>
      <c r="M35" s="21">
        <v>89</v>
      </c>
      <c r="N35" s="21">
        <v>90</v>
      </c>
      <c r="O35" s="21">
        <v>95</v>
      </c>
      <c r="P35" s="21">
        <v>97</v>
      </c>
      <c r="Q35" s="21">
        <v>79</v>
      </c>
      <c r="R35" s="21">
        <v>113</v>
      </c>
      <c r="S35" s="21">
        <v>94</v>
      </c>
      <c r="T35" s="21">
        <v>122</v>
      </c>
      <c r="U35" s="21">
        <v>108</v>
      </c>
      <c r="V35" s="21">
        <v>116</v>
      </c>
      <c r="W35" s="21">
        <v>82</v>
      </c>
      <c r="X35" s="21">
        <v>75</v>
      </c>
      <c r="Y35" s="21">
        <v>65</v>
      </c>
      <c r="Z35" s="21">
        <v>44</v>
      </c>
      <c r="AA35" s="21">
        <v>25</v>
      </c>
      <c r="AB35" s="21">
        <v>17</v>
      </c>
      <c r="AC35" s="22">
        <v>7</v>
      </c>
    </row>
    <row r="36" spans="1:29" x14ac:dyDescent="0.25">
      <c r="A36" s="7" t="s">
        <v>34</v>
      </c>
      <c r="B36" s="21">
        <v>2622</v>
      </c>
      <c r="C36" s="21">
        <v>1317</v>
      </c>
      <c r="D36" s="60">
        <v>1305</v>
      </c>
      <c r="E36" s="21">
        <v>2286</v>
      </c>
      <c r="F36" s="21">
        <v>1128</v>
      </c>
      <c r="G36" s="60">
        <v>1158</v>
      </c>
      <c r="H36" s="21">
        <v>336</v>
      </c>
      <c r="I36" s="21">
        <v>189</v>
      </c>
      <c r="J36" s="60">
        <v>147</v>
      </c>
      <c r="K36" s="21">
        <v>159</v>
      </c>
      <c r="L36" s="21">
        <v>192</v>
      </c>
      <c r="M36" s="21">
        <v>134</v>
      </c>
      <c r="N36" s="21">
        <v>176</v>
      </c>
      <c r="O36" s="21">
        <v>111</v>
      </c>
      <c r="P36" s="21">
        <v>149</v>
      </c>
      <c r="Q36" s="21">
        <v>183</v>
      </c>
      <c r="R36" s="21">
        <v>241</v>
      </c>
      <c r="S36" s="21">
        <v>194</v>
      </c>
      <c r="T36" s="21">
        <v>193</v>
      </c>
      <c r="U36" s="21">
        <v>194</v>
      </c>
      <c r="V36" s="21">
        <v>174</v>
      </c>
      <c r="W36" s="21">
        <v>151</v>
      </c>
      <c r="X36" s="21">
        <v>126</v>
      </c>
      <c r="Y36" s="21">
        <v>109</v>
      </c>
      <c r="Z36" s="21">
        <v>65</v>
      </c>
      <c r="AA36" s="21">
        <v>33</v>
      </c>
      <c r="AB36" s="21">
        <v>26</v>
      </c>
      <c r="AC36" s="22">
        <v>12</v>
      </c>
    </row>
    <row r="37" spans="1:29" x14ac:dyDescent="0.25">
      <c r="A37" s="7" t="s">
        <v>35</v>
      </c>
      <c r="B37" s="21">
        <v>2836</v>
      </c>
      <c r="C37" s="21">
        <v>1431</v>
      </c>
      <c r="D37" s="60">
        <v>1405</v>
      </c>
      <c r="E37" s="21">
        <v>2189</v>
      </c>
      <c r="F37" s="21">
        <v>1070</v>
      </c>
      <c r="G37" s="60">
        <v>1119</v>
      </c>
      <c r="H37" s="21">
        <v>647</v>
      </c>
      <c r="I37" s="21">
        <v>361</v>
      </c>
      <c r="J37" s="60">
        <v>286</v>
      </c>
      <c r="K37" s="21">
        <v>105</v>
      </c>
      <c r="L37" s="21">
        <v>91</v>
      </c>
      <c r="M37" s="21">
        <v>119</v>
      </c>
      <c r="N37" s="21">
        <v>106</v>
      </c>
      <c r="O37" s="21">
        <v>138</v>
      </c>
      <c r="P37" s="21">
        <v>198</v>
      </c>
      <c r="Q37" s="21">
        <v>227</v>
      </c>
      <c r="R37" s="21">
        <v>224</v>
      </c>
      <c r="S37" s="21">
        <v>179</v>
      </c>
      <c r="T37" s="21">
        <v>190</v>
      </c>
      <c r="U37" s="21">
        <v>195</v>
      </c>
      <c r="V37" s="21">
        <v>203</v>
      </c>
      <c r="W37" s="21">
        <v>193</v>
      </c>
      <c r="X37" s="21">
        <v>180</v>
      </c>
      <c r="Y37" s="21">
        <v>191</v>
      </c>
      <c r="Z37" s="21">
        <v>125</v>
      </c>
      <c r="AA37" s="21">
        <v>92</v>
      </c>
      <c r="AB37" s="21">
        <v>55</v>
      </c>
      <c r="AC37" s="22">
        <v>25</v>
      </c>
    </row>
    <row r="38" spans="1:29" x14ac:dyDescent="0.25">
      <c r="A38" s="7" t="s">
        <v>36</v>
      </c>
      <c r="B38" s="21">
        <v>1217</v>
      </c>
      <c r="C38" s="21">
        <v>621</v>
      </c>
      <c r="D38" s="60">
        <v>596</v>
      </c>
      <c r="E38" s="21">
        <v>1013</v>
      </c>
      <c r="F38" s="21">
        <v>510</v>
      </c>
      <c r="G38" s="60">
        <v>503</v>
      </c>
      <c r="H38" s="21">
        <v>204</v>
      </c>
      <c r="I38" s="21">
        <v>111</v>
      </c>
      <c r="J38" s="60">
        <v>93</v>
      </c>
      <c r="K38" s="21">
        <v>61</v>
      </c>
      <c r="L38" s="21">
        <v>57</v>
      </c>
      <c r="M38" s="21">
        <v>48</v>
      </c>
      <c r="N38" s="21">
        <v>63</v>
      </c>
      <c r="O38" s="21">
        <v>61</v>
      </c>
      <c r="P38" s="21">
        <v>71</v>
      </c>
      <c r="Q38" s="21">
        <v>80</v>
      </c>
      <c r="R38" s="21">
        <v>69</v>
      </c>
      <c r="S38" s="21">
        <v>84</v>
      </c>
      <c r="T38" s="21">
        <v>85</v>
      </c>
      <c r="U38" s="21">
        <v>98</v>
      </c>
      <c r="V38" s="21">
        <v>104</v>
      </c>
      <c r="W38" s="21">
        <v>106</v>
      </c>
      <c r="X38" s="21">
        <v>64</v>
      </c>
      <c r="Y38" s="21">
        <v>65</v>
      </c>
      <c r="Z38" s="21">
        <v>52</v>
      </c>
      <c r="AA38" s="21">
        <v>27</v>
      </c>
      <c r="AB38" s="21">
        <v>16</v>
      </c>
      <c r="AC38" s="22">
        <v>6</v>
      </c>
    </row>
    <row r="39" spans="1:29" x14ac:dyDescent="0.25">
      <c r="A39" s="7" t="s">
        <v>37</v>
      </c>
      <c r="B39" s="21">
        <v>1430</v>
      </c>
      <c r="C39" s="21">
        <v>719</v>
      </c>
      <c r="D39" s="60">
        <v>711</v>
      </c>
      <c r="E39" s="21">
        <v>1238</v>
      </c>
      <c r="F39" s="21">
        <v>622</v>
      </c>
      <c r="G39" s="60">
        <v>616</v>
      </c>
      <c r="H39" s="21">
        <v>192</v>
      </c>
      <c r="I39" s="21">
        <v>97</v>
      </c>
      <c r="J39" s="60">
        <v>95</v>
      </c>
      <c r="K39" s="21">
        <v>79</v>
      </c>
      <c r="L39" s="21">
        <v>71</v>
      </c>
      <c r="M39" s="21">
        <v>53</v>
      </c>
      <c r="N39" s="21">
        <v>66</v>
      </c>
      <c r="O39" s="21">
        <v>60</v>
      </c>
      <c r="P39" s="21">
        <v>62</v>
      </c>
      <c r="Q39" s="21">
        <v>106</v>
      </c>
      <c r="R39" s="21">
        <v>104</v>
      </c>
      <c r="S39" s="21">
        <v>88</v>
      </c>
      <c r="T39" s="21">
        <v>116</v>
      </c>
      <c r="U39" s="21">
        <v>131</v>
      </c>
      <c r="V39" s="21">
        <v>99</v>
      </c>
      <c r="W39" s="21">
        <v>116</v>
      </c>
      <c r="X39" s="21">
        <v>87</v>
      </c>
      <c r="Y39" s="21">
        <v>80</v>
      </c>
      <c r="Z39" s="21">
        <v>54</v>
      </c>
      <c r="AA39" s="21">
        <v>32</v>
      </c>
      <c r="AB39" s="21">
        <v>18</v>
      </c>
      <c r="AC39" s="22">
        <v>8</v>
      </c>
    </row>
    <row r="40" spans="1:29" ht="13" x14ac:dyDescent="0.3">
      <c r="A40" s="6" t="str">
        <f>VLOOKUP("&lt;Zeilentitel_6&gt;",Uebersetzungen!$B$3:$E$121,Uebersetzungen!$B$2+1,FALSE)</f>
        <v>Region Landquart</v>
      </c>
      <c r="B40" s="9">
        <v>25157</v>
      </c>
      <c r="C40" s="9">
        <v>12666</v>
      </c>
      <c r="D40" s="65">
        <v>12491</v>
      </c>
      <c r="E40" s="9">
        <v>21464</v>
      </c>
      <c r="F40" s="9">
        <v>10659</v>
      </c>
      <c r="G40" s="65">
        <v>10805</v>
      </c>
      <c r="H40" s="9">
        <v>3693</v>
      </c>
      <c r="I40" s="9">
        <v>2007</v>
      </c>
      <c r="J40" s="65">
        <v>1686</v>
      </c>
      <c r="K40" s="66">
        <v>1310</v>
      </c>
      <c r="L40" s="9">
        <v>1254</v>
      </c>
      <c r="M40" s="9">
        <v>1259</v>
      </c>
      <c r="N40" s="9">
        <v>1275</v>
      </c>
      <c r="O40" s="9">
        <v>1413</v>
      </c>
      <c r="P40" s="9">
        <v>1513</v>
      </c>
      <c r="Q40" s="9">
        <v>1635</v>
      </c>
      <c r="R40" s="9">
        <v>1666</v>
      </c>
      <c r="S40" s="9">
        <v>1617</v>
      </c>
      <c r="T40" s="9">
        <v>1852</v>
      </c>
      <c r="U40" s="9">
        <v>2138</v>
      </c>
      <c r="V40" s="9">
        <v>2040</v>
      </c>
      <c r="W40" s="9">
        <v>1651</v>
      </c>
      <c r="X40" s="9">
        <v>1392</v>
      </c>
      <c r="Y40" s="9">
        <v>1184</v>
      </c>
      <c r="Z40" s="9">
        <v>881</v>
      </c>
      <c r="AA40" s="9">
        <v>565</v>
      </c>
      <c r="AB40" s="9">
        <v>341</v>
      </c>
      <c r="AC40" s="13">
        <v>171</v>
      </c>
    </row>
    <row r="41" spans="1:29" x14ac:dyDescent="0.25">
      <c r="A41" s="7" t="s">
        <v>71</v>
      </c>
      <c r="B41" s="21">
        <v>3304</v>
      </c>
      <c r="C41" s="21">
        <v>1712</v>
      </c>
      <c r="D41" s="60">
        <v>1592</v>
      </c>
      <c r="E41" s="21">
        <v>2907</v>
      </c>
      <c r="F41" s="21">
        <v>1479</v>
      </c>
      <c r="G41" s="60">
        <v>1428</v>
      </c>
      <c r="H41" s="21">
        <v>397</v>
      </c>
      <c r="I41" s="21">
        <v>233</v>
      </c>
      <c r="J41" s="60">
        <v>164</v>
      </c>
      <c r="K41" s="21">
        <v>169</v>
      </c>
      <c r="L41" s="21">
        <v>180</v>
      </c>
      <c r="M41" s="21">
        <v>176</v>
      </c>
      <c r="N41" s="21">
        <v>186</v>
      </c>
      <c r="O41" s="21">
        <v>197</v>
      </c>
      <c r="P41" s="21">
        <v>165</v>
      </c>
      <c r="Q41" s="21">
        <v>189</v>
      </c>
      <c r="R41" s="21">
        <v>257</v>
      </c>
      <c r="S41" s="21">
        <v>209</v>
      </c>
      <c r="T41" s="21">
        <v>274</v>
      </c>
      <c r="U41" s="21">
        <v>264</v>
      </c>
      <c r="V41" s="21">
        <v>264</v>
      </c>
      <c r="W41" s="21">
        <v>217</v>
      </c>
      <c r="X41" s="21">
        <v>165</v>
      </c>
      <c r="Y41" s="21">
        <v>157</v>
      </c>
      <c r="Z41" s="21">
        <v>123</v>
      </c>
      <c r="AA41" s="21">
        <v>60</v>
      </c>
      <c r="AB41" s="21">
        <v>38</v>
      </c>
      <c r="AC41" s="22">
        <v>14</v>
      </c>
    </row>
    <row r="42" spans="1:29" x14ac:dyDescent="0.25">
      <c r="A42" s="7" t="s">
        <v>72</v>
      </c>
      <c r="B42" s="21">
        <v>2521</v>
      </c>
      <c r="C42" s="21">
        <v>1264</v>
      </c>
      <c r="D42" s="60">
        <v>1257</v>
      </c>
      <c r="E42" s="21">
        <v>2254</v>
      </c>
      <c r="F42" s="21">
        <v>1130</v>
      </c>
      <c r="G42" s="60">
        <v>1124</v>
      </c>
      <c r="H42" s="21">
        <v>267</v>
      </c>
      <c r="I42" s="21">
        <v>134</v>
      </c>
      <c r="J42" s="60">
        <v>133</v>
      </c>
      <c r="K42" s="21">
        <v>138</v>
      </c>
      <c r="L42" s="21">
        <v>120</v>
      </c>
      <c r="M42" s="21">
        <v>133</v>
      </c>
      <c r="N42" s="21">
        <v>184</v>
      </c>
      <c r="O42" s="21">
        <v>164</v>
      </c>
      <c r="P42" s="21">
        <v>143</v>
      </c>
      <c r="Q42" s="21">
        <v>164</v>
      </c>
      <c r="R42" s="21">
        <v>177</v>
      </c>
      <c r="S42" s="21">
        <v>154</v>
      </c>
      <c r="T42" s="21">
        <v>205</v>
      </c>
      <c r="U42" s="21">
        <v>223</v>
      </c>
      <c r="V42" s="21">
        <v>180</v>
      </c>
      <c r="W42" s="21">
        <v>137</v>
      </c>
      <c r="X42" s="21">
        <v>118</v>
      </c>
      <c r="Y42" s="21">
        <v>101</v>
      </c>
      <c r="Z42" s="21">
        <v>87</v>
      </c>
      <c r="AA42" s="21">
        <v>55</v>
      </c>
      <c r="AB42" s="21">
        <v>25</v>
      </c>
      <c r="AC42" s="22">
        <v>13</v>
      </c>
    </row>
    <row r="43" spans="1:29" x14ac:dyDescent="0.25">
      <c r="A43" s="7" t="s">
        <v>73</v>
      </c>
      <c r="B43" s="21">
        <v>3434</v>
      </c>
      <c r="C43" s="21">
        <v>1725</v>
      </c>
      <c r="D43" s="60">
        <v>1709</v>
      </c>
      <c r="E43" s="21">
        <v>2938</v>
      </c>
      <c r="F43" s="21">
        <v>1453</v>
      </c>
      <c r="G43" s="60">
        <v>1485</v>
      </c>
      <c r="H43" s="21">
        <v>496</v>
      </c>
      <c r="I43" s="21">
        <v>272</v>
      </c>
      <c r="J43" s="60">
        <v>224</v>
      </c>
      <c r="K43" s="21">
        <v>175</v>
      </c>
      <c r="L43" s="21">
        <v>171</v>
      </c>
      <c r="M43" s="21">
        <v>183</v>
      </c>
      <c r="N43" s="21">
        <v>180</v>
      </c>
      <c r="O43" s="21">
        <v>180</v>
      </c>
      <c r="P43" s="21">
        <v>229</v>
      </c>
      <c r="Q43" s="21">
        <v>233</v>
      </c>
      <c r="R43" s="21">
        <v>210</v>
      </c>
      <c r="S43" s="21">
        <v>227</v>
      </c>
      <c r="T43" s="21">
        <v>257</v>
      </c>
      <c r="U43" s="21">
        <v>256</v>
      </c>
      <c r="V43" s="21">
        <v>273</v>
      </c>
      <c r="W43" s="21">
        <v>216</v>
      </c>
      <c r="X43" s="21">
        <v>197</v>
      </c>
      <c r="Y43" s="21">
        <v>162</v>
      </c>
      <c r="Z43" s="21">
        <v>111</v>
      </c>
      <c r="AA43" s="21">
        <v>97</v>
      </c>
      <c r="AB43" s="21">
        <v>45</v>
      </c>
      <c r="AC43" s="22">
        <v>32</v>
      </c>
    </row>
    <row r="44" spans="1:29" x14ac:dyDescent="0.25">
      <c r="A44" s="7" t="s">
        <v>74</v>
      </c>
      <c r="B44" s="21">
        <v>799</v>
      </c>
      <c r="C44" s="21">
        <v>408</v>
      </c>
      <c r="D44" s="60">
        <v>391</v>
      </c>
      <c r="E44" s="21">
        <v>725</v>
      </c>
      <c r="F44" s="21">
        <v>366</v>
      </c>
      <c r="G44" s="60">
        <v>359</v>
      </c>
      <c r="H44" s="21">
        <v>74</v>
      </c>
      <c r="I44" s="21">
        <v>42</v>
      </c>
      <c r="J44" s="60">
        <v>32</v>
      </c>
      <c r="K44" s="21">
        <v>50</v>
      </c>
      <c r="L44" s="21">
        <v>29</v>
      </c>
      <c r="M44" s="21">
        <v>31</v>
      </c>
      <c r="N44" s="21">
        <v>33</v>
      </c>
      <c r="O44" s="21">
        <v>38</v>
      </c>
      <c r="P44" s="21">
        <v>50</v>
      </c>
      <c r="Q44" s="21">
        <v>69</v>
      </c>
      <c r="R44" s="21">
        <v>65</v>
      </c>
      <c r="S44" s="21">
        <v>56</v>
      </c>
      <c r="T44" s="21">
        <v>57</v>
      </c>
      <c r="U44" s="21">
        <v>66</v>
      </c>
      <c r="V44" s="21">
        <v>73</v>
      </c>
      <c r="W44" s="21">
        <v>43</v>
      </c>
      <c r="X44" s="21">
        <v>51</v>
      </c>
      <c r="Y44" s="21">
        <v>35</v>
      </c>
      <c r="Z44" s="21">
        <v>30</v>
      </c>
      <c r="AA44" s="21">
        <v>13</v>
      </c>
      <c r="AB44" s="21">
        <v>7</v>
      </c>
      <c r="AC44" s="22">
        <v>3</v>
      </c>
    </row>
    <row r="45" spans="1:29" x14ac:dyDescent="0.25">
      <c r="A45" s="7" t="s">
        <v>75</v>
      </c>
      <c r="B45" s="21">
        <v>886</v>
      </c>
      <c r="C45" s="21">
        <v>450</v>
      </c>
      <c r="D45" s="60">
        <v>436</v>
      </c>
      <c r="E45" s="21">
        <v>786</v>
      </c>
      <c r="F45" s="21">
        <v>389</v>
      </c>
      <c r="G45" s="60">
        <v>397</v>
      </c>
      <c r="H45" s="21">
        <v>100</v>
      </c>
      <c r="I45" s="21">
        <v>61</v>
      </c>
      <c r="J45" s="60">
        <v>39</v>
      </c>
      <c r="K45" s="21">
        <v>42</v>
      </c>
      <c r="L45" s="21">
        <v>42</v>
      </c>
      <c r="M45" s="21">
        <v>40</v>
      </c>
      <c r="N45" s="21">
        <v>42</v>
      </c>
      <c r="O45" s="21">
        <v>52</v>
      </c>
      <c r="P45" s="21">
        <v>58</v>
      </c>
      <c r="Q45" s="21">
        <v>60</v>
      </c>
      <c r="R45" s="21">
        <v>54</v>
      </c>
      <c r="S45" s="21">
        <v>58</v>
      </c>
      <c r="T45" s="21">
        <v>64</v>
      </c>
      <c r="U45" s="21">
        <v>79</v>
      </c>
      <c r="V45" s="21">
        <v>86</v>
      </c>
      <c r="W45" s="21">
        <v>57</v>
      </c>
      <c r="X45" s="21">
        <v>58</v>
      </c>
      <c r="Y45" s="21">
        <v>35</v>
      </c>
      <c r="Z45" s="21">
        <v>26</v>
      </c>
      <c r="AA45" s="21">
        <v>14</v>
      </c>
      <c r="AB45" s="21">
        <v>12</v>
      </c>
      <c r="AC45" s="22">
        <v>7</v>
      </c>
    </row>
    <row r="46" spans="1:29" x14ac:dyDescent="0.25">
      <c r="A46" s="7" t="s">
        <v>76</v>
      </c>
      <c r="B46" s="21">
        <v>2945</v>
      </c>
      <c r="C46" s="21">
        <v>1452</v>
      </c>
      <c r="D46" s="60">
        <v>1493</v>
      </c>
      <c r="E46" s="21">
        <v>2624</v>
      </c>
      <c r="F46" s="21">
        <v>1281</v>
      </c>
      <c r="G46" s="60">
        <v>1343</v>
      </c>
      <c r="H46" s="21">
        <v>321</v>
      </c>
      <c r="I46" s="21">
        <v>171</v>
      </c>
      <c r="J46" s="60">
        <v>150</v>
      </c>
      <c r="K46" s="21">
        <v>168</v>
      </c>
      <c r="L46" s="21">
        <v>143</v>
      </c>
      <c r="M46" s="21">
        <v>120</v>
      </c>
      <c r="N46" s="21">
        <v>124</v>
      </c>
      <c r="O46" s="21">
        <v>169</v>
      </c>
      <c r="P46" s="21">
        <v>164</v>
      </c>
      <c r="Q46" s="21">
        <v>176</v>
      </c>
      <c r="R46" s="21">
        <v>221</v>
      </c>
      <c r="S46" s="21">
        <v>194</v>
      </c>
      <c r="T46" s="21">
        <v>202</v>
      </c>
      <c r="U46" s="21">
        <v>277</v>
      </c>
      <c r="V46" s="21">
        <v>223</v>
      </c>
      <c r="W46" s="21">
        <v>190</v>
      </c>
      <c r="X46" s="21">
        <v>163</v>
      </c>
      <c r="Y46" s="21">
        <v>148</v>
      </c>
      <c r="Z46" s="21">
        <v>128</v>
      </c>
      <c r="AA46" s="21">
        <v>66</v>
      </c>
      <c r="AB46" s="21">
        <v>42</v>
      </c>
      <c r="AC46" s="22">
        <v>27</v>
      </c>
    </row>
    <row r="47" spans="1:29" x14ac:dyDescent="0.25">
      <c r="A47" s="7" t="s">
        <v>77</v>
      </c>
      <c r="B47" s="21">
        <v>2379</v>
      </c>
      <c r="C47" s="21">
        <v>1194</v>
      </c>
      <c r="D47" s="60">
        <v>1185</v>
      </c>
      <c r="E47" s="21">
        <v>2175</v>
      </c>
      <c r="F47" s="21">
        <v>1088</v>
      </c>
      <c r="G47" s="60">
        <v>1087</v>
      </c>
      <c r="H47" s="21">
        <v>204</v>
      </c>
      <c r="I47" s="21">
        <v>106</v>
      </c>
      <c r="J47" s="60">
        <v>98</v>
      </c>
      <c r="K47" s="21">
        <v>103</v>
      </c>
      <c r="L47" s="21">
        <v>118</v>
      </c>
      <c r="M47" s="21">
        <v>132</v>
      </c>
      <c r="N47" s="21">
        <v>136</v>
      </c>
      <c r="O47" s="21">
        <v>126</v>
      </c>
      <c r="P47" s="21">
        <v>124</v>
      </c>
      <c r="Q47" s="21">
        <v>115</v>
      </c>
      <c r="R47" s="21">
        <v>142</v>
      </c>
      <c r="S47" s="21">
        <v>161</v>
      </c>
      <c r="T47" s="21">
        <v>186</v>
      </c>
      <c r="U47" s="21">
        <v>256</v>
      </c>
      <c r="V47" s="21">
        <v>190</v>
      </c>
      <c r="W47" s="21">
        <v>149</v>
      </c>
      <c r="X47" s="21">
        <v>125</v>
      </c>
      <c r="Y47" s="21">
        <v>124</v>
      </c>
      <c r="Z47" s="21">
        <v>82</v>
      </c>
      <c r="AA47" s="21">
        <v>51</v>
      </c>
      <c r="AB47" s="21">
        <v>38</v>
      </c>
      <c r="AC47" s="22">
        <v>21</v>
      </c>
    </row>
    <row r="48" spans="1:29" x14ac:dyDescent="0.25">
      <c r="A48" s="7" t="s">
        <v>78</v>
      </c>
      <c r="B48" s="21">
        <v>8889</v>
      </c>
      <c r="C48" s="21">
        <v>4461</v>
      </c>
      <c r="D48" s="60">
        <v>4428</v>
      </c>
      <c r="E48" s="21">
        <v>7055</v>
      </c>
      <c r="F48" s="21">
        <v>3473</v>
      </c>
      <c r="G48" s="60">
        <v>3582</v>
      </c>
      <c r="H48" s="21">
        <v>1834</v>
      </c>
      <c r="I48" s="21">
        <v>988</v>
      </c>
      <c r="J48" s="60">
        <v>846</v>
      </c>
      <c r="K48" s="21">
        <v>465</v>
      </c>
      <c r="L48" s="21">
        <v>451</v>
      </c>
      <c r="M48" s="21">
        <v>444</v>
      </c>
      <c r="N48" s="21">
        <v>390</v>
      </c>
      <c r="O48" s="21">
        <v>487</v>
      </c>
      <c r="P48" s="21">
        <v>580</v>
      </c>
      <c r="Q48" s="21">
        <v>629</v>
      </c>
      <c r="R48" s="21">
        <v>540</v>
      </c>
      <c r="S48" s="21">
        <v>558</v>
      </c>
      <c r="T48" s="21">
        <v>607</v>
      </c>
      <c r="U48" s="21">
        <v>717</v>
      </c>
      <c r="V48" s="21">
        <v>751</v>
      </c>
      <c r="W48" s="21">
        <v>642</v>
      </c>
      <c r="X48" s="21">
        <v>515</v>
      </c>
      <c r="Y48" s="21">
        <v>422</v>
      </c>
      <c r="Z48" s="21">
        <v>294</v>
      </c>
      <c r="AA48" s="21">
        <v>209</v>
      </c>
      <c r="AB48" s="21">
        <v>134</v>
      </c>
      <c r="AC48" s="22">
        <v>54</v>
      </c>
    </row>
    <row r="49" spans="1:29" ht="13" x14ac:dyDescent="0.3">
      <c r="A49" s="6" t="str">
        <f>VLOOKUP("&lt;Zeilentitel_7&gt;",Uebersetzungen!$B$3:$E$121,Uebersetzungen!$B$2+1,FALSE)</f>
        <v>Region Maloja</v>
      </c>
      <c r="B49" s="9">
        <v>18259</v>
      </c>
      <c r="C49" s="9">
        <v>9145</v>
      </c>
      <c r="D49" s="65">
        <v>9114</v>
      </c>
      <c r="E49" s="9">
        <v>12736</v>
      </c>
      <c r="F49" s="9">
        <v>6191</v>
      </c>
      <c r="G49" s="65">
        <v>6545</v>
      </c>
      <c r="H49" s="9">
        <v>5523</v>
      </c>
      <c r="I49" s="9">
        <v>2954</v>
      </c>
      <c r="J49" s="65">
        <v>2569</v>
      </c>
      <c r="K49" s="66">
        <v>686</v>
      </c>
      <c r="L49" s="9">
        <v>712</v>
      </c>
      <c r="M49" s="9">
        <v>736</v>
      </c>
      <c r="N49" s="9">
        <v>864</v>
      </c>
      <c r="O49" s="9">
        <v>892</v>
      </c>
      <c r="P49" s="9">
        <v>1043</v>
      </c>
      <c r="Q49" s="9">
        <v>1197</v>
      </c>
      <c r="R49" s="9">
        <v>1176</v>
      </c>
      <c r="S49" s="9">
        <v>1214</v>
      </c>
      <c r="T49" s="9">
        <v>1420</v>
      </c>
      <c r="U49" s="9">
        <v>1576</v>
      </c>
      <c r="V49" s="9">
        <v>1507</v>
      </c>
      <c r="W49" s="9">
        <v>1292</v>
      </c>
      <c r="X49" s="9">
        <v>1132</v>
      </c>
      <c r="Y49" s="9">
        <v>1074</v>
      </c>
      <c r="Z49" s="9">
        <v>755</v>
      </c>
      <c r="AA49" s="9">
        <v>523</v>
      </c>
      <c r="AB49" s="9">
        <v>299</v>
      </c>
      <c r="AC49" s="13">
        <v>161</v>
      </c>
    </row>
    <row r="50" spans="1:29" x14ac:dyDescent="0.25">
      <c r="A50" s="7" t="s">
        <v>42</v>
      </c>
      <c r="B50" s="21">
        <v>616</v>
      </c>
      <c r="C50" s="21">
        <v>320</v>
      </c>
      <c r="D50" s="60">
        <v>296</v>
      </c>
      <c r="E50" s="21">
        <v>511</v>
      </c>
      <c r="F50" s="21">
        <v>252</v>
      </c>
      <c r="G50" s="60">
        <v>259</v>
      </c>
      <c r="H50" s="21">
        <v>105</v>
      </c>
      <c r="I50" s="21">
        <v>68</v>
      </c>
      <c r="J50" s="60">
        <v>37</v>
      </c>
      <c r="K50" s="21">
        <v>13</v>
      </c>
      <c r="L50" s="21">
        <v>23</v>
      </c>
      <c r="M50" s="21">
        <v>28</v>
      </c>
      <c r="N50" s="21">
        <v>24</v>
      </c>
      <c r="O50" s="21">
        <v>31</v>
      </c>
      <c r="P50" s="21">
        <v>39</v>
      </c>
      <c r="Q50" s="21">
        <v>38</v>
      </c>
      <c r="R50" s="21">
        <v>43</v>
      </c>
      <c r="S50" s="21">
        <v>35</v>
      </c>
      <c r="T50" s="21">
        <v>45</v>
      </c>
      <c r="U50" s="21">
        <v>55</v>
      </c>
      <c r="V50" s="21">
        <v>58</v>
      </c>
      <c r="W50" s="21">
        <v>60</v>
      </c>
      <c r="X50" s="21">
        <v>34</v>
      </c>
      <c r="Y50" s="21">
        <v>40</v>
      </c>
      <c r="Z50" s="21">
        <v>28</v>
      </c>
      <c r="AA50" s="21">
        <v>10</v>
      </c>
      <c r="AB50" s="21">
        <v>8</v>
      </c>
      <c r="AC50" s="22">
        <v>4</v>
      </c>
    </row>
    <row r="51" spans="1:29" x14ac:dyDescent="0.25">
      <c r="A51" s="7" t="s">
        <v>43</v>
      </c>
      <c r="B51" s="21">
        <v>1502</v>
      </c>
      <c r="C51" s="21">
        <v>751</v>
      </c>
      <c r="D51" s="60">
        <v>751</v>
      </c>
      <c r="E51" s="21">
        <v>1055</v>
      </c>
      <c r="F51" s="21">
        <v>528</v>
      </c>
      <c r="G51" s="60">
        <v>527</v>
      </c>
      <c r="H51" s="21">
        <v>447</v>
      </c>
      <c r="I51" s="21">
        <v>223</v>
      </c>
      <c r="J51" s="60">
        <v>224</v>
      </c>
      <c r="K51" s="21">
        <v>42</v>
      </c>
      <c r="L51" s="21">
        <v>52</v>
      </c>
      <c r="M51" s="21">
        <v>70</v>
      </c>
      <c r="N51" s="21">
        <v>76</v>
      </c>
      <c r="O51" s="21">
        <v>90</v>
      </c>
      <c r="P51" s="21">
        <v>83</v>
      </c>
      <c r="Q51" s="21">
        <v>112</v>
      </c>
      <c r="R51" s="21">
        <v>77</v>
      </c>
      <c r="S51" s="21">
        <v>72</v>
      </c>
      <c r="T51" s="21">
        <v>130</v>
      </c>
      <c r="U51" s="21">
        <v>137</v>
      </c>
      <c r="V51" s="21">
        <v>144</v>
      </c>
      <c r="W51" s="21">
        <v>95</v>
      </c>
      <c r="X51" s="21">
        <v>82</v>
      </c>
      <c r="Y51" s="21">
        <v>109</v>
      </c>
      <c r="Z51" s="21">
        <v>54</v>
      </c>
      <c r="AA51" s="21">
        <v>46</v>
      </c>
      <c r="AB51" s="21">
        <v>22</v>
      </c>
      <c r="AC51" s="22">
        <v>9</v>
      </c>
    </row>
    <row r="52" spans="1:29" x14ac:dyDescent="0.25">
      <c r="A52" s="7" t="s">
        <v>44</v>
      </c>
      <c r="B52" s="21">
        <v>210</v>
      </c>
      <c r="C52" s="21">
        <v>106</v>
      </c>
      <c r="D52" s="60">
        <v>104</v>
      </c>
      <c r="E52" s="21">
        <v>155</v>
      </c>
      <c r="F52" s="21">
        <v>75</v>
      </c>
      <c r="G52" s="60">
        <v>80</v>
      </c>
      <c r="H52" s="21">
        <v>55</v>
      </c>
      <c r="I52" s="21">
        <v>31</v>
      </c>
      <c r="J52" s="60">
        <v>24</v>
      </c>
      <c r="K52" s="21">
        <v>12</v>
      </c>
      <c r="L52" s="21">
        <v>10</v>
      </c>
      <c r="M52" s="21">
        <v>10</v>
      </c>
      <c r="N52" s="21">
        <v>10</v>
      </c>
      <c r="O52" s="21">
        <v>7</v>
      </c>
      <c r="P52" s="21">
        <v>7</v>
      </c>
      <c r="Q52" s="21">
        <v>10</v>
      </c>
      <c r="R52" s="21">
        <v>15</v>
      </c>
      <c r="S52" s="21">
        <v>15</v>
      </c>
      <c r="T52" s="21">
        <v>13</v>
      </c>
      <c r="U52" s="21">
        <v>18</v>
      </c>
      <c r="V52" s="21">
        <v>12</v>
      </c>
      <c r="W52" s="21">
        <v>22</v>
      </c>
      <c r="X52" s="21">
        <v>21</v>
      </c>
      <c r="Y52" s="21">
        <v>15</v>
      </c>
      <c r="Z52" s="21">
        <v>7</v>
      </c>
      <c r="AA52" s="21">
        <v>3</v>
      </c>
      <c r="AB52" s="21">
        <v>1</v>
      </c>
      <c r="AC52" s="22">
        <v>2</v>
      </c>
    </row>
    <row r="53" spans="1:29" x14ac:dyDescent="0.25">
      <c r="A53" s="7" t="s">
        <v>45</v>
      </c>
      <c r="B53" s="21">
        <v>2162</v>
      </c>
      <c r="C53" s="21">
        <v>1083</v>
      </c>
      <c r="D53" s="60">
        <v>1079</v>
      </c>
      <c r="E53" s="21">
        <v>1417</v>
      </c>
      <c r="F53" s="21">
        <v>688</v>
      </c>
      <c r="G53" s="60">
        <v>729</v>
      </c>
      <c r="H53" s="21">
        <v>745</v>
      </c>
      <c r="I53" s="21">
        <v>395</v>
      </c>
      <c r="J53" s="60">
        <v>350</v>
      </c>
      <c r="K53" s="21">
        <v>105</v>
      </c>
      <c r="L53" s="21">
        <v>95</v>
      </c>
      <c r="M53" s="21">
        <v>98</v>
      </c>
      <c r="N53" s="21">
        <v>88</v>
      </c>
      <c r="O53" s="21">
        <v>98</v>
      </c>
      <c r="P53" s="21">
        <v>120</v>
      </c>
      <c r="Q53" s="21">
        <v>139</v>
      </c>
      <c r="R53" s="21">
        <v>152</v>
      </c>
      <c r="S53" s="21">
        <v>187</v>
      </c>
      <c r="T53" s="21">
        <v>167</v>
      </c>
      <c r="U53" s="21">
        <v>195</v>
      </c>
      <c r="V53" s="21">
        <v>166</v>
      </c>
      <c r="W53" s="21">
        <v>139</v>
      </c>
      <c r="X53" s="21">
        <v>144</v>
      </c>
      <c r="Y53" s="21">
        <v>98</v>
      </c>
      <c r="Z53" s="21">
        <v>71</v>
      </c>
      <c r="AA53" s="21">
        <v>54</v>
      </c>
      <c r="AB53" s="21">
        <v>30</v>
      </c>
      <c r="AC53" s="22">
        <v>16</v>
      </c>
    </row>
    <row r="54" spans="1:29" x14ac:dyDescent="0.25">
      <c r="A54" s="7" t="s">
        <v>95</v>
      </c>
      <c r="B54" s="21">
        <v>686</v>
      </c>
      <c r="C54" s="21">
        <v>346</v>
      </c>
      <c r="D54" s="60">
        <v>340</v>
      </c>
      <c r="E54" s="21">
        <v>519</v>
      </c>
      <c r="F54" s="21">
        <v>256</v>
      </c>
      <c r="G54" s="60">
        <v>263</v>
      </c>
      <c r="H54" s="21">
        <v>167</v>
      </c>
      <c r="I54" s="21">
        <v>90</v>
      </c>
      <c r="J54" s="60">
        <v>77</v>
      </c>
      <c r="K54" s="21">
        <v>16</v>
      </c>
      <c r="L54" s="21">
        <v>24</v>
      </c>
      <c r="M54" s="21">
        <v>20</v>
      </c>
      <c r="N54" s="21">
        <v>27</v>
      </c>
      <c r="O54" s="21">
        <v>40</v>
      </c>
      <c r="P54" s="21">
        <v>33</v>
      </c>
      <c r="Q54" s="21">
        <v>40</v>
      </c>
      <c r="R54" s="21">
        <v>45</v>
      </c>
      <c r="S54" s="21">
        <v>37</v>
      </c>
      <c r="T54" s="21">
        <v>50</v>
      </c>
      <c r="U54" s="21">
        <v>70</v>
      </c>
      <c r="V54" s="21">
        <v>53</v>
      </c>
      <c r="W54" s="21">
        <v>69</v>
      </c>
      <c r="X54" s="21">
        <v>50</v>
      </c>
      <c r="Y54" s="21">
        <v>55</v>
      </c>
      <c r="Z54" s="21">
        <v>30</v>
      </c>
      <c r="AA54" s="21">
        <v>13</v>
      </c>
      <c r="AB54" s="21">
        <v>12</v>
      </c>
      <c r="AC54" s="22">
        <v>2</v>
      </c>
    </row>
    <row r="55" spans="1:29" x14ac:dyDescent="0.25">
      <c r="A55" s="7" t="s">
        <v>46</v>
      </c>
      <c r="B55" s="21">
        <v>2924</v>
      </c>
      <c r="C55" s="21">
        <v>1457</v>
      </c>
      <c r="D55" s="60">
        <v>1467</v>
      </c>
      <c r="E55" s="21">
        <v>2241</v>
      </c>
      <c r="F55" s="21">
        <v>1084</v>
      </c>
      <c r="G55" s="60">
        <v>1157</v>
      </c>
      <c r="H55" s="21">
        <v>683</v>
      </c>
      <c r="I55" s="21">
        <v>373</v>
      </c>
      <c r="J55" s="60">
        <v>310</v>
      </c>
      <c r="K55" s="21">
        <v>121</v>
      </c>
      <c r="L55" s="21">
        <v>124</v>
      </c>
      <c r="M55" s="21">
        <v>122</v>
      </c>
      <c r="N55" s="21">
        <v>135</v>
      </c>
      <c r="O55" s="21">
        <v>170</v>
      </c>
      <c r="P55" s="21">
        <v>185</v>
      </c>
      <c r="Q55" s="21">
        <v>171</v>
      </c>
      <c r="R55" s="21">
        <v>195</v>
      </c>
      <c r="S55" s="21">
        <v>188</v>
      </c>
      <c r="T55" s="21">
        <v>254</v>
      </c>
      <c r="U55" s="21">
        <v>248</v>
      </c>
      <c r="V55" s="21">
        <v>254</v>
      </c>
      <c r="W55" s="21">
        <v>181</v>
      </c>
      <c r="X55" s="21">
        <v>163</v>
      </c>
      <c r="Y55" s="21">
        <v>154</v>
      </c>
      <c r="Z55" s="21">
        <v>117</v>
      </c>
      <c r="AA55" s="21">
        <v>76</v>
      </c>
      <c r="AB55" s="21">
        <v>42</v>
      </c>
      <c r="AC55" s="22">
        <v>24</v>
      </c>
    </row>
    <row r="56" spans="1:29" x14ac:dyDescent="0.25">
      <c r="A56" s="7" t="s">
        <v>97</v>
      </c>
      <c r="B56" s="21">
        <v>4928</v>
      </c>
      <c r="C56" s="21">
        <v>2473</v>
      </c>
      <c r="D56" s="60">
        <v>2455</v>
      </c>
      <c r="E56" s="21">
        <v>2928</v>
      </c>
      <c r="F56" s="21">
        <v>1399</v>
      </c>
      <c r="G56" s="60">
        <v>1529</v>
      </c>
      <c r="H56" s="21">
        <v>2000</v>
      </c>
      <c r="I56" s="21">
        <v>1074</v>
      </c>
      <c r="J56" s="60">
        <v>926</v>
      </c>
      <c r="K56" s="21">
        <v>160</v>
      </c>
      <c r="L56" s="21">
        <v>185</v>
      </c>
      <c r="M56" s="21">
        <v>182</v>
      </c>
      <c r="N56" s="21">
        <v>207</v>
      </c>
      <c r="O56" s="21">
        <v>230</v>
      </c>
      <c r="P56" s="21">
        <v>287</v>
      </c>
      <c r="Q56" s="21">
        <v>346</v>
      </c>
      <c r="R56" s="21">
        <v>324</v>
      </c>
      <c r="S56" s="21">
        <v>363</v>
      </c>
      <c r="T56" s="21">
        <v>370</v>
      </c>
      <c r="U56" s="21">
        <v>457</v>
      </c>
      <c r="V56" s="21">
        <v>414</v>
      </c>
      <c r="W56" s="21">
        <v>347</v>
      </c>
      <c r="X56" s="21">
        <v>253</v>
      </c>
      <c r="Y56" s="21">
        <v>284</v>
      </c>
      <c r="Z56" s="21">
        <v>232</v>
      </c>
      <c r="AA56" s="21">
        <v>158</v>
      </c>
      <c r="AB56" s="21">
        <v>88</v>
      </c>
      <c r="AC56" s="22">
        <v>41</v>
      </c>
    </row>
    <row r="57" spans="1:29" x14ac:dyDescent="0.25">
      <c r="A57" s="7" t="s">
        <v>47</v>
      </c>
      <c r="B57" s="21">
        <v>690</v>
      </c>
      <c r="C57" s="21">
        <v>355</v>
      </c>
      <c r="D57" s="60">
        <v>335</v>
      </c>
      <c r="E57" s="21">
        <v>584</v>
      </c>
      <c r="F57" s="21">
        <v>300</v>
      </c>
      <c r="G57" s="60">
        <v>284</v>
      </c>
      <c r="H57" s="21">
        <v>106</v>
      </c>
      <c r="I57" s="21">
        <v>55</v>
      </c>
      <c r="J57" s="60">
        <v>51</v>
      </c>
      <c r="K57" s="21">
        <v>25</v>
      </c>
      <c r="L57" s="21">
        <v>30</v>
      </c>
      <c r="M57" s="21">
        <v>32</v>
      </c>
      <c r="N57" s="21">
        <v>37</v>
      </c>
      <c r="O57" s="21">
        <v>31</v>
      </c>
      <c r="P57" s="21">
        <v>36</v>
      </c>
      <c r="Q57" s="21">
        <v>49</v>
      </c>
      <c r="R57" s="21">
        <v>40</v>
      </c>
      <c r="S57" s="21">
        <v>38</v>
      </c>
      <c r="T57" s="21">
        <v>45</v>
      </c>
      <c r="U57" s="21">
        <v>65</v>
      </c>
      <c r="V57" s="21">
        <v>64</v>
      </c>
      <c r="W57" s="21">
        <v>41</v>
      </c>
      <c r="X57" s="21">
        <v>55</v>
      </c>
      <c r="Y57" s="21">
        <v>45</v>
      </c>
      <c r="Z57" s="21">
        <v>25</v>
      </c>
      <c r="AA57" s="21">
        <v>15</v>
      </c>
      <c r="AB57" s="21">
        <v>10</v>
      </c>
      <c r="AC57" s="22">
        <v>7</v>
      </c>
    </row>
    <row r="58" spans="1:29" x14ac:dyDescent="0.25">
      <c r="A58" s="7" t="s">
        <v>98</v>
      </c>
      <c r="B58" s="21">
        <v>700</v>
      </c>
      <c r="C58" s="21">
        <v>353</v>
      </c>
      <c r="D58" s="60">
        <v>347</v>
      </c>
      <c r="E58" s="21">
        <v>469</v>
      </c>
      <c r="F58" s="21">
        <v>228</v>
      </c>
      <c r="G58" s="60">
        <v>241</v>
      </c>
      <c r="H58" s="21">
        <v>231</v>
      </c>
      <c r="I58" s="21">
        <v>125</v>
      </c>
      <c r="J58" s="60">
        <v>106</v>
      </c>
      <c r="K58" s="21">
        <v>40</v>
      </c>
      <c r="L58" s="21">
        <v>30</v>
      </c>
      <c r="M58" s="21">
        <v>20</v>
      </c>
      <c r="N58" s="21">
        <v>39</v>
      </c>
      <c r="O58" s="21">
        <v>32</v>
      </c>
      <c r="P58" s="21">
        <v>30</v>
      </c>
      <c r="Q58" s="21">
        <v>48</v>
      </c>
      <c r="R58" s="21">
        <v>44</v>
      </c>
      <c r="S58" s="21">
        <v>59</v>
      </c>
      <c r="T58" s="21">
        <v>60</v>
      </c>
      <c r="U58" s="21">
        <v>61</v>
      </c>
      <c r="V58" s="21">
        <v>54</v>
      </c>
      <c r="W58" s="21">
        <v>45</v>
      </c>
      <c r="X58" s="21">
        <v>41</v>
      </c>
      <c r="Y58" s="21">
        <v>34</v>
      </c>
      <c r="Z58" s="21">
        <v>28</v>
      </c>
      <c r="AA58" s="21">
        <v>18</v>
      </c>
      <c r="AB58" s="21">
        <v>11</v>
      </c>
      <c r="AC58" s="22">
        <v>6</v>
      </c>
    </row>
    <row r="59" spans="1:29" x14ac:dyDescent="0.25">
      <c r="A59" s="7" t="s">
        <v>48</v>
      </c>
      <c r="B59" s="21">
        <v>1111</v>
      </c>
      <c r="C59" s="21">
        <v>540</v>
      </c>
      <c r="D59" s="60">
        <v>571</v>
      </c>
      <c r="E59" s="21">
        <v>728</v>
      </c>
      <c r="F59" s="21">
        <v>343</v>
      </c>
      <c r="G59" s="60">
        <v>385</v>
      </c>
      <c r="H59" s="21">
        <v>383</v>
      </c>
      <c r="I59" s="21">
        <v>197</v>
      </c>
      <c r="J59" s="60">
        <v>186</v>
      </c>
      <c r="K59" s="21">
        <v>46</v>
      </c>
      <c r="L59" s="21">
        <v>30</v>
      </c>
      <c r="M59" s="21">
        <v>35</v>
      </c>
      <c r="N59" s="21">
        <v>35</v>
      </c>
      <c r="O59" s="21">
        <v>38</v>
      </c>
      <c r="P59" s="21">
        <v>62</v>
      </c>
      <c r="Q59" s="21">
        <v>86</v>
      </c>
      <c r="R59" s="21">
        <v>79</v>
      </c>
      <c r="S59" s="21">
        <v>71</v>
      </c>
      <c r="T59" s="21">
        <v>98</v>
      </c>
      <c r="U59" s="21">
        <v>95</v>
      </c>
      <c r="V59" s="21">
        <v>68</v>
      </c>
      <c r="W59" s="21">
        <v>83</v>
      </c>
      <c r="X59" s="21">
        <v>83</v>
      </c>
      <c r="Y59" s="21">
        <v>89</v>
      </c>
      <c r="Z59" s="21">
        <v>51</v>
      </c>
      <c r="AA59" s="21">
        <v>31</v>
      </c>
      <c r="AB59" s="21">
        <v>17</v>
      </c>
      <c r="AC59" s="22">
        <v>14</v>
      </c>
    </row>
    <row r="60" spans="1:29" x14ac:dyDescent="0.25">
      <c r="A60" s="7" t="s">
        <v>49</v>
      </c>
      <c r="B60" s="21">
        <v>1186</v>
      </c>
      <c r="C60" s="21">
        <v>607</v>
      </c>
      <c r="D60" s="60">
        <v>579</v>
      </c>
      <c r="E60" s="21">
        <v>794</v>
      </c>
      <c r="F60" s="21">
        <v>398</v>
      </c>
      <c r="G60" s="60">
        <v>396</v>
      </c>
      <c r="H60" s="21">
        <v>392</v>
      </c>
      <c r="I60" s="21">
        <v>209</v>
      </c>
      <c r="J60" s="60">
        <v>183</v>
      </c>
      <c r="K60" s="21">
        <v>42</v>
      </c>
      <c r="L60" s="21">
        <v>47</v>
      </c>
      <c r="M60" s="21">
        <v>48</v>
      </c>
      <c r="N60" s="21">
        <v>128</v>
      </c>
      <c r="O60" s="21">
        <v>60</v>
      </c>
      <c r="P60" s="21">
        <v>63</v>
      </c>
      <c r="Q60" s="21">
        <v>79</v>
      </c>
      <c r="R60" s="21">
        <v>80</v>
      </c>
      <c r="S60" s="21">
        <v>69</v>
      </c>
      <c r="T60" s="21">
        <v>77</v>
      </c>
      <c r="U60" s="21">
        <v>74</v>
      </c>
      <c r="V60" s="21">
        <v>76</v>
      </c>
      <c r="W60" s="21">
        <v>93</v>
      </c>
      <c r="X60" s="21">
        <v>84</v>
      </c>
      <c r="Y60" s="21">
        <v>63</v>
      </c>
      <c r="Z60" s="21">
        <v>37</v>
      </c>
      <c r="AA60" s="21">
        <v>33</v>
      </c>
      <c r="AB60" s="21">
        <v>23</v>
      </c>
      <c r="AC60" s="22">
        <v>10</v>
      </c>
    </row>
    <row r="61" spans="1:29" x14ac:dyDescent="0.25">
      <c r="A61" s="7" t="s">
        <v>99</v>
      </c>
      <c r="B61" s="21">
        <v>1544</v>
      </c>
      <c r="C61" s="21">
        <v>754</v>
      </c>
      <c r="D61" s="60">
        <v>790</v>
      </c>
      <c r="E61" s="21">
        <v>1335</v>
      </c>
      <c r="F61" s="21">
        <v>640</v>
      </c>
      <c r="G61" s="60">
        <v>695</v>
      </c>
      <c r="H61" s="21">
        <v>209</v>
      </c>
      <c r="I61" s="21">
        <v>114</v>
      </c>
      <c r="J61" s="60">
        <v>95</v>
      </c>
      <c r="K61" s="21">
        <v>64</v>
      </c>
      <c r="L61" s="21">
        <v>62</v>
      </c>
      <c r="M61" s="21">
        <v>71</v>
      </c>
      <c r="N61" s="21">
        <v>58</v>
      </c>
      <c r="O61" s="21">
        <v>65</v>
      </c>
      <c r="P61" s="21">
        <v>98</v>
      </c>
      <c r="Q61" s="21">
        <v>79</v>
      </c>
      <c r="R61" s="21">
        <v>82</v>
      </c>
      <c r="S61" s="21">
        <v>80</v>
      </c>
      <c r="T61" s="21">
        <v>111</v>
      </c>
      <c r="U61" s="21">
        <v>101</v>
      </c>
      <c r="V61" s="21">
        <v>144</v>
      </c>
      <c r="W61" s="21">
        <v>117</v>
      </c>
      <c r="X61" s="21">
        <v>122</v>
      </c>
      <c r="Y61" s="21">
        <v>88</v>
      </c>
      <c r="Z61" s="21">
        <v>75</v>
      </c>
      <c r="AA61" s="21">
        <v>66</v>
      </c>
      <c r="AB61" s="21">
        <v>35</v>
      </c>
      <c r="AC61" s="22">
        <v>26</v>
      </c>
    </row>
    <row r="62" spans="1:29" ht="13" x14ac:dyDescent="0.3">
      <c r="A62" s="6" t="str">
        <f>VLOOKUP("&lt;Zeilentitel_8&gt;",Uebersetzungen!$B$3:$E$121,Uebersetzungen!$B$2+1,FALSE)</f>
        <v>Region Moesa</v>
      </c>
      <c r="B62" s="9">
        <v>8566</v>
      </c>
      <c r="C62" s="9">
        <v>4358</v>
      </c>
      <c r="D62" s="65">
        <v>4208</v>
      </c>
      <c r="E62" s="9">
        <v>6638</v>
      </c>
      <c r="F62" s="9">
        <v>3224</v>
      </c>
      <c r="G62" s="65">
        <v>3414</v>
      </c>
      <c r="H62" s="9">
        <v>1928</v>
      </c>
      <c r="I62" s="9">
        <v>1134</v>
      </c>
      <c r="J62" s="65">
        <v>794</v>
      </c>
      <c r="K62" s="66">
        <v>286</v>
      </c>
      <c r="L62" s="9">
        <v>336</v>
      </c>
      <c r="M62" s="9">
        <v>354</v>
      </c>
      <c r="N62" s="9">
        <v>417</v>
      </c>
      <c r="O62" s="9">
        <v>434</v>
      </c>
      <c r="P62" s="9">
        <v>423</v>
      </c>
      <c r="Q62" s="9">
        <v>444</v>
      </c>
      <c r="R62" s="9">
        <v>501</v>
      </c>
      <c r="S62" s="9">
        <v>621</v>
      </c>
      <c r="T62" s="9">
        <v>773</v>
      </c>
      <c r="U62" s="9">
        <v>784</v>
      </c>
      <c r="V62" s="9">
        <v>699</v>
      </c>
      <c r="W62" s="9">
        <v>570</v>
      </c>
      <c r="X62" s="9">
        <v>489</v>
      </c>
      <c r="Y62" s="9">
        <v>490</v>
      </c>
      <c r="Z62" s="9">
        <v>419</v>
      </c>
      <c r="AA62" s="9">
        <v>265</v>
      </c>
      <c r="AB62" s="9">
        <v>189</v>
      </c>
      <c r="AC62" s="13">
        <v>72</v>
      </c>
    </row>
    <row r="63" spans="1:29" x14ac:dyDescent="0.25">
      <c r="A63" s="7" t="s">
        <v>50</v>
      </c>
      <c r="B63" s="21">
        <v>87</v>
      </c>
      <c r="C63" s="21">
        <v>40</v>
      </c>
      <c r="D63" s="60">
        <v>47</v>
      </c>
      <c r="E63" s="21">
        <v>76</v>
      </c>
      <c r="F63" s="21">
        <v>33</v>
      </c>
      <c r="G63" s="60">
        <v>43</v>
      </c>
      <c r="H63" s="21">
        <v>11</v>
      </c>
      <c r="I63" s="21">
        <v>7</v>
      </c>
      <c r="J63" s="60">
        <v>4</v>
      </c>
      <c r="K63" s="21">
        <v>0</v>
      </c>
      <c r="L63" s="21">
        <v>1</v>
      </c>
      <c r="M63" s="21">
        <v>4</v>
      </c>
      <c r="N63" s="21">
        <v>3</v>
      </c>
      <c r="O63" s="21">
        <v>5</v>
      </c>
      <c r="P63" s="21">
        <v>3</v>
      </c>
      <c r="Q63" s="21">
        <v>3</v>
      </c>
      <c r="R63" s="21">
        <v>0</v>
      </c>
      <c r="S63" s="21">
        <v>7</v>
      </c>
      <c r="T63" s="21">
        <v>4</v>
      </c>
      <c r="U63" s="21">
        <v>10</v>
      </c>
      <c r="V63" s="21">
        <v>12</v>
      </c>
      <c r="W63" s="21">
        <v>7</v>
      </c>
      <c r="X63" s="21">
        <v>7</v>
      </c>
      <c r="Y63" s="21">
        <v>4</v>
      </c>
      <c r="Z63" s="21">
        <v>7</v>
      </c>
      <c r="AA63" s="21">
        <v>5</v>
      </c>
      <c r="AB63" s="21">
        <v>4</v>
      </c>
      <c r="AC63" s="22">
        <v>1</v>
      </c>
    </row>
    <row r="64" spans="1:29" x14ac:dyDescent="0.25">
      <c r="A64" s="7" t="s">
        <v>51</v>
      </c>
      <c r="B64" s="21">
        <v>275</v>
      </c>
      <c r="C64" s="21">
        <v>125</v>
      </c>
      <c r="D64" s="60">
        <v>150</v>
      </c>
      <c r="E64" s="21">
        <v>239</v>
      </c>
      <c r="F64" s="21">
        <v>105</v>
      </c>
      <c r="G64" s="60">
        <v>134</v>
      </c>
      <c r="H64" s="21">
        <v>36</v>
      </c>
      <c r="I64" s="21">
        <v>20</v>
      </c>
      <c r="J64" s="60">
        <v>16</v>
      </c>
      <c r="K64" s="21">
        <v>4</v>
      </c>
      <c r="L64" s="21">
        <v>9</v>
      </c>
      <c r="M64" s="21">
        <v>11</v>
      </c>
      <c r="N64" s="21">
        <v>15</v>
      </c>
      <c r="O64" s="21">
        <v>12</v>
      </c>
      <c r="P64" s="21">
        <v>7</v>
      </c>
      <c r="Q64" s="21">
        <v>10</v>
      </c>
      <c r="R64" s="21">
        <v>15</v>
      </c>
      <c r="S64" s="21">
        <v>16</v>
      </c>
      <c r="T64" s="21">
        <v>24</v>
      </c>
      <c r="U64" s="21">
        <v>27</v>
      </c>
      <c r="V64" s="21">
        <v>20</v>
      </c>
      <c r="W64" s="21">
        <v>16</v>
      </c>
      <c r="X64" s="21">
        <v>20</v>
      </c>
      <c r="Y64" s="21">
        <v>24</v>
      </c>
      <c r="Z64" s="21">
        <v>25</v>
      </c>
      <c r="AA64" s="21">
        <v>6</v>
      </c>
      <c r="AB64" s="21">
        <v>11</v>
      </c>
      <c r="AC64" s="22">
        <v>3</v>
      </c>
    </row>
    <row r="65" spans="1:29" x14ac:dyDescent="0.25">
      <c r="A65" s="7" t="s">
        <v>52</v>
      </c>
      <c r="B65" s="21">
        <v>148</v>
      </c>
      <c r="C65" s="21">
        <v>84</v>
      </c>
      <c r="D65" s="60">
        <v>64</v>
      </c>
      <c r="E65" s="21">
        <v>132</v>
      </c>
      <c r="F65" s="21">
        <v>71</v>
      </c>
      <c r="G65" s="60">
        <v>61</v>
      </c>
      <c r="H65" s="21">
        <v>16</v>
      </c>
      <c r="I65" s="21">
        <v>13</v>
      </c>
      <c r="J65" s="60">
        <v>3</v>
      </c>
      <c r="K65" s="21">
        <v>5</v>
      </c>
      <c r="L65" s="21">
        <v>3</v>
      </c>
      <c r="M65" s="21">
        <v>1</v>
      </c>
      <c r="N65" s="21">
        <v>4</v>
      </c>
      <c r="O65" s="21">
        <v>3</v>
      </c>
      <c r="P65" s="21">
        <v>6</v>
      </c>
      <c r="Q65" s="21">
        <v>6</v>
      </c>
      <c r="R65" s="21">
        <v>6</v>
      </c>
      <c r="S65" s="21">
        <v>7</v>
      </c>
      <c r="T65" s="21">
        <v>16</v>
      </c>
      <c r="U65" s="21">
        <v>9</v>
      </c>
      <c r="V65" s="21">
        <v>12</v>
      </c>
      <c r="W65" s="21">
        <v>24</v>
      </c>
      <c r="X65" s="21">
        <v>19</v>
      </c>
      <c r="Y65" s="21">
        <v>12</v>
      </c>
      <c r="Z65" s="21">
        <v>5</v>
      </c>
      <c r="AA65" s="21">
        <v>6</v>
      </c>
      <c r="AB65" s="21">
        <v>1</v>
      </c>
      <c r="AC65" s="22">
        <v>3</v>
      </c>
    </row>
    <row r="66" spans="1:29" x14ac:dyDescent="0.25">
      <c r="A66" s="7" t="s">
        <v>53</v>
      </c>
      <c r="B66" s="21">
        <v>109</v>
      </c>
      <c r="C66" s="21">
        <v>60</v>
      </c>
      <c r="D66" s="60">
        <v>49</v>
      </c>
      <c r="E66" s="21">
        <v>94</v>
      </c>
      <c r="F66" s="21">
        <v>49</v>
      </c>
      <c r="G66" s="60">
        <v>45</v>
      </c>
      <c r="H66" s="21">
        <v>15</v>
      </c>
      <c r="I66" s="21">
        <v>11</v>
      </c>
      <c r="J66" s="60">
        <v>4</v>
      </c>
      <c r="K66" s="21">
        <v>0</v>
      </c>
      <c r="L66" s="21">
        <v>0</v>
      </c>
      <c r="M66" s="21">
        <v>4</v>
      </c>
      <c r="N66" s="21">
        <v>6</v>
      </c>
      <c r="O66" s="21">
        <v>1</v>
      </c>
      <c r="P66" s="21">
        <v>1</v>
      </c>
      <c r="Q66" s="21">
        <v>6</v>
      </c>
      <c r="R66" s="21">
        <v>4</v>
      </c>
      <c r="S66" s="21">
        <v>4</v>
      </c>
      <c r="T66" s="21">
        <v>13</v>
      </c>
      <c r="U66" s="21">
        <v>13</v>
      </c>
      <c r="V66" s="21">
        <v>13</v>
      </c>
      <c r="W66" s="21">
        <v>11</v>
      </c>
      <c r="X66" s="21">
        <v>10</v>
      </c>
      <c r="Y66" s="21">
        <v>8</v>
      </c>
      <c r="Z66" s="21">
        <v>8</v>
      </c>
      <c r="AA66" s="21">
        <v>4</v>
      </c>
      <c r="AB66" s="21">
        <v>2</v>
      </c>
      <c r="AC66" s="22">
        <v>1</v>
      </c>
    </row>
    <row r="67" spans="1:29" x14ac:dyDescent="0.25">
      <c r="A67" s="7" t="s">
        <v>54</v>
      </c>
      <c r="B67" s="21">
        <v>792</v>
      </c>
      <c r="C67" s="21">
        <v>406</v>
      </c>
      <c r="D67" s="60">
        <v>386</v>
      </c>
      <c r="E67" s="21">
        <v>661</v>
      </c>
      <c r="F67" s="21">
        <v>326</v>
      </c>
      <c r="G67" s="60">
        <v>335</v>
      </c>
      <c r="H67" s="21">
        <v>131</v>
      </c>
      <c r="I67" s="21">
        <v>80</v>
      </c>
      <c r="J67" s="60">
        <v>51</v>
      </c>
      <c r="K67" s="21">
        <v>31</v>
      </c>
      <c r="L67" s="21">
        <v>26</v>
      </c>
      <c r="M67" s="21">
        <v>37</v>
      </c>
      <c r="N67" s="21">
        <v>43</v>
      </c>
      <c r="O67" s="21">
        <v>32</v>
      </c>
      <c r="P67" s="21">
        <v>46</v>
      </c>
      <c r="Q67" s="21">
        <v>47</v>
      </c>
      <c r="R67" s="21">
        <v>37</v>
      </c>
      <c r="S67" s="21">
        <v>70</v>
      </c>
      <c r="T67" s="21">
        <v>85</v>
      </c>
      <c r="U67" s="21">
        <v>50</v>
      </c>
      <c r="V67" s="21">
        <v>68</v>
      </c>
      <c r="W67" s="21">
        <v>43</v>
      </c>
      <c r="X67" s="21">
        <v>48</v>
      </c>
      <c r="Y67" s="21">
        <v>43</v>
      </c>
      <c r="Z67" s="21">
        <v>37</v>
      </c>
      <c r="AA67" s="21">
        <v>23</v>
      </c>
      <c r="AB67" s="21">
        <v>18</v>
      </c>
      <c r="AC67" s="22">
        <v>8</v>
      </c>
    </row>
    <row r="68" spans="1:29" x14ac:dyDescent="0.25">
      <c r="A68" s="7" t="s">
        <v>55</v>
      </c>
      <c r="B68" s="21">
        <v>1347</v>
      </c>
      <c r="C68" s="21">
        <v>695</v>
      </c>
      <c r="D68" s="60">
        <v>652</v>
      </c>
      <c r="E68" s="21">
        <v>1064</v>
      </c>
      <c r="F68" s="21">
        <v>535</v>
      </c>
      <c r="G68" s="60">
        <v>529</v>
      </c>
      <c r="H68" s="21">
        <v>283</v>
      </c>
      <c r="I68" s="21">
        <v>160</v>
      </c>
      <c r="J68" s="60">
        <v>123</v>
      </c>
      <c r="K68" s="21">
        <v>40</v>
      </c>
      <c r="L68" s="21">
        <v>58</v>
      </c>
      <c r="M68" s="21">
        <v>45</v>
      </c>
      <c r="N68" s="21">
        <v>60</v>
      </c>
      <c r="O68" s="21">
        <v>71</v>
      </c>
      <c r="P68" s="21">
        <v>69</v>
      </c>
      <c r="Q68" s="21">
        <v>67</v>
      </c>
      <c r="R68" s="21">
        <v>48</v>
      </c>
      <c r="S68" s="21">
        <v>81</v>
      </c>
      <c r="T68" s="21">
        <v>119</v>
      </c>
      <c r="U68" s="21">
        <v>138</v>
      </c>
      <c r="V68" s="21">
        <v>117</v>
      </c>
      <c r="W68" s="21">
        <v>98</v>
      </c>
      <c r="X68" s="21">
        <v>70</v>
      </c>
      <c r="Y68" s="21">
        <v>94</v>
      </c>
      <c r="Z68" s="21">
        <v>65</v>
      </c>
      <c r="AA68" s="21">
        <v>57</v>
      </c>
      <c r="AB68" s="21">
        <v>36</v>
      </c>
      <c r="AC68" s="22">
        <v>14</v>
      </c>
    </row>
    <row r="69" spans="1:29" x14ac:dyDescent="0.25">
      <c r="A69" s="7" t="s">
        <v>56</v>
      </c>
      <c r="B69" s="21">
        <v>319</v>
      </c>
      <c r="C69" s="21">
        <v>172</v>
      </c>
      <c r="D69" s="60">
        <v>147</v>
      </c>
      <c r="E69" s="21">
        <v>264</v>
      </c>
      <c r="F69" s="21">
        <v>133</v>
      </c>
      <c r="G69" s="60">
        <v>131</v>
      </c>
      <c r="H69" s="21">
        <v>55</v>
      </c>
      <c r="I69" s="21">
        <v>39</v>
      </c>
      <c r="J69" s="60">
        <v>16</v>
      </c>
      <c r="K69" s="21">
        <v>7</v>
      </c>
      <c r="L69" s="21">
        <v>5</v>
      </c>
      <c r="M69" s="21">
        <v>6</v>
      </c>
      <c r="N69" s="21">
        <v>19</v>
      </c>
      <c r="O69" s="21">
        <v>16</v>
      </c>
      <c r="P69" s="21">
        <v>12</v>
      </c>
      <c r="Q69" s="21">
        <v>13</v>
      </c>
      <c r="R69" s="21">
        <v>9</v>
      </c>
      <c r="S69" s="21">
        <v>17</v>
      </c>
      <c r="T69" s="21">
        <v>22</v>
      </c>
      <c r="U69" s="21">
        <v>42</v>
      </c>
      <c r="V69" s="21">
        <v>25</v>
      </c>
      <c r="W69" s="21">
        <v>22</v>
      </c>
      <c r="X69" s="21">
        <v>22</v>
      </c>
      <c r="Y69" s="21">
        <v>18</v>
      </c>
      <c r="Z69" s="21">
        <v>22</v>
      </c>
      <c r="AA69" s="21">
        <v>16</v>
      </c>
      <c r="AB69" s="21">
        <v>19</v>
      </c>
      <c r="AC69" s="22">
        <v>7</v>
      </c>
    </row>
    <row r="70" spans="1:29" x14ac:dyDescent="0.25">
      <c r="A70" s="7" t="s">
        <v>57</v>
      </c>
      <c r="B70" s="21">
        <v>560</v>
      </c>
      <c r="C70" s="21">
        <v>293</v>
      </c>
      <c r="D70" s="60">
        <v>267</v>
      </c>
      <c r="E70" s="21">
        <v>443</v>
      </c>
      <c r="F70" s="21">
        <v>221</v>
      </c>
      <c r="G70" s="60">
        <v>222</v>
      </c>
      <c r="H70" s="21">
        <v>117</v>
      </c>
      <c r="I70" s="21">
        <v>72</v>
      </c>
      <c r="J70" s="60">
        <v>45</v>
      </c>
      <c r="K70" s="21">
        <v>18</v>
      </c>
      <c r="L70" s="21">
        <v>31</v>
      </c>
      <c r="M70" s="21">
        <v>22</v>
      </c>
      <c r="N70" s="21">
        <v>26</v>
      </c>
      <c r="O70" s="21">
        <v>27</v>
      </c>
      <c r="P70" s="21">
        <v>20</v>
      </c>
      <c r="Q70" s="21">
        <v>35</v>
      </c>
      <c r="R70" s="21">
        <v>46</v>
      </c>
      <c r="S70" s="21">
        <v>44</v>
      </c>
      <c r="T70" s="21">
        <v>56</v>
      </c>
      <c r="U70" s="21">
        <v>51</v>
      </c>
      <c r="V70" s="21">
        <v>36</v>
      </c>
      <c r="W70" s="21">
        <v>36</v>
      </c>
      <c r="X70" s="21">
        <v>28</v>
      </c>
      <c r="Y70" s="21">
        <v>31</v>
      </c>
      <c r="Z70" s="21">
        <v>28</v>
      </c>
      <c r="AA70" s="21">
        <v>15</v>
      </c>
      <c r="AB70" s="21">
        <v>5</v>
      </c>
      <c r="AC70" s="22">
        <v>5</v>
      </c>
    </row>
    <row r="71" spans="1:29" x14ac:dyDescent="0.25">
      <c r="A71" s="7" t="s">
        <v>58</v>
      </c>
      <c r="B71" s="21">
        <v>1378</v>
      </c>
      <c r="C71" s="21">
        <v>721</v>
      </c>
      <c r="D71" s="60">
        <v>657</v>
      </c>
      <c r="E71" s="21">
        <v>950</v>
      </c>
      <c r="F71" s="21">
        <v>457</v>
      </c>
      <c r="G71" s="60">
        <v>493</v>
      </c>
      <c r="H71" s="21">
        <v>428</v>
      </c>
      <c r="I71" s="21">
        <v>264</v>
      </c>
      <c r="J71" s="60">
        <v>164</v>
      </c>
      <c r="K71" s="21">
        <v>47</v>
      </c>
      <c r="L71" s="21">
        <v>55</v>
      </c>
      <c r="M71" s="21">
        <v>70</v>
      </c>
      <c r="N71" s="21">
        <v>59</v>
      </c>
      <c r="O71" s="21">
        <v>72</v>
      </c>
      <c r="P71" s="21">
        <v>73</v>
      </c>
      <c r="Q71" s="21">
        <v>78</v>
      </c>
      <c r="R71" s="21">
        <v>95</v>
      </c>
      <c r="S71" s="21">
        <v>103</v>
      </c>
      <c r="T71" s="21">
        <v>121</v>
      </c>
      <c r="U71" s="21">
        <v>124</v>
      </c>
      <c r="V71" s="21">
        <v>115</v>
      </c>
      <c r="W71" s="21">
        <v>77</v>
      </c>
      <c r="X71" s="21">
        <v>80</v>
      </c>
      <c r="Y71" s="21">
        <v>77</v>
      </c>
      <c r="Z71" s="21">
        <v>63</v>
      </c>
      <c r="AA71" s="21">
        <v>33</v>
      </c>
      <c r="AB71" s="21">
        <v>24</v>
      </c>
      <c r="AC71" s="22">
        <v>12</v>
      </c>
    </row>
    <row r="72" spans="1:29" x14ac:dyDescent="0.25">
      <c r="A72" s="7" t="s">
        <v>100</v>
      </c>
      <c r="B72" s="21">
        <v>2520</v>
      </c>
      <c r="C72" s="21">
        <v>1249</v>
      </c>
      <c r="D72" s="60">
        <v>1271</v>
      </c>
      <c r="E72" s="21">
        <v>1933</v>
      </c>
      <c r="F72" s="21">
        <v>926</v>
      </c>
      <c r="G72" s="60">
        <v>1007</v>
      </c>
      <c r="H72" s="21">
        <v>587</v>
      </c>
      <c r="I72" s="21">
        <v>323</v>
      </c>
      <c r="J72" s="60">
        <v>264</v>
      </c>
      <c r="K72" s="21">
        <v>93</v>
      </c>
      <c r="L72" s="21">
        <v>122</v>
      </c>
      <c r="M72" s="21">
        <v>126</v>
      </c>
      <c r="N72" s="21">
        <v>142</v>
      </c>
      <c r="O72" s="21">
        <v>140</v>
      </c>
      <c r="P72" s="21">
        <v>127</v>
      </c>
      <c r="Q72" s="21">
        <v>119</v>
      </c>
      <c r="R72" s="21">
        <v>171</v>
      </c>
      <c r="S72" s="21">
        <v>211</v>
      </c>
      <c r="T72" s="21">
        <v>237</v>
      </c>
      <c r="U72" s="21">
        <v>221</v>
      </c>
      <c r="V72" s="21">
        <v>180</v>
      </c>
      <c r="W72" s="21">
        <v>142</v>
      </c>
      <c r="X72" s="21">
        <v>119</v>
      </c>
      <c r="Y72" s="21">
        <v>124</v>
      </c>
      <c r="Z72" s="21">
        <v>113</v>
      </c>
      <c r="AA72" s="21">
        <v>69</v>
      </c>
      <c r="AB72" s="21">
        <v>53</v>
      </c>
      <c r="AC72" s="22">
        <v>11</v>
      </c>
    </row>
    <row r="73" spans="1:29" x14ac:dyDescent="0.25">
      <c r="A73" s="7" t="s">
        <v>59</v>
      </c>
      <c r="B73" s="21">
        <v>832</v>
      </c>
      <c r="C73" s="21">
        <v>412</v>
      </c>
      <c r="D73" s="60">
        <v>420</v>
      </c>
      <c r="E73" s="21">
        <v>615</v>
      </c>
      <c r="F73" s="21">
        <v>288</v>
      </c>
      <c r="G73" s="60">
        <v>327</v>
      </c>
      <c r="H73" s="21">
        <v>217</v>
      </c>
      <c r="I73" s="21">
        <v>124</v>
      </c>
      <c r="J73" s="60">
        <v>93</v>
      </c>
      <c r="K73" s="21">
        <v>31</v>
      </c>
      <c r="L73" s="21">
        <v>22</v>
      </c>
      <c r="M73" s="21">
        <v>25</v>
      </c>
      <c r="N73" s="21">
        <v>38</v>
      </c>
      <c r="O73" s="21">
        <v>46</v>
      </c>
      <c r="P73" s="21">
        <v>51</v>
      </c>
      <c r="Q73" s="21">
        <v>55</v>
      </c>
      <c r="R73" s="21">
        <v>61</v>
      </c>
      <c r="S73" s="21">
        <v>51</v>
      </c>
      <c r="T73" s="21">
        <v>63</v>
      </c>
      <c r="U73" s="21">
        <v>78</v>
      </c>
      <c r="V73" s="21">
        <v>85</v>
      </c>
      <c r="W73" s="21">
        <v>73</v>
      </c>
      <c r="X73" s="21">
        <v>40</v>
      </c>
      <c r="Y73" s="21">
        <v>37</v>
      </c>
      <c r="Z73" s="21">
        <v>33</v>
      </c>
      <c r="AA73" s="21">
        <v>26</v>
      </c>
      <c r="AB73" s="21">
        <v>12</v>
      </c>
      <c r="AC73" s="22">
        <v>5</v>
      </c>
    </row>
    <row r="74" spans="1:29" x14ac:dyDescent="0.25">
      <c r="A74" s="7" t="s">
        <v>101</v>
      </c>
      <c r="B74" s="21">
        <v>199</v>
      </c>
      <c r="C74" s="21">
        <v>101</v>
      </c>
      <c r="D74" s="60">
        <v>98</v>
      </c>
      <c r="E74" s="21">
        <v>167</v>
      </c>
      <c r="F74" s="21">
        <v>80</v>
      </c>
      <c r="G74" s="60">
        <v>87</v>
      </c>
      <c r="H74" s="21">
        <v>32</v>
      </c>
      <c r="I74" s="21">
        <v>21</v>
      </c>
      <c r="J74" s="60">
        <v>11</v>
      </c>
      <c r="K74" s="21">
        <v>10</v>
      </c>
      <c r="L74" s="21">
        <v>4</v>
      </c>
      <c r="M74" s="21">
        <v>3</v>
      </c>
      <c r="N74" s="21">
        <v>2</v>
      </c>
      <c r="O74" s="21">
        <v>9</v>
      </c>
      <c r="P74" s="21">
        <v>8</v>
      </c>
      <c r="Q74" s="21">
        <v>5</v>
      </c>
      <c r="R74" s="21">
        <v>9</v>
      </c>
      <c r="S74" s="21">
        <v>10</v>
      </c>
      <c r="T74" s="21">
        <v>13</v>
      </c>
      <c r="U74" s="21">
        <v>21</v>
      </c>
      <c r="V74" s="21">
        <v>16</v>
      </c>
      <c r="W74" s="21">
        <v>21</v>
      </c>
      <c r="X74" s="21">
        <v>26</v>
      </c>
      <c r="Y74" s="21">
        <v>18</v>
      </c>
      <c r="Z74" s="21">
        <v>13</v>
      </c>
      <c r="AA74" s="21">
        <v>5</v>
      </c>
      <c r="AB74" s="21">
        <v>4</v>
      </c>
      <c r="AC74" s="22">
        <v>2</v>
      </c>
    </row>
    <row r="75" spans="1:29" ht="13" x14ac:dyDescent="0.3">
      <c r="A75" s="6" t="str">
        <f>VLOOKUP("&lt;Zeilentitel_9&gt;",Uebersetzungen!$B$3:$E$121,Uebersetzungen!$B$2+1,FALSE)</f>
        <v>Region Plessur</v>
      </c>
      <c r="B75" s="9">
        <v>42315</v>
      </c>
      <c r="C75" s="9">
        <v>20762</v>
      </c>
      <c r="D75" s="65">
        <v>21553</v>
      </c>
      <c r="E75" s="9">
        <v>33829</v>
      </c>
      <c r="F75" s="9">
        <v>16129</v>
      </c>
      <c r="G75" s="65">
        <v>17700</v>
      </c>
      <c r="H75" s="9">
        <v>8486</v>
      </c>
      <c r="I75" s="9">
        <v>4633</v>
      </c>
      <c r="J75" s="65">
        <v>3853</v>
      </c>
      <c r="K75" s="66">
        <v>1769</v>
      </c>
      <c r="L75" s="9">
        <v>1585</v>
      </c>
      <c r="M75" s="9">
        <v>1620</v>
      </c>
      <c r="N75" s="9">
        <v>1820</v>
      </c>
      <c r="O75" s="9">
        <v>2448</v>
      </c>
      <c r="P75" s="9">
        <v>3241</v>
      </c>
      <c r="Q75" s="9">
        <v>3177</v>
      </c>
      <c r="R75" s="9">
        <v>2867</v>
      </c>
      <c r="S75" s="9">
        <v>2612</v>
      </c>
      <c r="T75" s="9">
        <v>2992</v>
      </c>
      <c r="U75" s="9">
        <v>3320</v>
      </c>
      <c r="V75" s="9">
        <v>3242</v>
      </c>
      <c r="W75" s="9">
        <v>2703</v>
      </c>
      <c r="X75" s="9">
        <v>2377</v>
      </c>
      <c r="Y75" s="9">
        <v>2216</v>
      </c>
      <c r="Z75" s="9">
        <v>1746</v>
      </c>
      <c r="AA75" s="9">
        <v>1298</v>
      </c>
      <c r="AB75" s="9">
        <v>823</v>
      </c>
      <c r="AC75" s="13">
        <v>459</v>
      </c>
    </row>
    <row r="76" spans="1:29" x14ac:dyDescent="0.25">
      <c r="A76" s="7" t="s">
        <v>67</v>
      </c>
      <c r="B76" s="21">
        <v>35897</v>
      </c>
      <c r="C76" s="21">
        <v>17411</v>
      </c>
      <c r="D76" s="60">
        <v>18486</v>
      </c>
      <c r="E76" s="21">
        <v>28645</v>
      </c>
      <c r="F76" s="21">
        <v>13497</v>
      </c>
      <c r="G76" s="60">
        <v>15148</v>
      </c>
      <c r="H76" s="21">
        <v>7252</v>
      </c>
      <c r="I76" s="21">
        <v>3914</v>
      </c>
      <c r="J76" s="60">
        <v>3338</v>
      </c>
      <c r="K76" s="21">
        <v>1499</v>
      </c>
      <c r="L76" s="21">
        <v>1345</v>
      </c>
      <c r="M76" s="21">
        <v>1408</v>
      </c>
      <c r="N76" s="21">
        <v>1533</v>
      </c>
      <c r="O76" s="21">
        <v>2059</v>
      </c>
      <c r="P76" s="21">
        <v>2832</v>
      </c>
      <c r="Q76" s="21">
        <v>2743</v>
      </c>
      <c r="R76" s="21">
        <v>2451</v>
      </c>
      <c r="S76" s="21">
        <v>2227</v>
      </c>
      <c r="T76" s="21">
        <v>2535</v>
      </c>
      <c r="U76" s="21">
        <v>2769</v>
      </c>
      <c r="V76" s="21">
        <v>2709</v>
      </c>
      <c r="W76" s="21">
        <v>2215</v>
      </c>
      <c r="X76" s="21">
        <v>2003</v>
      </c>
      <c r="Y76" s="21">
        <v>1856</v>
      </c>
      <c r="Z76" s="21">
        <v>1470</v>
      </c>
      <c r="AA76" s="21">
        <v>1122</v>
      </c>
      <c r="AB76" s="21">
        <v>709</v>
      </c>
      <c r="AC76" s="22">
        <v>412</v>
      </c>
    </row>
    <row r="77" spans="1:29" x14ac:dyDescent="0.25">
      <c r="A77" s="7" t="s">
        <v>68</v>
      </c>
      <c r="B77" s="21">
        <v>1949</v>
      </c>
      <c r="C77" s="21">
        <v>1023</v>
      </c>
      <c r="D77" s="60">
        <v>926</v>
      </c>
      <c r="E77" s="21">
        <v>1579</v>
      </c>
      <c r="F77" s="21">
        <v>806</v>
      </c>
      <c r="G77" s="60">
        <v>773</v>
      </c>
      <c r="H77" s="21">
        <v>370</v>
      </c>
      <c r="I77" s="21">
        <v>217</v>
      </c>
      <c r="J77" s="60">
        <v>153</v>
      </c>
      <c r="K77" s="21">
        <v>81</v>
      </c>
      <c r="L77" s="21">
        <v>80</v>
      </c>
      <c r="M77" s="21">
        <v>72</v>
      </c>
      <c r="N77" s="21">
        <v>86</v>
      </c>
      <c r="O77" s="21">
        <v>132</v>
      </c>
      <c r="P77" s="21">
        <v>130</v>
      </c>
      <c r="Q77" s="21">
        <v>123</v>
      </c>
      <c r="R77" s="21">
        <v>136</v>
      </c>
      <c r="S77" s="21">
        <v>121</v>
      </c>
      <c r="T77" s="21">
        <v>129</v>
      </c>
      <c r="U77" s="21">
        <v>164</v>
      </c>
      <c r="V77" s="21">
        <v>169</v>
      </c>
      <c r="W77" s="21">
        <v>141</v>
      </c>
      <c r="X77" s="21">
        <v>111</v>
      </c>
      <c r="Y77" s="21">
        <v>107</v>
      </c>
      <c r="Z77" s="21">
        <v>77</v>
      </c>
      <c r="AA77" s="21">
        <v>54</v>
      </c>
      <c r="AB77" s="21">
        <v>29</v>
      </c>
      <c r="AC77" s="22">
        <v>7</v>
      </c>
    </row>
    <row r="78" spans="1:29" x14ac:dyDescent="0.25">
      <c r="A78" s="7" t="s">
        <v>69</v>
      </c>
      <c r="B78" s="21">
        <v>3131</v>
      </c>
      <c r="C78" s="21">
        <v>1652</v>
      </c>
      <c r="D78" s="60">
        <v>1479</v>
      </c>
      <c r="E78" s="21">
        <v>2392</v>
      </c>
      <c r="F78" s="21">
        <v>1216</v>
      </c>
      <c r="G78" s="60">
        <v>1176</v>
      </c>
      <c r="H78" s="21">
        <v>739</v>
      </c>
      <c r="I78" s="21">
        <v>436</v>
      </c>
      <c r="J78" s="60">
        <v>303</v>
      </c>
      <c r="K78" s="21">
        <v>110</v>
      </c>
      <c r="L78" s="21">
        <v>95</v>
      </c>
      <c r="M78" s="21">
        <v>82</v>
      </c>
      <c r="N78" s="21">
        <v>137</v>
      </c>
      <c r="O78" s="21">
        <v>184</v>
      </c>
      <c r="P78" s="21">
        <v>204</v>
      </c>
      <c r="Q78" s="21">
        <v>203</v>
      </c>
      <c r="R78" s="21">
        <v>199</v>
      </c>
      <c r="S78" s="21">
        <v>185</v>
      </c>
      <c r="T78" s="21">
        <v>208</v>
      </c>
      <c r="U78" s="21">
        <v>267</v>
      </c>
      <c r="V78" s="21">
        <v>271</v>
      </c>
      <c r="W78" s="21">
        <v>265</v>
      </c>
      <c r="X78" s="21">
        <v>198</v>
      </c>
      <c r="Y78" s="21">
        <v>186</v>
      </c>
      <c r="Z78" s="21">
        <v>137</v>
      </c>
      <c r="AA78" s="21">
        <v>98</v>
      </c>
      <c r="AB78" s="21">
        <v>67</v>
      </c>
      <c r="AC78" s="22">
        <v>35</v>
      </c>
    </row>
    <row r="79" spans="1:29" x14ac:dyDescent="0.25">
      <c r="A79" s="7" t="s">
        <v>70</v>
      </c>
      <c r="B79" s="21">
        <v>305</v>
      </c>
      <c r="C79" s="21">
        <v>164</v>
      </c>
      <c r="D79" s="60">
        <v>141</v>
      </c>
      <c r="E79" s="21">
        <v>277</v>
      </c>
      <c r="F79" s="21">
        <v>147</v>
      </c>
      <c r="G79" s="60">
        <v>130</v>
      </c>
      <c r="H79" s="21">
        <v>28</v>
      </c>
      <c r="I79" s="21">
        <v>17</v>
      </c>
      <c r="J79" s="60">
        <v>11</v>
      </c>
      <c r="K79" s="21">
        <v>22</v>
      </c>
      <c r="L79" s="21">
        <v>14</v>
      </c>
      <c r="M79" s="21">
        <v>8</v>
      </c>
      <c r="N79" s="21">
        <v>9</v>
      </c>
      <c r="O79" s="21">
        <v>3</v>
      </c>
      <c r="P79" s="21">
        <v>12</v>
      </c>
      <c r="Q79" s="21">
        <v>28</v>
      </c>
      <c r="R79" s="21">
        <v>18</v>
      </c>
      <c r="S79" s="21">
        <v>12</v>
      </c>
      <c r="T79" s="21">
        <v>18</v>
      </c>
      <c r="U79" s="21">
        <v>24</v>
      </c>
      <c r="V79" s="21">
        <v>29</v>
      </c>
      <c r="W79" s="21">
        <v>29</v>
      </c>
      <c r="X79" s="21">
        <v>22</v>
      </c>
      <c r="Y79" s="21">
        <v>19</v>
      </c>
      <c r="Z79" s="21">
        <v>24</v>
      </c>
      <c r="AA79" s="21">
        <v>5</v>
      </c>
      <c r="AB79" s="21">
        <v>5</v>
      </c>
      <c r="AC79" s="22">
        <v>4</v>
      </c>
    </row>
    <row r="80" spans="1:29" x14ac:dyDescent="0.25">
      <c r="A80" s="7" t="s">
        <v>242</v>
      </c>
      <c r="B80" s="21">
        <v>1033</v>
      </c>
      <c r="C80" s="21">
        <v>512</v>
      </c>
      <c r="D80" s="60">
        <v>521</v>
      </c>
      <c r="E80" s="21">
        <v>936</v>
      </c>
      <c r="F80" s="21">
        <v>463</v>
      </c>
      <c r="G80" s="60">
        <v>473</v>
      </c>
      <c r="H80" s="21">
        <v>97</v>
      </c>
      <c r="I80" s="21">
        <v>49</v>
      </c>
      <c r="J80" s="60">
        <v>48</v>
      </c>
      <c r="K80" s="21">
        <v>57</v>
      </c>
      <c r="L80" s="21">
        <v>51</v>
      </c>
      <c r="M80" s="21">
        <v>50</v>
      </c>
      <c r="N80" s="21">
        <v>55</v>
      </c>
      <c r="O80" s="21">
        <v>70</v>
      </c>
      <c r="P80" s="21">
        <v>63</v>
      </c>
      <c r="Q80" s="21">
        <v>80</v>
      </c>
      <c r="R80" s="21">
        <v>63</v>
      </c>
      <c r="S80" s="21">
        <v>67</v>
      </c>
      <c r="T80" s="21">
        <v>102</v>
      </c>
      <c r="U80" s="21">
        <v>96</v>
      </c>
      <c r="V80" s="21">
        <v>64</v>
      </c>
      <c r="W80" s="21">
        <v>53</v>
      </c>
      <c r="X80" s="21">
        <v>43</v>
      </c>
      <c r="Y80" s="21">
        <v>48</v>
      </c>
      <c r="Z80" s="21">
        <v>38</v>
      </c>
      <c r="AA80" s="21">
        <v>19</v>
      </c>
      <c r="AB80" s="21">
        <v>13</v>
      </c>
      <c r="AC80" s="22">
        <v>1</v>
      </c>
    </row>
    <row r="81" spans="1:29" ht="13" x14ac:dyDescent="0.3">
      <c r="A81" s="6" t="str">
        <f>VLOOKUP("&lt;Zeilentitel_10&gt;",Uebersetzungen!$B$3:$E$121,Uebersetzungen!$B$2+1,FALSE)</f>
        <v>Region Prättigau/Davos</v>
      </c>
      <c r="B81" s="9">
        <v>26083</v>
      </c>
      <c r="C81" s="9">
        <v>13122</v>
      </c>
      <c r="D81" s="65">
        <v>12961</v>
      </c>
      <c r="E81" s="9">
        <v>21066</v>
      </c>
      <c r="F81" s="9">
        <v>10381</v>
      </c>
      <c r="G81" s="65">
        <v>10685</v>
      </c>
      <c r="H81" s="9">
        <v>5017</v>
      </c>
      <c r="I81" s="9">
        <v>2741</v>
      </c>
      <c r="J81" s="65">
        <v>2276</v>
      </c>
      <c r="K81" s="66">
        <v>1132</v>
      </c>
      <c r="L81" s="9">
        <v>1166</v>
      </c>
      <c r="M81" s="9">
        <v>1122</v>
      </c>
      <c r="N81" s="9">
        <v>1370</v>
      </c>
      <c r="O81" s="9">
        <v>1497</v>
      </c>
      <c r="P81" s="9">
        <v>1520</v>
      </c>
      <c r="Q81" s="9">
        <v>1628</v>
      </c>
      <c r="R81" s="9">
        <v>1672</v>
      </c>
      <c r="S81" s="9">
        <v>1635</v>
      </c>
      <c r="T81" s="9">
        <v>1899</v>
      </c>
      <c r="U81" s="9">
        <v>2076</v>
      </c>
      <c r="V81" s="9">
        <v>2019</v>
      </c>
      <c r="W81" s="9">
        <v>1765</v>
      </c>
      <c r="X81" s="9">
        <v>1600</v>
      </c>
      <c r="Y81" s="9">
        <v>1433</v>
      </c>
      <c r="Z81" s="9">
        <v>1050</v>
      </c>
      <c r="AA81" s="9">
        <v>742</v>
      </c>
      <c r="AB81" s="9">
        <v>498</v>
      </c>
      <c r="AC81" s="13">
        <v>259</v>
      </c>
    </row>
    <row r="82" spans="1:29" x14ac:dyDescent="0.25">
      <c r="A82" s="7" t="s">
        <v>61</v>
      </c>
      <c r="B82" s="21">
        <v>10899</v>
      </c>
      <c r="C82" s="21">
        <v>5467</v>
      </c>
      <c r="D82" s="60">
        <v>5432</v>
      </c>
      <c r="E82" s="21">
        <v>7945</v>
      </c>
      <c r="F82" s="21">
        <v>3855</v>
      </c>
      <c r="G82" s="60">
        <v>4090</v>
      </c>
      <c r="H82" s="21">
        <v>2954</v>
      </c>
      <c r="I82" s="21">
        <v>1612</v>
      </c>
      <c r="J82" s="60">
        <v>1342</v>
      </c>
      <c r="K82" s="21">
        <v>487</v>
      </c>
      <c r="L82" s="21">
        <v>456</v>
      </c>
      <c r="M82" s="21">
        <v>449</v>
      </c>
      <c r="N82" s="21">
        <v>507</v>
      </c>
      <c r="O82" s="21">
        <v>593</v>
      </c>
      <c r="P82" s="21">
        <v>699</v>
      </c>
      <c r="Q82" s="21">
        <v>803</v>
      </c>
      <c r="R82" s="21">
        <v>804</v>
      </c>
      <c r="S82" s="21">
        <v>738</v>
      </c>
      <c r="T82" s="21">
        <v>807</v>
      </c>
      <c r="U82" s="21">
        <v>859</v>
      </c>
      <c r="V82" s="21">
        <v>794</v>
      </c>
      <c r="W82" s="21">
        <v>707</v>
      </c>
      <c r="X82" s="21">
        <v>637</v>
      </c>
      <c r="Y82" s="21">
        <v>593</v>
      </c>
      <c r="Z82" s="21">
        <v>413</v>
      </c>
      <c r="AA82" s="21">
        <v>254</v>
      </c>
      <c r="AB82" s="21">
        <v>199</v>
      </c>
      <c r="AC82" s="22">
        <v>100</v>
      </c>
    </row>
    <row r="83" spans="1:29" x14ac:dyDescent="0.25">
      <c r="A83" s="7" t="s">
        <v>62</v>
      </c>
      <c r="B83" s="21">
        <v>608</v>
      </c>
      <c r="C83" s="21">
        <v>308</v>
      </c>
      <c r="D83" s="60">
        <v>300</v>
      </c>
      <c r="E83" s="21">
        <v>564</v>
      </c>
      <c r="F83" s="21">
        <v>282</v>
      </c>
      <c r="G83" s="60">
        <v>282</v>
      </c>
      <c r="H83" s="21">
        <v>44</v>
      </c>
      <c r="I83" s="21">
        <v>26</v>
      </c>
      <c r="J83" s="60">
        <v>18</v>
      </c>
      <c r="K83" s="21">
        <v>35</v>
      </c>
      <c r="L83" s="21">
        <v>32</v>
      </c>
      <c r="M83" s="21">
        <v>13</v>
      </c>
      <c r="N83" s="21">
        <v>31</v>
      </c>
      <c r="O83" s="21">
        <v>41</v>
      </c>
      <c r="P83" s="21">
        <v>35</v>
      </c>
      <c r="Q83" s="21">
        <v>34</v>
      </c>
      <c r="R83" s="21">
        <v>33</v>
      </c>
      <c r="S83" s="21">
        <v>34</v>
      </c>
      <c r="T83" s="21">
        <v>47</v>
      </c>
      <c r="U83" s="21">
        <v>53</v>
      </c>
      <c r="V83" s="21">
        <v>52</v>
      </c>
      <c r="W83" s="21">
        <v>34</v>
      </c>
      <c r="X83" s="21">
        <v>42</v>
      </c>
      <c r="Y83" s="21">
        <v>32</v>
      </c>
      <c r="Z83" s="21">
        <v>27</v>
      </c>
      <c r="AA83" s="21">
        <v>20</v>
      </c>
      <c r="AB83" s="21">
        <v>7</v>
      </c>
      <c r="AC83" s="22">
        <v>6</v>
      </c>
    </row>
    <row r="84" spans="1:29" x14ac:dyDescent="0.25">
      <c r="A84" s="7" t="s">
        <v>63</v>
      </c>
      <c r="B84" s="21">
        <v>221</v>
      </c>
      <c r="C84" s="21">
        <v>110</v>
      </c>
      <c r="D84" s="60">
        <v>111</v>
      </c>
      <c r="E84" s="21">
        <v>205</v>
      </c>
      <c r="F84" s="21">
        <v>102</v>
      </c>
      <c r="G84" s="60">
        <v>103</v>
      </c>
      <c r="H84" s="21">
        <v>16</v>
      </c>
      <c r="I84" s="21">
        <v>8</v>
      </c>
      <c r="J84" s="60">
        <v>8</v>
      </c>
      <c r="K84" s="21">
        <v>14</v>
      </c>
      <c r="L84" s="21">
        <v>16</v>
      </c>
      <c r="M84" s="21">
        <v>14</v>
      </c>
      <c r="N84" s="21">
        <v>18</v>
      </c>
      <c r="O84" s="21">
        <v>13</v>
      </c>
      <c r="P84" s="21">
        <v>12</v>
      </c>
      <c r="Q84" s="21">
        <v>10</v>
      </c>
      <c r="R84" s="21">
        <v>11</v>
      </c>
      <c r="S84" s="21">
        <v>14</v>
      </c>
      <c r="T84" s="21">
        <v>15</v>
      </c>
      <c r="U84" s="21">
        <v>12</v>
      </c>
      <c r="V84" s="21">
        <v>11</v>
      </c>
      <c r="W84" s="21">
        <v>12</v>
      </c>
      <c r="X84" s="21">
        <v>17</v>
      </c>
      <c r="Y84" s="21">
        <v>8</v>
      </c>
      <c r="Z84" s="21">
        <v>9</v>
      </c>
      <c r="AA84" s="21">
        <v>8</v>
      </c>
      <c r="AB84" s="21">
        <v>5</v>
      </c>
      <c r="AC84" s="22">
        <v>2</v>
      </c>
    </row>
    <row r="85" spans="1:29" x14ac:dyDescent="0.25">
      <c r="A85" s="7" t="s">
        <v>64</v>
      </c>
      <c r="B85" s="21">
        <v>1146</v>
      </c>
      <c r="C85" s="21">
        <v>582</v>
      </c>
      <c r="D85" s="60">
        <v>564</v>
      </c>
      <c r="E85" s="21">
        <v>1065</v>
      </c>
      <c r="F85" s="21">
        <v>540</v>
      </c>
      <c r="G85" s="60">
        <v>525</v>
      </c>
      <c r="H85" s="21">
        <v>81</v>
      </c>
      <c r="I85" s="21">
        <v>42</v>
      </c>
      <c r="J85" s="60">
        <v>39</v>
      </c>
      <c r="K85" s="21">
        <v>45</v>
      </c>
      <c r="L85" s="21">
        <v>56</v>
      </c>
      <c r="M85" s="21">
        <v>59</v>
      </c>
      <c r="N85" s="21">
        <v>69</v>
      </c>
      <c r="O85" s="21">
        <v>56</v>
      </c>
      <c r="P85" s="21">
        <v>44</v>
      </c>
      <c r="Q85" s="21">
        <v>57</v>
      </c>
      <c r="R85" s="21">
        <v>64</v>
      </c>
      <c r="S85" s="21">
        <v>74</v>
      </c>
      <c r="T85" s="21">
        <v>79</v>
      </c>
      <c r="U85" s="21">
        <v>98</v>
      </c>
      <c r="V85" s="21">
        <v>96</v>
      </c>
      <c r="W85" s="21">
        <v>76</v>
      </c>
      <c r="X85" s="21">
        <v>90</v>
      </c>
      <c r="Y85" s="21">
        <v>59</v>
      </c>
      <c r="Z85" s="21">
        <v>46</v>
      </c>
      <c r="AA85" s="21">
        <v>38</v>
      </c>
      <c r="AB85" s="21">
        <v>21</v>
      </c>
      <c r="AC85" s="22">
        <v>19</v>
      </c>
    </row>
    <row r="86" spans="1:29" x14ac:dyDescent="0.25">
      <c r="A86" s="7" t="s">
        <v>102</v>
      </c>
      <c r="B86" s="21">
        <v>4451</v>
      </c>
      <c r="C86" s="21">
        <v>2223</v>
      </c>
      <c r="D86" s="60">
        <v>2228</v>
      </c>
      <c r="E86" s="21">
        <v>3568</v>
      </c>
      <c r="F86" s="21">
        <v>1741</v>
      </c>
      <c r="G86" s="60">
        <v>1827</v>
      </c>
      <c r="H86" s="21">
        <v>883</v>
      </c>
      <c r="I86" s="21">
        <v>482</v>
      </c>
      <c r="J86" s="60">
        <v>401</v>
      </c>
      <c r="K86" s="21">
        <v>138</v>
      </c>
      <c r="L86" s="21">
        <v>168</v>
      </c>
      <c r="M86" s="21">
        <v>166</v>
      </c>
      <c r="N86" s="21">
        <v>237</v>
      </c>
      <c r="O86" s="21">
        <v>269</v>
      </c>
      <c r="P86" s="21">
        <v>237</v>
      </c>
      <c r="Q86" s="21">
        <v>216</v>
      </c>
      <c r="R86" s="21">
        <v>243</v>
      </c>
      <c r="S86" s="21">
        <v>269</v>
      </c>
      <c r="T86" s="21">
        <v>325</v>
      </c>
      <c r="U86" s="21">
        <v>345</v>
      </c>
      <c r="V86" s="21">
        <v>339</v>
      </c>
      <c r="W86" s="21">
        <v>299</v>
      </c>
      <c r="X86" s="21">
        <v>318</v>
      </c>
      <c r="Y86" s="21">
        <v>298</v>
      </c>
      <c r="Z86" s="21">
        <v>234</v>
      </c>
      <c r="AA86" s="21">
        <v>188</v>
      </c>
      <c r="AB86" s="21">
        <v>108</v>
      </c>
      <c r="AC86" s="22">
        <v>54</v>
      </c>
    </row>
    <row r="87" spans="1:29" x14ac:dyDescent="0.25">
      <c r="A87" s="7" t="s">
        <v>91</v>
      </c>
      <c r="B87" s="21">
        <v>226</v>
      </c>
      <c r="C87" s="21">
        <v>119</v>
      </c>
      <c r="D87" s="60">
        <v>107</v>
      </c>
      <c r="E87" s="21">
        <v>212</v>
      </c>
      <c r="F87" s="21">
        <v>112</v>
      </c>
      <c r="G87" s="60">
        <v>100</v>
      </c>
      <c r="H87" s="21">
        <v>14</v>
      </c>
      <c r="I87" s="21">
        <v>7</v>
      </c>
      <c r="J87" s="60">
        <v>7</v>
      </c>
      <c r="K87" s="21">
        <v>13</v>
      </c>
      <c r="L87" s="21">
        <v>15</v>
      </c>
      <c r="M87" s="21">
        <v>14</v>
      </c>
      <c r="N87" s="21">
        <v>9</v>
      </c>
      <c r="O87" s="21">
        <v>8</v>
      </c>
      <c r="P87" s="21">
        <v>8</v>
      </c>
      <c r="Q87" s="21">
        <v>10</v>
      </c>
      <c r="R87" s="21">
        <v>18</v>
      </c>
      <c r="S87" s="21">
        <v>19</v>
      </c>
      <c r="T87" s="21">
        <v>12</v>
      </c>
      <c r="U87" s="21">
        <v>20</v>
      </c>
      <c r="V87" s="21">
        <v>18</v>
      </c>
      <c r="W87" s="21">
        <v>19</v>
      </c>
      <c r="X87" s="21">
        <v>5</v>
      </c>
      <c r="Y87" s="21">
        <v>18</v>
      </c>
      <c r="Z87" s="21">
        <v>8</v>
      </c>
      <c r="AA87" s="21">
        <v>8</v>
      </c>
      <c r="AB87" s="21">
        <v>4</v>
      </c>
      <c r="AC87" s="22">
        <v>0</v>
      </c>
    </row>
    <row r="88" spans="1:29" x14ac:dyDescent="0.25">
      <c r="A88" s="7" t="s">
        <v>65</v>
      </c>
      <c r="B88" s="21">
        <v>853</v>
      </c>
      <c r="C88" s="21">
        <v>420</v>
      </c>
      <c r="D88" s="60">
        <v>433</v>
      </c>
      <c r="E88" s="21">
        <v>695</v>
      </c>
      <c r="F88" s="21">
        <v>330</v>
      </c>
      <c r="G88" s="60">
        <v>365</v>
      </c>
      <c r="H88" s="21">
        <v>158</v>
      </c>
      <c r="I88" s="21">
        <v>90</v>
      </c>
      <c r="J88" s="60">
        <v>68</v>
      </c>
      <c r="K88" s="21">
        <v>44</v>
      </c>
      <c r="L88" s="21">
        <v>47</v>
      </c>
      <c r="M88" s="21">
        <v>37</v>
      </c>
      <c r="N88" s="21">
        <v>32</v>
      </c>
      <c r="O88" s="21">
        <v>51</v>
      </c>
      <c r="P88" s="21">
        <v>51</v>
      </c>
      <c r="Q88" s="21">
        <v>66</v>
      </c>
      <c r="R88" s="21">
        <v>37</v>
      </c>
      <c r="S88" s="21">
        <v>51</v>
      </c>
      <c r="T88" s="21">
        <v>71</v>
      </c>
      <c r="U88" s="21">
        <v>73</v>
      </c>
      <c r="V88" s="21">
        <v>56</v>
      </c>
      <c r="W88" s="21">
        <v>68</v>
      </c>
      <c r="X88" s="21">
        <v>42</v>
      </c>
      <c r="Y88" s="21">
        <v>42</v>
      </c>
      <c r="Z88" s="21">
        <v>36</v>
      </c>
      <c r="AA88" s="21">
        <v>26</v>
      </c>
      <c r="AB88" s="21">
        <v>18</v>
      </c>
      <c r="AC88" s="22">
        <v>5</v>
      </c>
    </row>
    <row r="89" spans="1:29" x14ac:dyDescent="0.25">
      <c r="A89" s="7" t="s">
        <v>66</v>
      </c>
      <c r="B89" s="21">
        <v>1582</v>
      </c>
      <c r="C89" s="21">
        <v>820</v>
      </c>
      <c r="D89" s="60">
        <v>762</v>
      </c>
      <c r="E89" s="21">
        <v>1458</v>
      </c>
      <c r="F89" s="21">
        <v>750</v>
      </c>
      <c r="G89" s="60">
        <v>708</v>
      </c>
      <c r="H89" s="21">
        <v>124</v>
      </c>
      <c r="I89" s="21">
        <v>70</v>
      </c>
      <c r="J89" s="60">
        <v>54</v>
      </c>
      <c r="K89" s="21">
        <v>65</v>
      </c>
      <c r="L89" s="21">
        <v>75</v>
      </c>
      <c r="M89" s="21">
        <v>84</v>
      </c>
      <c r="N89" s="21">
        <v>106</v>
      </c>
      <c r="O89" s="21">
        <v>81</v>
      </c>
      <c r="P89" s="21">
        <v>75</v>
      </c>
      <c r="Q89" s="21">
        <v>76</v>
      </c>
      <c r="R89" s="21">
        <v>81</v>
      </c>
      <c r="S89" s="21">
        <v>75</v>
      </c>
      <c r="T89" s="21">
        <v>119</v>
      </c>
      <c r="U89" s="21">
        <v>120</v>
      </c>
      <c r="V89" s="21">
        <v>129</v>
      </c>
      <c r="W89" s="21">
        <v>128</v>
      </c>
      <c r="X89" s="21">
        <v>109</v>
      </c>
      <c r="Y89" s="21">
        <v>99</v>
      </c>
      <c r="Z89" s="21">
        <v>54</v>
      </c>
      <c r="AA89" s="21">
        <v>57</v>
      </c>
      <c r="AB89" s="21">
        <v>26</v>
      </c>
      <c r="AC89" s="22">
        <v>23</v>
      </c>
    </row>
    <row r="90" spans="1:29" x14ac:dyDescent="0.25">
      <c r="A90" s="7" t="s">
        <v>79</v>
      </c>
      <c r="B90" s="21">
        <v>2076</v>
      </c>
      <c r="C90" s="21">
        <v>1037</v>
      </c>
      <c r="D90" s="60">
        <v>1039</v>
      </c>
      <c r="E90" s="21">
        <v>1930</v>
      </c>
      <c r="F90" s="21">
        <v>951</v>
      </c>
      <c r="G90" s="60">
        <v>979</v>
      </c>
      <c r="H90" s="21">
        <v>146</v>
      </c>
      <c r="I90" s="21">
        <v>86</v>
      </c>
      <c r="J90" s="60">
        <v>60</v>
      </c>
      <c r="K90" s="21">
        <v>100</v>
      </c>
      <c r="L90" s="21">
        <v>102</v>
      </c>
      <c r="M90" s="21">
        <v>86</v>
      </c>
      <c r="N90" s="21">
        <v>128</v>
      </c>
      <c r="O90" s="21">
        <v>109</v>
      </c>
      <c r="P90" s="21">
        <v>106</v>
      </c>
      <c r="Q90" s="21">
        <v>120</v>
      </c>
      <c r="R90" s="21">
        <v>128</v>
      </c>
      <c r="S90" s="21">
        <v>131</v>
      </c>
      <c r="T90" s="21">
        <v>150</v>
      </c>
      <c r="U90" s="21">
        <v>172</v>
      </c>
      <c r="V90" s="21">
        <v>191</v>
      </c>
      <c r="W90" s="21">
        <v>150</v>
      </c>
      <c r="X90" s="21">
        <v>138</v>
      </c>
      <c r="Y90" s="21">
        <v>98</v>
      </c>
      <c r="Z90" s="21">
        <v>67</v>
      </c>
      <c r="AA90" s="21">
        <v>53</v>
      </c>
      <c r="AB90" s="21">
        <v>37</v>
      </c>
      <c r="AC90" s="22">
        <v>10</v>
      </c>
    </row>
    <row r="91" spans="1:29" x14ac:dyDescent="0.25">
      <c r="A91" s="7" t="s">
        <v>80</v>
      </c>
      <c r="B91" s="21">
        <v>2679</v>
      </c>
      <c r="C91" s="21">
        <v>1366</v>
      </c>
      <c r="D91" s="60">
        <v>1313</v>
      </c>
      <c r="E91" s="21">
        <v>2224</v>
      </c>
      <c r="F91" s="21">
        <v>1115</v>
      </c>
      <c r="G91" s="60">
        <v>1109</v>
      </c>
      <c r="H91" s="21">
        <v>455</v>
      </c>
      <c r="I91" s="21">
        <v>251</v>
      </c>
      <c r="J91" s="60">
        <v>204</v>
      </c>
      <c r="K91" s="21">
        <v>134</v>
      </c>
      <c r="L91" s="21">
        <v>128</v>
      </c>
      <c r="M91" s="21">
        <v>139</v>
      </c>
      <c r="N91" s="21">
        <v>152</v>
      </c>
      <c r="O91" s="21">
        <v>185</v>
      </c>
      <c r="P91" s="21">
        <v>170</v>
      </c>
      <c r="Q91" s="21">
        <v>164</v>
      </c>
      <c r="R91" s="21">
        <v>170</v>
      </c>
      <c r="S91" s="21">
        <v>153</v>
      </c>
      <c r="T91" s="21">
        <v>183</v>
      </c>
      <c r="U91" s="21">
        <v>216</v>
      </c>
      <c r="V91" s="21">
        <v>218</v>
      </c>
      <c r="W91" s="21">
        <v>183</v>
      </c>
      <c r="X91" s="21">
        <v>127</v>
      </c>
      <c r="Y91" s="21">
        <v>122</v>
      </c>
      <c r="Z91" s="21">
        <v>93</v>
      </c>
      <c r="AA91" s="21">
        <v>65</v>
      </c>
      <c r="AB91" s="21">
        <v>46</v>
      </c>
      <c r="AC91" s="22">
        <v>31</v>
      </c>
    </row>
    <row r="92" spans="1:29" x14ac:dyDescent="0.25">
      <c r="A92" s="7" t="s">
        <v>81</v>
      </c>
      <c r="B92" s="21">
        <v>1342</v>
      </c>
      <c r="C92" s="21">
        <v>670</v>
      </c>
      <c r="D92" s="60">
        <v>672</v>
      </c>
      <c r="E92" s="21">
        <v>1200</v>
      </c>
      <c r="F92" s="21">
        <v>603</v>
      </c>
      <c r="G92" s="60">
        <v>597</v>
      </c>
      <c r="H92" s="21">
        <v>142</v>
      </c>
      <c r="I92" s="21">
        <v>67</v>
      </c>
      <c r="J92" s="60">
        <v>75</v>
      </c>
      <c r="K92" s="21">
        <v>57</v>
      </c>
      <c r="L92" s="21">
        <v>71</v>
      </c>
      <c r="M92" s="21">
        <v>61</v>
      </c>
      <c r="N92" s="21">
        <v>81</v>
      </c>
      <c r="O92" s="21">
        <v>91</v>
      </c>
      <c r="P92" s="21">
        <v>83</v>
      </c>
      <c r="Q92" s="21">
        <v>72</v>
      </c>
      <c r="R92" s="21">
        <v>83</v>
      </c>
      <c r="S92" s="21">
        <v>77</v>
      </c>
      <c r="T92" s="21">
        <v>91</v>
      </c>
      <c r="U92" s="21">
        <v>108</v>
      </c>
      <c r="V92" s="21">
        <v>115</v>
      </c>
      <c r="W92" s="21">
        <v>89</v>
      </c>
      <c r="X92" s="21">
        <v>75</v>
      </c>
      <c r="Y92" s="21">
        <v>64</v>
      </c>
      <c r="Z92" s="21">
        <v>63</v>
      </c>
      <c r="AA92" s="21">
        <v>25</v>
      </c>
      <c r="AB92" s="21">
        <v>27</v>
      </c>
      <c r="AC92" s="22">
        <v>9</v>
      </c>
    </row>
    <row r="93" spans="1:29" ht="13" x14ac:dyDescent="0.3">
      <c r="A93" s="6" t="str">
        <f>VLOOKUP("&lt;Zeilentitel_11&gt;",Uebersetzungen!$B$3:$E$121,Uebersetzungen!$B$2+1,FALSE)</f>
        <v>Region Surselva</v>
      </c>
      <c r="B93" s="9">
        <v>21483</v>
      </c>
      <c r="C93" s="9">
        <v>10933</v>
      </c>
      <c r="D93" s="65">
        <v>10550</v>
      </c>
      <c r="E93" s="9">
        <v>18689</v>
      </c>
      <c r="F93" s="9">
        <v>9380</v>
      </c>
      <c r="G93" s="65">
        <v>9309</v>
      </c>
      <c r="H93" s="9">
        <v>2794</v>
      </c>
      <c r="I93" s="9">
        <v>1553</v>
      </c>
      <c r="J93" s="65">
        <v>1241</v>
      </c>
      <c r="K93" s="66">
        <v>927</v>
      </c>
      <c r="L93" s="9">
        <v>859</v>
      </c>
      <c r="M93" s="9">
        <v>856</v>
      </c>
      <c r="N93" s="9">
        <v>1064</v>
      </c>
      <c r="O93" s="9">
        <v>1166</v>
      </c>
      <c r="P93" s="9">
        <v>1384</v>
      </c>
      <c r="Q93" s="9">
        <v>1205</v>
      </c>
      <c r="R93" s="9">
        <v>1183</v>
      </c>
      <c r="S93" s="9">
        <v>1186</v>
      </c>
      <c r="T93" s="9">
        <v>1419</v>
      </c>
      <c r="U93" s="9">
        <v>1666</v>
      </c>
      <c r="V93" s="9">
        <v>1756</v>
      </c>
      <c r="W93" s="9">
        <v>1502</v>
      </c>
      <c r="X93" s="9">
        <v>1459</v>
      </c>
      <c r="Y93" s="9">
        <v>1256</v>
      </c>
      <c r="Z93" s="9">
        <v>1045</v>
      </c>
      <c r="AA93" s="9">
        <v>779</v>
      </c>
      <c r="AB93" s="9">
        <v>513</v>
      </c>
      <c r="AC93" s="13">
        <v>258</v>
      </c>
    </row>
    <row r="94" spans="1:29" x14ac:dyDescent="0.25">
      <c r="A94" s="7" t="s">
        <v>6</v>
      </c>
      <c r="B94" s="21">
        <v>615</v>
      </c>
      <c r="C94" s="21">
        <v>331</v>
      </c>
      <c r="D94" s="60">
        <v>284</v>
      </c>
      <c r="E94" s="21">
        <v>526</v>
      </c>
      <c r="F94" s="21">
        <v>277</v>
      </c>
      <c r="G94" s="60">
        <v>249</v>
      </c>
      <c r="H94" s="21">
        <v>89</v>
      </c>
      <c r="I94" s="21">
        <v>54</v>
      </c>
      <c r="J94" s="60">
        <v>35</v>
      </c>
      <c r="K94" s="21">
        <v>30</v>
      </c>
      <c r="L94" s="21">
        <v>26</v>
      </c>
      <c r="M94" s="21">
        <v>31</v>
      </c>
      <c r="N94" s="21">
        <v>28</v>
      </c>
      <c r="O94" s="21">
        <v>23</v>
      </c>
      <c r="P94" s="21">
        <v>38</v>
      </c>
      <c r="Q94" s="21">
        <v>35</v>
      </c>
      <c r="R94" s="21">
        <v>33</v>
      </c>
      <c r="S94" s="21">
        <v>43</v>
      </c>
      <c r="T94" s="21">
        <v>45</v>
      </c>
      <c r="U94" s="21">
        <v>34</v>
      </c>
      <c r="V94" s="21">
        <v>42</v>
      </c>
      <c r="W94" s="21">
        <v>36</v>
      </c>
      <c r="X94" s="21">
        <v>45</v>
      </c>
      <c r="Y94" s="21">
        <v>47</v>
      </c>
      <c r="Z94" s="21">
        <v>38</v>
      </c>
      <c r="AA94" s="21">
        <v>27</v>
      </c>
      <c r="AB94" s="21">
        <v>10</v>
      </c>
      <c r="AC94" s="22">
        <v>4</v>
      </c>
    </row>
    <row r="95" spans="1:29" x14ac:dyDescent="0.25">
      <c r="A95" s="7" t="s">
        <v>7</v>
      </c>
      <c r="B95" s="21">
        <v>1858</v>
      </c>
      <c r="C95" s="21">
        <v>974</v>
      </c>
      <c r="D95" s="60">
        <v>884</v>
      </c>
      <c r="E95" s="21">
        <v>1482</v>
      </c>
      <c r="F95" s="21">
        <v>772</v>
      </c>
      <c r="G95" s="60">
        <v>710</v>
      </c>
      <c r="H95" s="21">
        <v>376</v>
      </c>
      <c r="I95" s="21">
        <v>202</v>
      </c>
      <c r="J95" s="60">
        <v>174</v>
      </c>
      <c r="K95" s="21">
        <v>114</v>
      </c>
      <c r="L95" s="21">
        <v>75</v>
      </c>
      <c r="M95" s="21">
        <v>38</v>
      </c>
      <c r="N95" s="21">
        <v>59</v>
      </c>
      <c r="O95" s="21">
        <v>97</v>
      </c>
      <c r="P95" s="21">
        <v>153</v>
      </c>
      <c r="Q95" s="21">
        <v>149</v>
      </c>
      <c r="R95" s="21">
        <v>147</v>
      </c>
      <c r="S95" s="21">
        <v>114</v>
      </c>
      <c r="T95" s="21">
        <v>122</v>
      </c>
      <c r="U95" s="21">
        <v>98</v>
      </c>
      <c r="V95" s="21">
        <v>141</v>
      </c>
      <c r="W95" s="21">
        <v>137</v>
      </c>
      <c r="X95" s="21">
        <v>140</v>
      </c>
      <c r="Y95" s="21">
        <v>121</v>
      </c>
      <c r="Z95" s="21">
        <v>88</v>
      </c>
      <c r="AA95" s="21">
        <v>37</v>
      </c>
      <c r="AB95" s="21">
        <v>19</v>
      </c>
      <c r="AC95" s="22">
        <v>9</v>
      </c>
    </row>
    <row r="96" spans="1:29" x14ac:dyDescent="0.25">
      <c r="A96" s="7" t="s">
        <v>8</v>
      </c>
      <c r="B96" s="21">
        <v>719</v>
      </c>
      <c r="C96" s="21">
        <v>379</v>
      </c>
      <c r="D96" s="60">
        <v>340</v>
      </c>
      <c r="E96" s="21">
        <v>645</v>
      </c>
      <c r="F96" s="21">
        <v>348</v>
      </c>
      <c r="G96" s="60">
        <v>297</v>
      </c>
      <c r="H96" s="21">
        <v>74</v>
      </c>
      <c r="I96" s="21">
        <v>31</v>
      </c>
      <c r="J96" s="60">
        <v>43</v>
      </c>
      <c r="K96" s="21">
        <v>41</v>
      </c>
      <c r="L96" s="21">
        <v>45</v>
      </c>
      <c r="M96" s="21">
        <v>42</v>
      </c>
      <c r="N96" s="21">
        <v>31</v>
      </c>
      <c r="O96" s="21">
        <v>24</v>
      </c>
      <c r="P96" s="21">
        <v>48</v>
      </c>
      <c r="Q96" s="21">
        <v>44</v>
      </c>
      <c r="R96" s="21">
        <v>42</v>
      </c>
      <c r="S96" s="21">
        <v>56</v>
      </c>
      <c r="T96" s="21">
        <v>48</v>
      </c>
      <c r="U96" s="21">
        <v>52</v>
      </c>
      <c r="V96" s="21">
        <v>49</v>
      </c>
      <c r="W96" s="21">
        <v>43</v>
      </c>
      <c r="X96" s="21">
        <v>51</v>
      </c>
      <c r="Y96" s="21">
        <v>33</v>
      </c>
      <c r="Z96" s="21">
        <v>38</v>
      </c>
      <c r="AA96" s="21">
        <v>16</v>
      </c>
      <c r="AB96" s="21">
        <v>14</v>
      </c>
      <c r="AC96" s="22">
        <v>2</v>
      </c>
    </row>
    <row r="97" spans="1:29" x14ac:dyDescent="0.25">
      <c r="A97" s="7" t="s">
        <v>9</v>
      </c>
      <c r="B97" s="21">
        <v>648</v>
      </c>
      <c r="C97" s="21">
        <v>355</v>
      </c>
      <c r="D97" s="60">
        <v>293</v>
      </c>
      <c r="E97" s="21">
        <v>474</v>
      </c>
      <c r="F97" s="21">
        <v>253</v>
      </c>
      <c r="G97" s="60">
        <v>221</v>
      </c>
      <c r="H97" s="21">
        <v>174</v>
      </c>
      <c r="I97" s="21">
        <v>102</v>
      </c>
      <c r="J97" s="60">
        <v>72</v>
      </c>
      <c r="K97" s="21">
        <v>43</v>
      </c>
      <c r="L97" s="21">
        <v>32</v>
      </c>
      <c r="M97" s="21">
        <v>27</v>
      </c>
      <c r="N97" s="21">
        <v>33</v>
      </c>
      <c r="O97" s="21">
        <v>24</v>
      </c>
      <c r="P97" s="21">
        <v>41</v>
      </c>
      <c r="Q97" s="21">
        <v>59</v>
      </c>
      <c r="R97" s="21">
        <v>55</v>
      </c>
      <c r="S97" s="21">
        <v>41</v>
      </c>
      <c r="T97" s="21">
        <v>44</v>
      </c>
      <c r="U97" s="21">
        <v>56</v>
      </c>
      <c r="V97" s="21">
        <v>50</v>
      </c>
      <c r="W97" s="21">
        <v>34</v>
      </c>
      <c r="X97" s="21">
        <v>38</v>
      </c>
      <c r="Y97" s="21">
        <v>23</v>
      </c>
      <c r="Z97" s="21">
        <v>20</v>
      </c>
      <c r="AA97" s="21">
        <v>16</v>
      </c>
      <c r="AB97" s="21">
        <v>7</v>
      </c>
      <c r="AC97" s="22">
        <v>5</v>
      </c>
    </row>
    <row r="98" spans="1:29" x14ac:dyDescent="0.25">
      <c r="A98" s="7" t="s">
        <v>10</v>
      </c>
      <c r="B98" s="21">
        <v>1007</v>
      </c>
      <c r="C98" s="21">
        <v>526</v>
      </c>
      <c r="D98" s="60">
        <v>481</v>
      </c>
      <c r="E98" s="21">
        <v>786</v>
      </c>
      <c r="F98" s="21">
        <v>387</v>
      </c>
      <c r="G98" s="60">
        <v>399</v>
      </c>
      <c r="H98" s="21">
        <v>221</v>
      </c>
      <c r="I98" s="21">
        <v>139</v>
      </c>
      <c r="J98" s="60">
        <v>82</v>
      </c>
      <c r="K98" s="21">
        <v>36</v>
      </c>
      <c r="L98" s="21">
        <v>25</v>
      </c>
      <c r="M98" s="21">
        <v>48</v>
      </c>
      <c r="N98" s="21">
        <v>31</v>
      </c>
      <c r="O98" s="21">
        <v>74</v>
      </c>
      <c r="P98" s="21">
        <v>83</v>
      </c>
      <c r="Q98" s="21">
        <v>74</v>
      </c>
      <c r="R98" s="21">
        <v>61</v>
      </c>
      <c r="S98" s="21">
        <v>59</v>
      </c>
      <c r="T98" s="21">
        <v>65</v>
      </c>
      <c r="U98" s="21">
        <v>83</v>
      </c>
      <c r="V98" s="21">
        <v>82</v>
      </c>
      <c r="W98" s="21">
        <v>53</v>
      </c>
      <c r="X98" s="21">
        <v>58</v>
      </c>
      <c r="Y98" s="21">
        <v>49</v>
      </c>
      <c r="Z98" s="21">
        <v>42</v>
      </c>
      <c r="AA98" s="21">
        <v>40</v>
      </c>
      <c r="AB98" s="21">
        <v>30</v>
      </c>
      <c r="AC98" s="22">
        <v>14</v>
      </c>
    </row>
    <row r="99" spans="1:29" x14ac:dyDescent="0.25">
      <c r="A99" s="7" t="s">
        <v>11</v>
      </c>
      <c r="B99" s="21">
        <v>2026</v>
      </c>
      <c r="C99" s="21">
        <v>1061</v>
      </c>
      <c r="D99" s="60">
        <v>965</v>
      </c>
      <c r="E99" s="21">
        <v>1902</v>
      </c>
      <c r="F99" s="21">
        <v>984</v>
      </c>
      <c r="G99" s="60">
        <v>918</v>
      </c>
      <c r="H99" s="21">
        <v>124</v>
      </c>
      <c r="I99" s="21">
        <v>77</v>
      </c>
      <c r="J99" s="60">
        <v>47</v>
      </c>
      <c r="K99" s="21">
        <v>65</v>
      </c>
      <c r="L99" s="21">
        <v>49</v>
      </c>
      <c r="M99" s="21">
        <v>79</v>
      </c>
      <c r="N99" s="21">
        <v>94</v>
      </c>
      <c r="O99" s="21">
        <v>109</v>
      </c>
      <c r="P99" s="21">
        <v>127</v>
      </c>
      <c r="Q99" s="21">
        <v>105</v>
      </c>
      <c r="R99" s="21">
        <v>90</v>
      </c>
      <c r="S99" s="21">
        <v>102</v>
      </c>
      <c r="T99" s="21">
        <v>126</v>
      </c>
      <c r="U99" s="21">
        <v>146</v>
      </c>
      <c r="V99" s="21">
        <v>168</v>
      </c>
      <c r="W99" s="21">
        <v>176</v>
      </c>
      <c r="X99" s="21">
        <v>173</v>
      </c>
      <c r="Y99" s="21">
        <v>151</v>
      </c>
      <c r="Z99" s="21">
        <v>106</v>
      </c>
      <c r="AA99" s="21">
        <v>82</v>
      </c>
      <c r="AB99" s="21">
        <v>53</v>
      </c>
      <c r="AC99" s="22">
        <v>25</v>
      </c>
    </row>
    <row r="100" spans="1:29" x14ac:dyDescent="0.25">
      <c r="A100" s="7" t="s">
        <v>12</v>
      </c>
      <c r="B100" s="21">
        <v>4756</v>
      </c>
      <c r="C100" s="21">
        <v>2278</v>
      </c>
      <c r="D100" s="60">
        <v>2478</v>
      </c>
      <c r="E100" s="21">
        <v>3976</v>
      </c>
      <c r="F100" s="21">
        <v>1879</v>
      </c>
      <c r="G100" s="60">
        <v>2097</v>
      </c>
      <c r="H100" s="21">
        <v>780</v>
      </c>
      <c r="I100" s="21">
        <v>399</v>
      </c>
      <c r="J100" s="60">
        <v>381</v>
      </c>
      <c r="K100" s="21">
        <v>224</v>
      </c>
      <c r="L100" s="21">
        <v>219</v>
      </c>
      <c r="M100" s="21">
        <v>214</v>
      </c>
      <c r="N100" s="21">
        <v>245</v>
      </c>
      <c r="O100" s="21">
        <v>246</v>
      </c>
      <c r="P100" s="21">
        <v>277</v>
      </c>
      <c r="Q100" s="21">
        <v>266</v>
      </c>
      <c r="R100" s="21">
        <v>289</v>
      </c>
      <c r="S100" s="21">
        <v>262</v>
      </c>
      <c r="T100" s="21">
        <v>304</v>
      </c>
      <c r="U100" s="21">
        <v>420</v>
      </c>
      <c r="V100" s="21">
        <v>400</v>
      </c>
      <c r="W100" s="21">
        <v>325</v>
      </c>
      <c r="X100" s="21">
        <v>283</v>
      </c>
      <c r="Y100" s="21">
        <v>252</v>
      </c>
      <c r="Z100" s="21">
        <v>198</v>
      </c>
      <c r="AA100" s="21">
        <v>155</v>
      </c>
      <c r="AB100" s="21">
        <v>107</v>
      </c>
      <c r="AC100" s="22">
        <v>70</v>
      </c>
    </row>
    <row r="101" spans="1:29" x14ac:dyDescent="0.25">
      <c r="A101" s="7" t="s">
        <v>23</v>
      </c>
      <c r="B101" s="21">
        <v>901</v>
      </c>
      <c r="C101" s="21">
        <v>470</v>
      </c>
      <c r="D101" s="60">
        <v>431</v>
      </c>
      <c r="E101" s="21">
        <v>860</v>
      </c>
      <c r="F101" s="21">
        <v>448</v>
      </c>
      <c r="G101" s="60">
        <v>412</v>
      </c>
      <c r="H101" s="21">
        <v>41</v>
      </c>
      <c r="I101" s="21">
        <v>22</v>
      </c>
      <c r="J101" s="60">
        <v>19</v>
      </c>
      <c r="K101" s="21">
        <v>45</v>
      </c>
      <c r="L101" s="21">
        <v>46</v>
      </c>
      <c r="M101" s="21">
        <v>47</v>
      </c>
      <c r="N101" s="21">
        <v>51</v>
      </c>
      <c r="O101" s="21">
        <v>50</v>
      </c>
      <c r="P101" s="21">
        <v>49</v>
      </c>
      <c r="Q101" s="21">
        <v>30</v>
      </c>
      <c r="R101" s="21">
        <v>41</v>
      </c>
      <c r="S101" s="21">
        <v>56</v>
      </c>
      <c r="T101" s="21">
        <v>57</v>
      </c>
      <c r="U101" s="21">
        <v>81</v>
      </c>
      <c r="V101" s="21">
        <v>67</v>
      </c>
      <c r="W101" s="21">
        <v>46</v>
      </c>
      <c r="X101" s="21">
        <v>69</v>
      </c>
      <c r="Y101" s="21">
        <v>49</v>
      </c>
      <c r="Z101" s="21">
        <v>45</v>
      </c>
      <c r="AA101" s="21">
        <v>38</v>
      </c>
      <c r="AB101" s="21">
        <v>21</v>
      </c>
      <c r="AC101" s="22">
        <v>13</v>
      </c>
    </row>
    <row r="102" spans="1:29" x14ac:dyDescent="0.25">
      <c r="A102" s="7" t="s">
        <v>82</v>
      </c>
      <c r="B102" s="21">
        <v>1757</v>
      </c>
      <c r="C102" s="21">
        <v>896</v>
      </c>
      <c r="D102" s="60">
        <v>861</v>
      </c>
      <c r="E102" s="21">
        <v>1618</v>
      </c>
      <c r="F102" s="21">
        <v>822</v>
      </c>
      <c r="G102" s="60">
        <v>796</v>
      </c>
      <c r="H102" s="21">
        <v>139</v>
      </c>
      <c r="I102" s="21">
        <v>74</v>
      </c>
      <c r="J102" s="60">
        <v>65</v>
      </c>
      <c r="K102" s="21">
        <v>78</v>
      </c>
      <c r="L102" s="21">
        <v>76</v>
      </c>
      <c r="M102" s="21">
        <v>73</v>
      </c>
      <c r="N102" s="21">
        <v>104</v>
      </c>
      <c r="O102" s="21">
        <v>104</v>
      </c>
      <c r="P102" s="21">
        <v>120</v>
      </c>
      <c r="Q102" s="21">
        <v>99</v>
      </c>
      <c r="R102" s="21">
        <v>79</v>
      </c>
      <c r="S102" s="21">
        <v>90</v>
      </c>
      <c r="T102" s="21">
        <v>117</v>
      </c>
      <c r="U102" s="21">
        <v>134</v>
      </c>
      <c r="V102" s="21">
        <v>128</v>
      </c>
      <c r="W102" s="21">
        <v>127</v>
      </c>
      <c r="X102" s="21">
        <v>108</v>
      </c>
      <c r="Y102" s="21">
        <v>100</v>
      </c>
      <c r="Z102" s="21">
        <v>96</v>
      </c>
      <c r="AA102" s="21">
        <v>56</v>
      </c>
      <c r="AB102" s="21">
        <v>47</v>
      </c>
      <c r="AC102" s="22">
        <v>21</v>
      </c>
    </row>
    <row r="103" spans="1:29" x14ac:dyDescent="0.25">
      <c r="A103" s="7" t="s">
        <v>83</v>
      </c>
      <c r="B103" s="21">
        <v>2080</v>
      </c>
      <c r="C103" s="21">
        <v>1086</v>
      </c>
      <c r="D103" s="60">
        <v>994</v>
      </c>
      <c r="E103" s="21">
        <v>1755</v>
      </c>
      <c r="F103" s="21">
        <v>881</v>
      </c>
      <c r="G103" s="60">
        <v>874</v>
      </c>
      <c r="H103" s="21">
        <v>325</v>
      </c>
      <c r="I103" s="21">
        <v>205</v>
      </c>
      <c r="J103" s="60">
        <v>120</v>
      </c>
      <c r="K103" s="21">
        <v>99</v>
      </c>
      <c r="L103" s="21">
        <v>101</v>
      </c>
      <c r="M103" s="21">
        <v>72</v>
      </c>
      <c r="N103" s="21">
        <v>85</v>
      </c>
      <c r="O103" s="21">
        <v>119</v>
      </c>
      <c r="P103" s="21">
        <v>132</v>
      </c>
      <c r="Q103" s="21">
        <v>120</v>
      </c>
      <c r="R103" s="21">
        <v>127</v>
      </c>
      <c r="S103" s="21">
        <v>105</v>
      </c>
      <c r="T103" s="21">
        <v>129</v>
      </c>
      <c r="U103" s="21">
        <v>124</v>
      </c>
      <c r="V103" s="21">
        <v>162</v>
      </c>
      <c r="W103" s="21">
        <v>159</v>
      </c>
      <c r="X103" s="21">
        <v>134</v>
      </c>
      <c r="Y103" s="21">
        <v>132</v>
      </c>
      <c r="Z103" s="21">
        <v>118</v>
      </c>
      <c r="AA103" s="21">
        <v>66</v>
      </c>
      <c r="AB103" s="21">
        <v>63</v>
      </c>
      <c r="AC103" s="22">
        <v>33</v>
      </c>
    </row>
    <row r="104" spans="1:29" x14ac:dyDescent="0.25">
      <c r="A104" s="7" t="s">
        <v>84</v>
      </c>
      <c r="B104" s="21">
        <v>362</v>
      </c>
      <c r="C104" s="21">
        <v>178</v>
      </c>
      <c r="D104" s="60">
        <v>184</v>
      </c>
      <c r="E104" s="21">
        <v>348</v>
      </c>
      <c r="F104" s="21">
        <v>171</v>
      </c>
      <c r="G104" s="60">
        <v>177</v>
      </c>
      <c r="H104" s="21">
        <v>14</v>
      </c>
      <c r="I104" s="21">
        <v>7</v>
      </c>
      <c r="J104" s="60">
        <v>7</v>
      </c>
      <c r="K104" s="21">
        <v>4</v>
      </c>
      <c r="L104" s="21">
        <v>1</v>
      </c>
      <c r="M104" s="21">
        <v>14</v>
      </c>
      <c r="N104" s="21">
        <v>19</v>
      </c>
      <c r="O104" s="21">
        <v>33</v>
      </c>
      <c r="P104" s="21">
        <v>35</v>
      </c>
      <c r="Q104" s="21">
        <v>12</v>
      </c>
      <c r="R104" s="21">
        <v>5</v>
      </c>
      <c r="S104" s="21">
        <v>14</v>
      </c>
      <c r="T104" s="21">
        <v>26</v>
      </c>
      <c r="U104" s="21">
        <v>52</v>
      </c>
      <c r="V104" s="21">
        <v>35</v>
      </c>
      <c r="W104" s="21">
        <v>23</v>
      </c>
      <c r="X104" s="21">
        <v>13</v>
      </c>
      <c r="Y104" s="21">
        <v>14</v>
      </c>
      <c r="Z104" s="21">
        <v>16</v>
      </c>
      <c r="AA104" s="21">
        <v>23</v>
      </c>
      <c r="AB104" s="21">
        <v>14</v>
      </c>
      <c r="AC104" s="22">
        <v>9</v>
      </c>
    </row>
    <row r="105" spans="1:29" x14ac:dyDescent="0.25">
      <c r="A105" s="7" t="s">
        <v>85</v>
      </c>
      <c r="B105" s="21">
        <v>1158</v>
      </c>
      <c r="C105" s="21">
        <v>573</v>
      </c>
      <c r="D105" s="60">
        <v>585</v>
      </c>
      <c r="E105" s="21">
        <v>1098</v>
      </c>
      <c r="F105" s="21">
        <v>537</v>
      </c>
      <c r="G105" s="60">
        <v>561</v>
      </c>
      <c r="H105" s="21">
        <v>60</v>
      </c>
      <c r="I105" s="21">
        <v>36</v>
      </c>
      <c r="J105" s="60">
        <v>24</v>
      </c>
      <c r="K105" s="21">
        <v>30</v>
      </c>
      <c r="L105" s="21">
        <v>34</v>
      </c>
      <c r="M105" s="21">
        <v>35</v>
      </c>
      <c r="N105" s="21">
        <v>80</v>
      </c>
      <c r="O105" s="21">
        <v>80</v>
      </c>
      <c r="P105" s="21">
        <v>74</v>
      </c>
      <c r="Q105" s="21">
        <v>41</v>
      </c>
      <c r="R105" s="21">
        <v>51</v>
      </c>
      <c r="S105" s="21">
        <v>42</v>
      </c>
      <c r="T105" s="21">
        <v>74</v>
      </c>
      <c r="U105" s="21">
        <v>105</v>
      </c>
      <c r="V105" s="21">
        <v>112</v>
      </c>
      <c r="W105" s="21">
        <v>70</v>
      </c>
      <c r="X105" s="21">
        <v>92</v>
      </c>
      <c r="Y105" s="21">
        <v>76</v>
      </c>
      <c r="Z105" s="21">
        <v>53</v>
      </c>
      <c r="AA105" s="21">
        <v>57</v>
      </c>
      <c r="AB105" s="21">
        <v>35</v>
      </c>
      <c r="AC105" s="22">
        <v>17</v>
      </c>
    </row>
    <row r="106" spans="1:29" x14ac:dyDescent="0.25">
      <c r="A106" s="7" t="s">
        <v>86</v>
      </c>
      <c r="B106" s="21">
        <v>1238</v>
      </c>
      <c r="C106" s="21">
        <v>641</v>
      </c>
      <c r="D106" s="60">
        <v>597</v>
      </c>
      <c r="E106" s="21">
        <v>1075</v>
      </c>
      <c r="F106" s="21">
        <v>551</v>
      </c>
      <c r="G106" s="60">
        <v>524</v>
      </c>
      <c r="H106" s="21">
        <v>163</v>
      </c>
      <c r="I106" s="21">
        <v>90</v>
      </c>
      <c r="J106" s="60">
        <v>73</v>
      </c>
      <c r="K106" s="21">
        <v>40</v>
      </c>
      <c r="L106" s="21">
        <v>38</v>
      </c>
      <c r="M106" s="21">
        <v>52</v>
      </c>
      <c r="N106" s="21">
        <v>69</v>
      </c>
      <c r="O106" s="21">
        <v>56</v>
      </c>
      <c r="P106" s="21">
        <v>71</v>
      </c>
      <c r="Q106" s="21">
        <v>53</v>
      </c>
      <c r="R106" s="21">
        <v>54</v>
      </c>
      <c r="S106" s="21">
        <v>91</v>
      </c>
      <c r="T106" s="21">
        <v>96</v>
      </c>
      <c r="U106" s="21">
        <v>86</v>
      </c>
      <c r="V106" s="21">
        <v>94</v>
      </c>
      <c r="W106" s="21">
        <v>95</v>
      </c>
      <c r="X106" s="21">
        <v>96</v>
      </c>
      <c r="Y106" s="21">
        <v>93</v>
      </c>
      <c r="Z106" s="21">
        <v>66</v>
      </c>
      <c r="AA106" s="21">
        <v>55</v>
      </c>
      <c r="AB106" s="21">
        <v>26</v>
      </c>
      <c r="AC106" s="22">
        <v>7</v>
      </c>
    </row>
    <row r="107" spans="1:29" x14ac:dyDescent="0.25">
      <c r="A107" s="7" t="s">
        <v>87</v>
      </c>
      <c r="B107" s="21">
        <v>1170</v>
      </c>
      <c r="C107" s="21">
        <v>569</v>
      </c>
      <c r="D107" s="60">
        <v>601</v>
      </c>
      <c r="E107" s="21">
        <v>1067</v>
      </c>
      <c r="F107" s="21">
        <v>515</v>
      </c>
      <c r="G107" s="60">
        <v>552</v>
      </c>
      <c r="H107" s="21">
        <v>103</v>
      </c>
      <c r="I107" s="21">
        <v>54</v>
      </c>
      <c r="J107" s="60">
        <v>49</v>
      </c>
      <c r="K107" s="21">
        <v>36</v>
      </c>
      <c r="L107" s="21">
        <v>32</v>
      </c>
      <c r="M107" s="21">
        <v>44</v>
      </c>
      <c r="N107" s="21">
        <v>76</v>
      </c>
      <c r="O107" s="21">
        <v>69</v>
      </c>
      <c r="P107" s="21">
        <v>76</v>
      </c>
      <c r="Q107" s="21">
        <v>47</v>
      </c>
      <c r="R107" s="21">
        <v>51</v>
      </c>
      <c r="S107" s="21">
        <v>57</v>
      </c>
      <c r="T107" s="21">
        <v>77</v>
      </c>
      <c r="U107" s="21">
        <v>100</v>
      </c>
      <c r="V107" s="21">
        <v>127</v>
      </c>
      <c r="W107" s="21">
        <v>73</v>
      </c>
      <c r="X107" s="21">
        <v>65</v>
      </c>
      <c r="Y107" s="21">
        <v>52</v>
      </c>
      <c r="Z107" s="21">
        <v>63</v>
      </c>
      <c r="AA107" s="21">
        <v>63</v>
      </c>
      <c r="AB107" s="21">
        <v>44</v>
      </c>
      <c r="AC107" s="22">
        <v>18</v>
      </c>
    </row>
    <row r="108" spans="1:29" x14ac:dyDescent="0.25">
      <c r="A108" s="7" t="s">
        <v>92</v>
      </c>
      <c r="B108" s="21">
        <v>1188</v>
      </c>
      <c r="C108" s="21">
        <v>616</v>
      </c>
      <c r="D108" s="60">
        <v>572</v>
      </c>
      <c r="E108" s="21">
        <v>1077</v>
      </c>
      <c r="F108" s="21">
        <v>555</v>
      </c>
      <c r="G108" s="60">
        <v>522</v>
      </c>
      <c r="H108" s="21">
        <v>111</v>
      </c>
      <c r="I108" s="21">
        <v>61</v>
      </c>
      <c r="J108" s="60">
        <v>50</v>
      </c>
      <c r="K108" s="21">
        <v>42</v>
      </c>
      <c r="L108" s="21">
        <v>60</v>
      </c>
      <c r="M108" s="21">
        <v>40</v>
      </c>
      <c r="N108" s="21">
        <v>59</v>
      </c>
      <c r="O108" s="21">
        <v>58</v>
      </c>
      <c r="P108" s="21">
        <v>60</v>
      </c>
      <c r="Q108" s="21">
        <v>71</v>
      </c>
      <c r="R108" s="21">
        <v>58</v>
      </c>
      <c r="S108" s="21">
        <v>54</v>
      </c>
      <c r="T108" s="21">
        <v>89</v>
      </c>
      <c r="U108" s="21">
        <v>95</v>
      </c>
      <c r="V108" s="21">
        <v>99</v>
      </c>
      <c r="W108" s="21">
        <v>105</v>
      </c>
      <c r="X108" s="21">
        <v>94</v>
      </c>
      <c r="Y108" s="21">
        <v>64</v>
      </c>
      <c r="Z108" s="21">
        <v>58</v>
      </c>
      <c r="AA108" s="21">
        <v>48</v>
      </c>
      <c r="AB108" s="21">
        <v>23</v>
      </c>
      <c r="AC108" s="22">
        <v>11</v>
      </c>
    </row>
    <row r="109" spans="1:29" ht="13" x14ac:dyDescent="0.3">
      <c r="A109" s="6" t="str">
        <f>VLOOKUP("&lt;Zeilentitel_12&gt;",Uebersetzungen!$B$3:$E$121,Uebersetzungen!$B$2+1,FALSE)</f>
        <v>Region Viamala</v>
      </c>
      <c r="B109" s="9">
        <v>13597</v>
      </c>
      <c r="C109" s="9">
        <v>6805</v>
      </c>
      <c r="D109" s="65">
        <v>6792</v>
      </c>
      <c r="E109" s="9">
        <v>11457</v>
      </c>
      <c r="F109" s="9">
        <v>5629</v>
      </c>
      <c r="G109" s="65">
        <v>5828</v>
      </c>
      <c r="H109" s="9">
        <v>2140</v>
      </c>
      <c r="I109" s="9">
        <v>1176</v>
      </c>
      <c r="J109" s="65">
        <v>964</v>
      </c>
      <c r="K109" s="67">
        <v>680</v>
      </c>
      <c r="L109" s="67">
        <v>692</v>
      </c>
      <c r="M109" s="67">
        <v>632</v>
      </c>
      <c r="N109" s="67">
        <v>742</v>
      </c>
      <c r="O109" s="67">
        <v>738</v>
      </c>
      <c r="P109" s="67">
        <v>748</v>
      </c>
      <c r="Q109" s="67">
        <v>797</v>
      </c>
      <c r="R109" s="67">
        <v>835</v>
      </c>
      <c r="S109" s="67">
        <v>782</v>
      </c>
      <c r="T109" s="67">
        <v>951</v>
      </c>
      <c r="U109" s="67">
        <v>1129</v>
      </c>
      <c r="V109" s="67">
        <v>1007</v>
      </c>
      <c r="W109" s="67">
        <v>991</v>
      </c>
      <c r="X109" s="67">
        <v>851</v>
      </c>
      <c r="Y109" s="67">
        <v>726</v>
      </c>
      <c r="Z109" s="67">
        <v>539</v>
      </c>
      <c r="AA109" s="67">
        <v>374</v>
      </c>
      <c r="AB109" s="67">
        <v>243</v>
      </c>
      <c r="AC109" s="68">
        <v>140</v>
      </c>
    </row>
    <row r="110" spans="1:29" x14ac:dyDescent="0.25">
      <c r="A110" s="7" t="s">
        <v>13</v>
      </c>
      <c r="B110" s="21">
        <v>353</v>
      </c>
      <c r="C110" s="21">
        <v>168</v>
      </c>
      <c r="D110" s="60">
        <v>185</v>
      </c>
      <c r="E110" s="21">
        <v>314</v>
      </c>
      <c r="F110" s="21">
        <v>146</v>
      </c>
      <c r="G110" s="60">
        <v>168</v>
      </c>
      <c r="H110" s="21">
        <v>39</v>
      </c>
      <c r="I110" s="21">
        <v>22</v>
      </c>
      <c r="J110" s="60">
        <v>17</v>
      </c>
      <c r="K110" s="21">
        <v>13</v>
      </c>
      <c r="L110" s="21">
        <v>24</v>
      </c>
      <c r="M110" s="21">
        <v>15</v>
      </c>
      <c r="N110" s="21">
        <v>15</v>
      </c>
      <c r="O110" s="21">
        <v>19</v>
      </c>
      <c r="P110" s="21">
        <v>17</v>
      </c>
      <c r="Q110" s="21">
        <v>16</v>
      </c>
      <c r="R110" s="21">
        <v>21</v>
      </c>
      <c r="S110" s="21">
        <v>25</v>
      </c>
      <c r="T110" s="21">
        <v>24</v>
      </c>
      <c r="U110" s="21">
        <v>35</v>
      </c>
      <c r="V110" s="21">
        <v>25</v>
      </c>
      <c r="W110" s="21">
        <v>20</v>
      </c>
      <c r="X110" s="21">
        <v>28</v>
      </c>
      <c r="Y110" s="21">
        <v>29</v>
      </c>
      <c r="Z110" s="21">
        <v>16</v>
      </c>
      <c r="AA110" s="21">
        <v>7</v>
      </c>
      <c r="AB110" s="21">
        <v>4</v>
      </c>
      <c r="AC110" s="22">
        <v>0</v>
      </c>
    </row>
    <row r="111" spans="1:29" x14ac:dyDescent="0.25">
      <c r="A111" s="7" t="s">
        <v>14</v>
      </c>
      <c r="B111" s="21">
        <v>299</v>
      </c>
      <c r="C111" s="21">
        <v>150</v>
      </c>
      <c r="D111" s="60">
        <v>149</v>
      </c>
      <c r="E111" s="21">
        <v>263</v>
      </c>
      <c r="F111" s="21">
        <v>129</v>
      </c>
      <c r="G111" s="60">
        <v>134</v>
      </c>
      <c r="H111" s="21">
        <v>36</v>
      </c>
      <c r="I111" s="21">
        <v>21</v>
      </c>
      <c r="J111" s="60">
        <v>15</v>
      </c>
      <c r="K111" s="69">
        <v>13</v>
      </c>
      <c r="L111" s="10">
        <v>12</v>
      </c>
      <c r="M111" s="10">
        <v>13</v>
      </c>
      <c r="N111" s="10">
        <v>25</v>
      </c>
      <c r="O111" s="10">
        <v>19</v>
      </c>
      <c r="P111" s="10">
        <v>20</v>
      </c>
      <c r="Q111" s="10">
        <v>13</v>
      </c>
      <c r="R111" s="10">
        <v>13</v>
      </c>
      <c r="S111" s="10">
        <v>18</v>
      </c>
      <c r="T111" s="10">
        <v>23</v>
      </c>
      <c r="U111" s="10">
        <v>38</v>
      </c>
      <c r="V111" s="10">
        <v>20</v>
      </c>
      <c r="W111" s="10">
        <v>24</v>
      </c>
      <c r="X111" s="10">
        <v>20</v>
      </c>
      <c r="Y111" s="10">
        <v>14</v>
      </c>
      <c r="Z111" s="10">
        <v>9</v>
      </c>
      <c r="AA111" s="10">
        <v>4</v>
      </c>
      <c r="AB111" s="10">
        <v>1</v>
      </c>
      <c r="AC111" s="14">
        <v>0</v>
      </c>
    </row>
    <row r="112" spans="1:29" x14ac:dyDescent="0.25">
      <c r="A112" s="7" t="s">
        <v>15</v>
      </c>
      <c r="B112" s="21">
        <v>789</v>
      </c>
      <c r="C112" s="21">
        <v>377</v>
      </c>
      <c r="D112" s="60">
        <v>412</v>
      </c>
      <c r="E112" s="21">
        <v>756</v>
      </c>
      <c r="F112" s="21">
        <v>361</v>
      </c>
      <c r="G112" s="60">
        <v>395</v>
      </c>
      <c r="H112" s="21">
        <v>33</v>
      </c>
      <c r="I112" s="21">
        <v>16</v>
      </c>
      <c r="J112" s="60">
        <v>17</v>
      </c>
      <c r="K112" s="21">
        <v>45</v>
      </c>
      <c r="L112" s="21">
        <v>35</v>
      </c>
      <c r="M112" s="21">
        <v>30</v>
      </c>
      <c r="N112" s="21">
        <v>47</v>
      </c>
      <c r="O112" s="21">
        <v>53</v>
      </c>
      <c r="P112" s="21">
        <v>43</v>
      </c>
      <c r="Q112" s="21">
        <v>49</v>
      </c>
      <c r="R112" s="21">
        <v>42</v>
      </c>
      <c r="S112" s="21">
        <v>34</v>
      </c>
      <c r="T112" s="21">
        <v>57</v>
      </c>
      <c r="U112" s="21">
        <v>64</v>
      </c>
      <c r="V112" s="21">
        <v>48</v>
      </c>
      <c r="W112" s="21">
        <v>68</v>
      </c>
      <c r="X112" s="21">
        <v>39</v>
      </c>
      <c r="Y112" s="21">
        <v>39</v>
      </c>
      <c r="Z112" s="21">
        <v>35</v>
      </c>
      <c r="AA112" s="21">
        <v>23</v>
      </c>
      <c r="AB112" s="21">
        <v>25</v>
      </c>
      <c r="AC112" s="22">
        <v>13</v>
      </c>
    </row>
    <row r="113" spans="1:29" x14ac:dyDescent="0.25">
      <c r="A113" s="7" t="s">
        <v>16</v>
      </c>
      <c r="B113" s="21">
        <v>943</v>
      </c>
      <c r="C113" s="21">
        <v>477</v>
      </c>
      <c r="D113" s="60">
        <v>466</v>
      </c>
      <c r="E113" s="21">
        <v>805</v>
      </c>
      <c r="F113" s="21">
        <v>397</v>
      </c>
      <c r="G113" s="60">
        <v>408</v>
      </c>
      <c r="H113" s="21">
        <v>138</v>
      </c>
      <c r="I113" s="21">
        <v>80</v>
      </c>
      <c r="J113" s="60">
        <v>58</v>
      </c>
      <c r="K113" s="21">
        <v>56</v>
      </c>
      <c r="L113" s="21">
        <v>54</v>
      </c>
      <c r="M113" s="21">
        <v>47</v>
      </c>
      <c r="N113" s="21">
        <v>64</v>
      </c>
      <c r="O113" s="21">
        <v>39</v>
      </c>
      <c r="P113" s="21">
        <v>39</v>
      </c>
      <c r="Q113" s="21">
        <v>55</v>
      </c>
      <c r="R113" s="21">
        <v>70</v>
      </c>
      <c r="S113" s="21">
        <v>48</v>
      </c>
      <c r="T113" s="21">
        <v>75</v>
      </c>
      <c r="U113" s="21">
        <v>67</v>
      </c>
      <c r="V113" s="21">
        <v>67</v>
      </c>
      <c r="W113" s="21">
        <v>55</v>
      </c>
      <c r="X113" s="21">
        <v>51</v>
      </c>
      <c r="Y113" s="21">
        <v>61</v>
      </c>
      <c r="Z113" s="21">
        <v>40</v>
      </c>
      <c r="AA113" s="21">
        <v>25</v>
      </c>
      <c r="AB113" s="21">
        <v>22</v>
      </c>
      <c r="AC113" s="22">
        <v>8</v>
      </c>
    </row>
    <row r="114" spans="1:29" x14ac:dyDescent="0.25">
      <c r="A114" s="7" t="s">
        <v>17</v>
      </c>
      <c r="B114" s="21">
        <v>2228</v>
      </c>
      <c r="C114" s="21">
        <v>1148</v>
      </c>
      <c r="D114" s="60">
        <v>1080</v>
      </c>
      <c r="E114" s="21">
        <v>1858</v>
      </c>
      <c r="F114" s="21">
        <v>933</v>
      </c>
      <c r="G114" s="60">
        <v>925</v>
      </c>
      <c r="H114" s="21">
        <v>370</v>
      </c>
      <c r="I114" s="21">
        <v>215</v>
      </c>
      <c r="J114" s="60">
        <v>155</v>
      </c>
      <c r="K114" s="21">
        <v>110</v>
      </c>
      <c r="L114" s="21">
        <v>110</v>
      </c>
      <c r="M114" s="21">
        <v>101</v>
      </c>
      <c r="N114" s="21">
        <v>125</v>
      </c>
      <c r="O114" s="21">
        <v>130</v>
      </c>
      <c r="P114" s="21">
        <v>120</v>
      </c>
      <c r="Q114" s="21">
        <v>141</v>
      </c>
      <c r="R114" s="21">
        <v>136</v>
      </c>
      <c r="S114" s="21">
        <v>121</v>
      </c>
      <c r="T114" s="21">
        <v>173</v>
      </c>
      <c r="U114" s="21">
        <v>189</v>
      </c>
      <c r="V114" s="21">
        <v>179</v>
      </c>
      <c r="W114" s="21">
        <v>158</v>
      </c>
      <c r="X114" s="21">
        <v>134</v>
      </c>
      <c r="Y114" s="21">
        <v>125</v>
      </c>
      <c r="Z114" s="21">
        <v>77</v>
      </c>
      <c r="AA114" s="21">
        <v>56</v>
      </c>
      <c r="AB114" s="21">
        <v>32</v>
      </c>
      <c r="AC114" s="22">
        <v>11</v>
      </c>
    </row>
    <row r="115" spans="1:29" x14ac:dyDescent="0.25">
      <c r="A115" s="7" t="s">
        <v>18</v>
      </c>
      <c r="B115" s="21">
        <v>248</v>
      </c>
      <c r="C115" s="21">
        <v>124</v>
      </c>
      <c r="D115" s="60">
        <v>124</v>
      </c>
      <c r="E115" s="21">
        <v>234</v>
      </c>
      <c r="F115" s="21">
        <v>115</v>
      </c>
      <c r="G115" s="60">
        <v>119</v>
      </c>
      <c r="H115" s="21">
        <v>14</v>
      </c>
      <c r="I115" s="21">
        <v>9</v>
      </c>
      <c r="J115" s="60">
        <v>5</v>
      </c>
      <c r="K115" s="21">
        <v>14</v>
      </c>
      <c r="L115" s="21">
        <v>15</v>
      </c>
      <c r="M115" s="21">
        <v>17</v>
      </c>
      <c r="N115" s="21">
        <v>25</v>
      </c>
      <c r="O115" s="21">
        <v>7</v>
      </c>
      <c r="P115" s="21">
        <v>12</v>
      </c>
      <c r="Q115" s="21">
        <v>13</v>
      </c>
      <c r="R115" s="21">
        <v>16</v>
      </c>
      <c r="S115" s="21">
        <v>17</v>
      </c>
      <c r="T115" s="21">
        <v>22</v>
      </c>
      <c r="U115" s="21">
        <v>16</v>
      </c>
      <c r="V115" s="21">
        <v>18</v>
      </c>
      <c r="W115" s="21">
        <v>15</v>
      </c>
      <c r="X115" s="21">
        <v>15</v>
      </c>
      <c r="Y115" s="21">
        <v>7</v>
      </c>
      <c r="Z115" s="21">
        <v>8</v>
      </c>
      <c r="AA115" s="21">
        <v>6</v>
      </c>
      <c r="AB115" s="21">
        <v>2</v>
      </c>
      <c r="AC115" s="22">
        <v>3</v>
      </c>
    </row>
    <row r="116" spans="1:29" x14ac:dyDescent="0.25">
      <c r="A116" s="7" t="s">
        <v>19</v>
      </c>
      <c r="B116" s="21">
        <v>488</v>
      </c>
      <c r="C116" s="21">
        <v>234</v>
      </c>
      <c r="D116" s="60">
        <v>254</v>
      </c>
      <c r="E116" s="21">
        <v>464</v>
      </c>
      <c r="F116" s="21">
        <v>223</v>
      </c>
      <c r="G116" s="60">
        <v>241</v>
      </c>
      <c r="H116" s="21">
        <v>24</v>
      </c>
      <c r="I116" s="21">
        <v>11</v>
      </c>
      <c r="J116" s="60">
        <v>13</v>
      </c>
      <c r="K116" s="21">
        <v>32</v>
      </c>
      <c r="L116" s="21">
        <v>42</v>
      </c>
      <c r="M116" s="21">
        <v>23</v>
      </c>
      <c r="N116" s="21">
        <v>22</v>
      </c>
      <c r="O116" s="21">
        <v>17</v>
      </c>
      <c r="P116" s="21">
        <v>27</v>
      </c>
      <c r="Q116" s="21">
        <v>27</v>
      </c>
      <c r="R116" s="21">
        <v>50</v>
      </c>
      <c r="S116" s="21">
        <v>24</v>
      </c>
      <c r="T116" s="21">
        <v>24</v>
      </c>
      <c r="U116" s="21">
        <v>42</v>
      </c>
      <c r="V116" s="21">
        <v>38</v>
      </c>
      <c r="W116" s="21">
        <v>40</v>
      </c>
      <c r="X116" s="21">
        <v>37</v>
      </c>
      <c r="Y116" s="21">
        <v>23</v>
      </c>
      <c r="Z116" s="21">
        <v>8</v>
      </c>
      <c r="AA116" s="21">
        <v>8</v>
      </c>
      <c r="AB116" s="21">
        <v>1</v>
      </c>
      <c r="AC116" s="22">
        <v>3</v>
      </c>
    </row>
    <row r="117" spans="1:29" x14ac:dyDescent="0.25">
      <c r="A117" s="7" t="s">
        <v>20</v>
      </c>
      <c r="B117" s="21">
        <v>3217</v>
      </c>
      <c r="C117" s="21">
        <v>1638</v>
      </c>
      <c r="D117" s="60">
        <v>1579</v>
      </c>
      <c r="E117" s="21">
        <v>2174</v>
      </c>
      <c r="F117" s="21">
        <v>1062</v>
      </c>
      <c r="G117" s="60">
        <v>1112</v>
      </c>
      <c r="H117" s="21">
        <v>1043</v>
      </c>
      <c r="I117" s="21">
        <v>576</v>
      </c>
      <c r="J117" s="60">
        <v>467</v>
      </c>
      <c r="K117" s="21">
        <v>159</v>
      </c>
      <c r="L117" s="21">
        <v>142</v>
      </c>
      <c r="M117" s="21">
        <v>146</v>
      </c>
      <c r="N117" s="21">
        <v>176</v>
      </c>
      <c r="O117" s="21">
        <v>210</v>
      </c>
      <c r="P117" s="21">
        <v>207</v>
      </c>
      <c r="Q117" s="21">
        <v>197</v>
      </c>
      <c r="R117" s="21">
        <v>189</v>
      </c>
      <c r="S117" s="21">
        <v>218</v>
      </c>
      <c r="T117" s="21">
        <v>223</v>
      </c>
      <c r="U117" s="21">
        <v>248</v>
      </c>
      <c r="V117" s="21">
        <v>241</v>
      </c>
      <c r="W117" s="21">
        <v>226</v>
      </c>
      <c r="X117" s="21">
        <v>175</v>
      </c>
      <c r="Y117" s="21">
        <v>156</v>
      </c>
      <c r="Z117" s="21">
        <v>150</v>
      </c>
      <c r="AA117" s="21">
        <v>79</v>
      </c>
      <c r="AB117" s="21">
        <v>51</v>
      </c>
      <c r="AC117" s="22">
        <v>24</v>
      </c>
    </row>
    <row r="118" spans="1:29" x14ac:dyDescent="0.25">
      <c r="A118" s="7" t="s">
        <v>21</v>
      </c>
      <c r="B118" s="21">
        <v>130</v>
      </c>
      <c r="C118" s="21">
        <v>68</v>
      </c>
      <c r="D118" s="60">
        <v>62</v>
      </c>
      <c r="E118" s="21">
        <v>124</v>
      </c>
      <c r="F118" s="21">
        <v>67</v>
      </c>
      <c r="G118" s="60">
        <v>57</v>
      </c>
      <c r="H118" s="21">
        <v>6</v>
      </c>
      <c r="I118" s="21">
        <v>1</v>
      </c>
      <c r="J118" s="60">
        <v>5</v>
      </c>
      <c r="K118" s="21">
        <v>7</v>
      </c>
      <c r="L118" s="21">
        <v>4</v>
      </c>
      <c r="M118" s="21">
        <v>6</v>
      </c>
      <c r="N118" s="21">
        <v>6</v>
      </c>
      <c r="O118" s="21">
        <v>1</v>
      </c>
      <c r="P118" s="21">
        <v>3</v>
      </c>
      <c r="Q118" s="21">
        <v>8</v>
      </c>
      <c r="R118" s="21">
        <v>7</v>
      </c>
      <c r="S118" s="21">
        <v>9</v>
      </c>
      <c r="T118" s="21">
        <v>12</v>
      </c>
      <c r="U118" s="21">
        <v>10</v>
      </c>
      <c r="V118" s="21">
        <v>9</v>
      </c>
      <c r="W118" s="21">
        <v>10</v>
      </c>
      <c r="X118" s="21">
        <v>18</v>
      </c>
      <c r="Y118" s="21">
        <v>7</v>
      </c>
      <c r="Z118" s="21">
        <v>7</v>
      </c>
      <c r="AA118" s="21">
        <v>3</v>
      </c>
      <c r="AB118" s="21">
        <v>2</v>
      </c>
      <c r="AC118" s="22">
        <v>1</v>
      </c>
    </row>
    <row r="119" spans="1:29" x14ac:dyDescent="0.25">
      <c r="A119" s="7" t="s">
        <v>22</v>
      </c>
      <c r="B119" s="21">
        <v>154</v>
      </c>
      <c r="C119" s="21">
        <v>81</v>
      </c>
      <c r="D119" s="60">
        <v>73</v>
      </c>
      <c r="E119" s="21">
        <v>138</v>
      </c>
      <c r="F119" s="21">
        <v>74</v>
      </c>
      <c r="G119" s="60">
        <v>64</v>
      </c>
      <c r="H119" s="21">
        <v>16</v>
      </c>
      <c r="I119" s="21">
        <v>7</v>
      </c>
      <c r="J119" s="60">
        <v>9</v>
      </c>
      <c r="K119" s="21">
        <v>10</v>
      </c>
      <c r="L119" s="21">
        <v>8</v>
      </c>
      <c r="M119" s="21">
        <v>6</v>
      </c>
      <c r="N119" s="21">
        <v>5</v>
      </c>
      <c r="O119" s="21">
        <v>0</v>
      </c>
      <c r="P119" s="21">
        <v>4</v>
      </c>
      <c r="Q119" s="21">
        <v>7</v>
      </c>
      <c r="R119" s="21">
        <v>11</v>
      </c>
      <c r="S119" s="21">
        <v>12</v>
      </c>
      <c r="T119" s="21">
        <v>7</v>
      </c>
      <c r="U119" s="21">
        <v>9</v>
      </c>
      <c r="V119" s="21">
        <v>7</v>
      </c>
      <c r="W119" s="21">
        <v>8</v>
      </c>
      <c r="X119" s="21">
        <v>20</v>
      </c>
      <c r="Y119" s="21">
        <v>20</v>
      </c>
      <c r="Z119" s="21">
        <v>11</v>
      </c>
      <c r="AA119" s="21">
        <v>5</v>
      </c>
      <c r="AB119" s="21">
        <v>3</v>
      </c>
      <c r="AC119" s="22">
        <v>1</v>
      </c>
    </row>
    <row r="120" spans="1:29" x14ac:dyDescent="0.25">
      <c r="A120" s="7" t="s">
        <v>24</v>
      </c>
      <c r="B120" s="21">
        <v>2067</v>
      </c>
      <c r="C120" s="21">
        <v>998</v>
      </c>
      <c r="D120" s="60">
        <v>1069</v>
      </c>
      <c r="E120" s="21">
        <v>1962</v>
      </c>
      <c r="F120" s="21">
        <v>948</v>
      </c>
      <c r="G120" s="60">
        <v>1014</v>
      </c>
      <c r="H120" s="21">
        <v>105</v>
      </c>
      <c r="I120" s="21">
        <v>50</v>
      </c>
      <c r="J120" s="60">
        <v>55</v>
      </c>
      <c r="K120" s="21">
        <v>115</v>
      </c>
      <c r="L120" s="21">
        <v>120</v>
      </c>
      <c r="M120" s="21">
        <v>105</v>
      </c>
      <c r="N120" s="21">
        <v>77</v>
      </c>
      <c r="O120" s="21">
        <v>107</v>
      </c>
      <c r="P120" s="21">
        <v>131</v>
      </c>
      <c r="Q120" s="21">
        <v>126</v>
      </c>
      <c r="R120" s="21">
        <v>138</v>
      </c>
      <c r="S120" s="21">
        <v>119</v>
      </c>
      <c r="T120" s="21">
        <v>119</v>
      </c>
      <c r="U120" s="21">
        <v>191</v>
      </c>
      <c r="V120" s="21">
        <v>159</v>
      </c>
      <c r="W120" s="21">
        <v>174</v>
      </c>
      <c r="X120" s="21">
        <v>139</v>
      </c>
      <c r="Y120" s="21">
        <v>88</v>
      </c>
      <c r="Z120" s="21">
        <v>52</v>
      </c>
      <c r="AA120" s="21">
        <v>45</v>
      </c>
      <c r="AB120" s="21">
        <v>30</v>
      </c>
      <c r="AC120" s="22">
        <v>32</v>
      </c>
    </row>
    <row r="121" spans="1:29" x14ac:dyDescent="0.25">
      <c r="A121" s="7" t="s">
        <v>25</v>
      </c>
      <c r="B121" s="21">
        <v>168</v>
      </c>
      <c r="C121" s="21">
        <v>79</v>
      </c>
      <c r="D121" s="60">
        <v>89</v>
      </c>
      <c r="E121" s="21">
        <v>159</v>
      </c>
      <c r="F121" s="21">
        <v>75</v>
      </c>
      <c r="G121" s="60">
        <v>84</v>
      </c>
      <c r="H121" s="21">
        <v>9</v>
      </c>
      <c r="I121" s="21">
        <v>4</v>
      </c>
      <c r="J121" s="60">
        <v>5</v>
      </c>
      <c r="K121" s="21">
        <v>6</v>
      </c>
      <c r="L121" s="21">
        <v>7</v>
      </c>
      <c r="M121" s="21">
        <v>4</v>
      </c>
      <c r="N121" s="21">
        <v>12</v>
      </c>
      <c r="O121" s="21">
        <v>9</v>
      </c>
      <c r="P121" s="21">
        <v>7</v>
      </c>
      <c r="Q121" s="21">
        <v>7</v>
      </c>
      <c r="R121" s="21">
        <v>12</v>
      </c>
      <c r="S121" s="21">
        <v>5</v>
      </c>
      <c r="T121" s="21">
        <v>7</v>
      </c>
      <c r="U121" s="21">
        <v>13</v>
      </c>
      <c r="V121" s="21">
        <v>13</v>
      </c>
      <c r="W121" s="21">
        <v>20</v>
      </c>
      <c r="X121" s="21">
        <v>16</v>
      </c>
      <c r="Y121" s="21">
        <v>11</v>
      </c>
      <c r="Z121" s="21">
        <v>6</v>
      </c>
      <c r="AA121" s="21">
        <v>4</v>
      </c>
      <c r="AB121" s="21">
        <v>6</v>
      </c>
      <c r="AC121" s="22">
        <v>3</v>
      </c>
    </row>
    <row r="122" spans="1:29" x14ac:dyDescent="0.25">
      <c r="A122" s="7" t="s">
        <v>26</v>
      </c>
      <c r="B122" s="21">
        <v>144</v>
      </c>
      <c r="C122" s="21">
        <v>72</v>
      </c>
      <c r="D122" s="60">
        <v>72</v>
      </c>
      <c r="E122" s="21">
        <v>128</v>
      </c>
      <c r="F122" s="21">
        <v>64</v>
      </c>
      <c r="G122" s="60">
        <v>64</v>
      </c>
      <c r="H122" s="21">
        <v>16</v>
      </c>
      <c r="I122" s="21">
        <v>8</v>
      </c>
      <c r="J122" s="60">
        <v>8</v>
      </c>
      <c r="K122" s="21">
        <v>11</v>
      </c>
      <c r="L122" s="21">
        <v>13</v>
      </c>
      <c r="M122" s="21">
        <v>6</v>
      </c>
      <c r="N122" s="21">
        <v>6</v>
      </c>
      <c r="O122" s="21">
        <v>3</v>
      </c>
      <c r="P122" s="21">
        <v>9</v>
      </c>
      <c r="Q122" s="21">
        <v>6</v>
      </c>
      <c r="R122" s="21">
        <v>3</v>
      </c>
      <c r="S122" s="21">
        <v>8</v>
      </c>
      <c r="T122" s="21">
        <v>13</v>
      </c>
      <c r="U122" s="21">
        <v>8</v>
      </c>
      <c r="V122" s="21">
        <v>8</v>
      </c>
      <c r="W122" s="21">
        <v>12</v>
      </c>
      <c r="X122" s="21">
        <v>10</v>
      </c>
      <c r="Y122" s="21">
        <v>7</v>
      </c>
      <c r="Z122" s="21">
        <v>6</v>
      </c>
      <c r="AA122" s="21">
        <v>5</v>
      </c>
      <c r="AB122" s="21">
        <v>7</v>
      </c>
      <c r="AC122" s="22">
        <v>3</v>
      </c>
    </row>
    <row r="123" spans="1:29" x14ac:dyDescent="0.25">
      <c r="A123" s="7" t="s">
        <v>27</v>
      </c>
      <c r="B123" s="21">
        <v>908</v>
      </c>
      <c r="C123" s="21">
        <v>425</v>
      </c>
      <c r="D123" s="60">
        <v>483</v>
      </c>
      <c r="E123" s="21">
        <v>782</v>
      </c>
      <c r="F123" s="21">
        <v>359</v>
      </c>
      <c r="G123" s="60">
        <v>423</v>
      </c>
      <c r="H123" s="21">
        <v>126</v>
      </c>
      <c r="I123" s="21">
        <v>66</v>
      </c>
      <c r="J123" s="60">
        <v>60</v>
      </c>
      <c r="K123" s="21">
        <v>32</v>
      </c>
      <c r="L123" s="21">
        <v>51</v>
      </c>
      <c r="M123" s="21">
        <v>49</v>
      </c>
      <c r="N123" s="21">
        <v>48</v>
      </c>
      <c r="O123" s="21">
        <v>43</v>
      </c>
      <c r="P123" s="21">
        <v>30</v>
      </c>
      <c r="Q123" s="21">
        <v>43</v>
      </c>
      <c r="R123" s="21">
        <v>51</v>
      </c>
      <c r="S123" s="21">
        <v>64</v>
      </c>
      <c r="T123" s="21">
        <v>66</v>
      </c>
      <c r="U123" s="21">
        <v>65</v>
      </c>
      <c r="V123" s="21">
        <v>68</v>
      </c>
      <c r="W123" s="21">
        <v>49</v>
      </c>
      <c r="X123" s="21">
        <v>61</v>
      </c>
      <c r="Y123" s="21">
        <v>54</v>
      </c>
      <c r="Z123" s="21">
        <v>45</v>
      </c>
      <c r="AA123" s="21">
        <v>46</v>
      </c>
      <c r="AB123" s="21">
        <v>25</v>
      </c>
      <c r="AC123" s="22">
        <v>18</v>
      </c>
    </row>
    <row r="124" spans="1:29" x14ac:dyDescent="0.25">
      <c r="A124" s="7" t="s">
        <v>243</v>
      </c>
      <c r="B124" s="21">
        <v>56</v>
      </c>
      <c r="C124" s="21">
        <v>32</v>
      </c>
      <c r="D124" s="60">
        <v>24</v>
      </c>
      <c r="E124" s="21">
        <v>52</v>
      </c>
      <c r="F124" s="21">
        <v>29</v>
      </c>
      <c r="G124" s="60">
        <v>23</v>
      </c>
      <c r="H124" s="21">
        <v>4</v>
      </c>
      <c r="I124" s="21">
        <v>3</v>
      </c>
      <c r="J124" s="60">
        <v>1</v>
      </c>
      <c r="K124" s="21">
        <v>6</v>
      </c>
      <c r="L124" s="21">
        <v>1</v>
      </c>
      <c r="M124" s="21">
        <v>2</v>
      </c>
      <c r="N124" s="21">
        <v>1</v>
      </c>
      <c r="O124" s="21">
        <v>4</v>
      </c>
      <c r="P124" s="21">
        <v>5</v>
      </c>
      <c r="Q124" s="21">
        <v>4</v>
      </c>
      <c r="R124" s="21">
        <v>4</v>
      </c>
      <c r="S124" s="21">
        <v>1</v>
      </c>
      <c r="T124" s="21">
        <v>5</v>
      </c>
      <c r="U124" s="21">
        <v>4</v>
      </c>
      <c r="V124" s="21">
        <v>3</v>
      </c>
      <c r="W124" s="21">
        <v>6</v>
      </c>
      <c r="X124" s="21">
        <v>3</v>
      </c>
      <c r="Y124" s="21">
        <v>2</v>
      </c>
      <c r="Z124" s="21">
        <v>1</v>
      </c>
      <c r="AA124" s="21">
        <v>2</v>
      </c>
      <c r="AB124" s="21">
        <v>1</v>
      </c>
      <c r="AC124" s="22">
        <v>1</v>
      </c>
    </row>
    <row r="125" spans="1:29" x14ac:dyDescent="0.25">
      <c r="A125" s="7" t="s">
        <v>244</v>
      </c>
      <c r="B125" s="21">
        <v>202</v>
      </c>
      <c r="C125" s="21">
        <v>96</v>
      </c>
      <c r="D125" s="60">
        <v>106</v>
      </c>
      <c r="E125" s="21">
        <v>200</v>
      </c>
      <c r="F125" s="21">
        <v>95</v>
      </c>
      <c r="G125" s="60">
        <v>105</v>
      </c>
      <c r="H125" s="21">
        <v>2</v>
      </c>
      <c r="I125" s="21">
        <v>1</v>
      </c>
      <c r="J125" s="60">
        <v>1</v>
      </c>
      <c r="K125" s="21">
        <v>11</v>
      </c>
      <c r="L125" s="21">
        <v>19</v>
      </c>
      <c r="M125" s="21">
        <v>7</v>
      </c>
      <c r="N125" s="21">
        <v>11</v>
      </c>
      <c r="O125" s="21">
        <v>11</v>
      </c>
      <c r="P125" s="21">
        <v>11</v>
      </c>
      <c r="Q125" s="21">
        <v>12</v>
      </c>
      <c r="R125" s="21">
        <v>8</v>
      </c>
      <c r="S125" s="21">
        <v>9</v>
      </c>
      <c r="T125" s="21">
        <v>13</v>
      </c>
      <c r="U125" s="21">
        <v>17</v>
      </c>
      <c r="V125" s="21">
        <v>18</v>
      </c>
      <c r="W125" s="21">
        <v>14</v>
      </c>
      <c r="X125" s="21">
        <v>10</v>
      </c>
      <c r="Y125" s="21">
        <v>7</v>
      </c>
      <c r="Z125" s="21">
        <v>14</v>
      </c>
      <c r="AA125" s="21">
        <v>3</v>
      </c>
      <c r="AB125" s="21">
        <v>3</v>
      </c>
      <c r="AC125" s="22">
        <v>4</v>
      </c>
    </row>
    <row r="126" spans="1:29" x14ac:dyDescent="0.25">
      <c r="A126" s="7" t="s">
        <v>245</v>
      </c>
      <c r="B126" s="21">
        <v>46</v>
      </c>
      <c r="C126" s="21">
        <v>21</v>
      </c>
      <c r="D126" s="60">
        <v>25</v>
      </c>
      <c r="E126" s="21">
        <v>44</v>
      </c>
      <c r="F126" s="21">
        <v>21</v>
      </c>
      <c r="G126" s="60">
        <v>23</v>
      </c>
      <c r="H126" s="21">
        <v>2</v>
      </c>
      <c r="I126" s="21">
        <v>0</v>
      </c>
      <c r="J126" s="60">
        <v>2</v>
      </c>
      <c r="K126" s="21">
        <v>2</v>
      </c>
      <c r="L126" s="21">
        <v>0</v>
      </c>
      <c r="M126" s="21">
        <v>2</v>
      </c>
      <c r="N126" s="21">
        <v>2</v>
      </c>
      <c r="O126" s="21">
        <v>1</v>
      </c>
      <c r="P126" s="21">
        <v>4</v>
      </c>
      <c r="Q126" s="21">
        <v>5</v>
      </c>
      <c r="R126" s="21">
        <v>1</v>
      </c>
      <c r="S126" s="21">
        <v>2</v>
      </c>
      <c r="T126" s="21">
        <v>2</v>
      </c>
      <c r="U126" s="21">
        <v>2</v>
      </c>
      <c r="V126" s="21">
        <v>9</v>
      </c>
      <c r="W126" s="21">
        <v>3</v>
      </c>
      <c r="X126" s="21">
        <v>2</v>
      </c>
      <c r="Y126" s="21">
        <v>0</v>
      </c>
      <c r="Z126" s="21">
        <v>0</v>
      </c>
      <c r="AA126" s="21">
        <v>5</v>
      </c>
      <c r="AB126" s="21">
        <v>3</v>
      </c>
      <c r="AC126" s="22">
        <v>1</v>
      </c>
    </row>
    <row r="127" spans="1:29" x14ac:dyDescent="0.25">
      <c r="A127" s="7" t="s">
        <v>246</v>
      </c>
      <c r="B127" s="21">
        <v>51</v>
      </c>
      <c r="C127" s="21">
        <v>29</v>
      </c>
      <c r="D127" s="60">
        <v>22</v>
      </c>
      <c r="E127" s="21">
        <v>46</v>
      </c>
      <c r="F127" s="21">
        <v>27</v>
      </c>
      <c r="G127" s="60">
        <v>19</v>
      </c>
      <c r="H127" s="21">
        <v>5</v>
      </c>
      <c r="I127" s="21">
        <v>2</v>
      </c>
      <c r="J127" s="60">
        <v>3</v>
      </c>
      <c r="K127" s="21">
        <v>4</v>
      </c>
      <c r="L127" s="21">
        <v>1</v>
      </c>
      <c r="M127" s="21">
        <v>0</v>
      </c>
      <c r="N127" s="21">
        <v>2</v>
      </c>
      <c r="O127" s="21">
        <v>6</v>
      </c>
      <c r="P127" s="21">
        <v>5</v>
      </c>
      <c r="Q127" s="21">
        <v>4</v>
      </c>
      <c r="R127" s="21">
        <v>0</v>
      </c>
      <c r="S127" s="21">
        <v>1</v>
      </c>
      <c r="T127" s="21">
        <v>5</v>
      </c>
      <c r="U127" s="21">
        <v>4</v>
      </c>
      <c r="V127" s="21">
        <v>5</v>
      </c>
      <c r="W127" s="21">
        <v>6</v>
      </c>
      <c r="X127" s="21">
        <v>1</v>
      </c>
      <c r="Y127" s="21">
        <v>0</v>
      </c>
      <c r="Z127" s="21">
        <v>3</v>
      </c>
      <c r="AA127" s="21">
        <v>4</v>
      </c>
      <c r="AB127" s="21">
        <v>0</v>
      </c>
      <c r="AC127" s="22">
        <v>0</v>
      </c>
    </row>
    <row r="128" spans="1:29" x14ac:dyDescent="0.25">
      <c r="A128" s="7" t="s">
        <v>28</v>
      </c>
      <c r="B128" s="21">
        <v>53</v>
      </c>
      <c r="C128" s="21">
        <v>28</v>
      </c>
      <c r="D128" s="60">
        <v>25</v>
      </c>
      <c r="E128" s="21">
        <v>48</v>
      </c>
      <c r="F128" s="21">
        <v>26</v>
      </c>
      <c r="G128" s="60">
        <v>22</v>
      </c>
      <c r="H128" s="21">
        <v>5</v>
      </c>
      <c r="I128" s="21">
        <v>2</v>
      </c>
      <c r="J128" s="60">
        <v>3</v>
      </c>
      <c r="K128" s="21">
        <v>3</v>
      </c>
      <c r="L128" s="21">
        <v>2</v>
      </c>
      <c r="M128" s="21">
        <v>1</v>
      </c>
      <c r="N128" s="21">
        <v>5</v>
      </c>
      <c r="O128" s="21">
        <v>0</v>
      </c>
      <c r="P128" s="21">
        <v>2</v>
      </c>
      <c r="Q128" s="21">
        <v>5</v>
      </c>
      <c r="R128" s="21">
        <v>9</v>
      </c>
      <c r="S128" s="21">
        <v>1</v>
      </c>
      <c r="T128" s="21">
        <v>4</v>
      </c>
      <c r="U128" s="21">
        <v>2</v>
      </c>
      <c r="V128" s="21">
        <v>7</v>
      </c>
      <c r="W128" s="21">
        <v>7</v>
      </c>
      <c r="X128" s="21">
        <v>3</v>
      </c>
      <c r="Y128" s="21">
        <v>1</v>
      </c>
      <c r="Z128" s="21">
        <v>1</v>
      </c>
      <c r="AA128" s="21">
        <v>0</v>
      </c>
      <c r="AB128" s="21">
        <v>0</v>
      </c>
      <c r="AC128" s="22">
        <v>0</v>
      </c>
    </row>
    <row r="129" spans="1:29" x14ac:dyDescent="0.25">
      <c r="A129" s="7" t="s">
        <v>29</v>
      </c>
      <c r="B129" s="21">
        <v>401</v>
      </c>
      <c r="C129" s="21">
        <v>220</v>
      </c>
      <c r="D129" s="60">
        <v>181</v>
      </c>
      <c r="E129" s="21">
        <v>334</v>
      </c>
      <c r="F129" s="21">
        <v>179</v>
      </c>
      <c r="G129" s="60">
        <v>155</v>
      </c>
      <c r="H129" s="21">
        <v>67</v>
      </c>
      <c r="I129" s="21">
        <v>41</v>
      </c>
      <c r="J129" s="60">
        <v>26</v>
      </c>
      <c r="K129" s="21">
        <v>13</v>
      </c>
      <c r="L129" s="21">
        <v>12</v>
      </c>
      <c r="M129" s="21">
        <v>26</v>
      </c>
      <c r="N129" s="21">
        <v>28</v>
      </c>
      <c r="O129" s="21">
        <v>27</v>
      </c>
      <c r="P129" s="21">
        <v>23</v>
      </c>
      <c r="Q129" s="21">
        <v>19</v>
      </c>
      <c r="R129" s="21">
        <v>16</v>
      </c>
      <c r="S129" s="21">
        <v>17</v>
      </c>
      <c r="T129" s="21">
        <v>37</v>
      </c>
      <c r="U129" s="21">
        <v>52</v>
      </c>
      <c r="V129" s="21">
        <v>23</v>
      </c>
      <c r="W129" s="21">
        <v>26</v>
      </c>
      <c r="X129" s="21">
        <v>20</v>
      </c>
      <c r="Y129" s="21">
        <v>19</v>
      </c>
      <c r="Z129" s="21">
        <v>17</v>
      </c>
      <c r="AA129" s="21">
        <v>12</v>
      </c>
      <c r="AB129" s="21">
        <v>9</v>
      </c>
      <c r="AC129" s="22">
        <v>5</v>
      </c>
    </row>
    <row r="130" spans="1:29" x14ac:dyDescent="0.25">
      <c r="A130" s="7" t="s">
        <v>30</v>
      </c>
      <c r="B130" s="21">
        <v>75</v>
      </c>
      <c r="C130" s="21">
        <v>42</v>
      </c>
      <c r="D130" s="60">
        <v>33</v>
      </c>
      <c r="E130" s="21">
        <v>67</v>
      </c>
      <c r="F130" s="21">
        <v>39</v>
      </c>
      <c r="G130" s="60">
        <v>28</v>
      </c>
      <c r="H130" s="21">
        <v>8</v>
      </c>
      <c r="I130" s="21">
        <v>3</v>
      </c>
      <c r="J130" s="60">
        <v>5</v>
      </c>
      <c r="K130" s="21">
        <v>0</v>
      </c>
      <c r="L130" s="21">
        <v>2</v>
      </c>
      <c r="M130" s="21">
        <v>0</v>
      </c>
      <c r="N130" s="21">
        <v>4</v>
      </c>
      <c r="O130" s="21">
        <v>7</v>
      </c>
      <c r="P130" s="21">
        <v>1</v>
      </c>
      <c r="Q130" s="21">
        <v>5</v>
      </c>
      <c r="R130" s="21">
        <v>6</v>
      </c>
      <c r="S130" s="21">
        <v>5</v>
      </c>
      <c r="T130" s="21">
        <v>4</v>
      </c>
      <c r="U130" s="21">
        <v>4</v>
      </c>
      <c r="V130" s="21">
        <v>4</v>
      </c>
      <c r="W130" s="21">
        <v>5</v>
      </c>
      <c r="X130" s="21">
        <v>11</v>
      </c>
      <c r="Y130" s="21">
        <v>7</v>
      </c>
      <c r="Z130" s="21">
        <v>4</v>
      </c>
      <c r="AA130" s="21">
        <v>4</v>
      </c>
      <c r="AB130" s="21">
        <v>2</v>
      </c>
      <c r="AC130" s="70">
        <v>0</v>
      </c>
    </row>
    <row r="131" spans="1:29" x14ac:dyDescent="0.25">
      <c r="A131" s="7" t="s">
        <v>94</v>
      </c>
      <c r="B131" s="21">
        <v>577</v>
      </c>
      <c r="C131" s="21">
        <v>298</v>
      </c>
      <c r="D131" s="60">
        <v>279</v>
      </c>
      <c r="E131" s="21">
        <v>505</v>
      </c>
      <c r="F131" s="21">
        <v>260</v>
      </c>
      <c r="G131" s="60">
        <v>245</v>
      </c>
      <c r="H131" s="21">
        <v>72</v>
      </c>
      <c r="I131" s="21">
        <v>38</v>
      </c>
      <c r="J131" s="60">
        <v>34</v>
      </c>
      <c r="K131" s="21">
        <v>18</v>
      </c>
      <c r="L131" s="21">
        <v>18</v>
      </c>
      <c r="M131" s="21">
        <v>26</v>
      </c>
      <c r="N131" s="21">
        <v>36</v>
      </c>
      <c r="O131" s="21">
        <v>25</v>
      </c>
      <c r="P131" s="21">
        <v>28</v>
      </c>
      <c r="Q131" s="21">
        <v>35</v>
      </c>
      <c r="R131" s="21">
        <v>32</v>
      </c>
      <c r="S131" s="21">
        <v>24</v>
      </c>
      <c r="T131" s="21">
        <v>36</v>
      </c>
      <c r="U131" s="21">
        <v>49</v>
      </c>
      <c r="V131" s="21">
        <v>38</v>
      </c>
      <c r="W131" s="21">
        <v>45</v>
      </c>
      <c r="X131" s="21">
        <v>38</v>
      </c>
      <c r="Y131" s="21">
        <v>49</v>
      </c>
      <c r="Z131" s="21">
        <v>29</v>
      </c>
      <c r="AA131" s="21">
        <v>28</v>
      </c>
      <c r="AB131" s="21">
        <v>14</v>
      </c>
      <c r="AC131" s="70">
        <v>9</v>
      </c>
    </row>
    <row r="132" spans="1:29" x14ac:dyDescent="0.25">
      <c r="A132" s="7"/>
      <c r="B132" s="71"/>
      <c r="C132" s="71"/>
      <c r="D132" s="72"/>
      <c r="E132" s="71"/>
      <c r="F132" s="71"/>
      <c r="G132" s="72"/>
      <c r="H132" s="71"/>
      <c r="I132" s="71"/>
      <c r="J132" s="72"/>
      <c r="K132" s="21"/>
      <c r="L132" s="21"/>
      <c r="M132" s="21"/>
      <c r="N132" s="21"/>
      <c r="O132" s="21"/>
      <c r="P132" s="21"/>
      <c r="Q132" s="21"/>
      <c r="R132" s="21"/>
      <c r="S132" s="21"/>
      <c r="T132" s="21"/>
      <c r="U132" s="21"/>
      <c r="V132" s="21"/>
      <c r="W132" s="21"/>
      <c r="X132" s="21"/>
      <c r="Y132" s="21"/>
      <c r="Z132" s="21"/>
      <c r="AA132" s="21"/>
      <c r="AB132" s="21"/>
      <c r="AC132" s="73"/>
    </row>
    <row r="133" spans="1:29" ht="13" x14ac:dyDescent="0.3">
      <c r="A133" s="20" t="str">
        <f>VLOOKUP("&lt;Zeilentitel_1&gt;",Uebersetzungen!$B$3:$E$121,Uebersetzungen!$B$2+1,FALSE)</f>
        <v>GRAUBÜNDEN</v>
      </c>
      <c r="B133" s="74">
        <v>198379</v>
      </c>
      <c r="C133" s="75">
        <v>99374</v>
      </c>
      <c r="D133" s="76">
        <v>99005</v>
      </c>
      <c r="E133" s="74">
        <v>161397</v>
      </c>
      <c r="F133" s="75">
        <v>79110</v>
      </c>
      <c r="G133" s="76">
        <v>82287</v>
      </c>
      <c r="H133" s="74">
        <v>36982</v>
      </c>
      <c r="I133" s="75">
        <v>20264</v>
      </c>
      <c r="J133" s="76">
        <v>16718</v>
      </c>
      <c r="K133" s="75">
        <v>8813</v>
      </c>
      <c r="L133" s="75">
        <v>8648</v>
      </c>
      <c r="M133" s="75">
        <v>8583</v>
      </c>
      <c r="N133" s="75">
        <v>9643</v>
      </c>
      <c r="O133" s="75">
        <v>10837</v>
      </c>
      <c r="P133" s="75">
        <v>12379</v>
      </c>
      <c r="Q133" s="75">
        <v>12755</v>
      </c>
      <c r="R133" s="75">
        <v>12760</v>
      </c>
      <c r="S133" s="75">
        <v>12452</v>
      </c>
      <c r="T133" s="75">
        <v>14368</v>
      </c>
      <c r="U133" s="75">
        <v>15927</v>
      </c>
      <c r="V133" s="75">
        <v>15540</v>
      </c>
      <c r="W133" s="75">
        <v>13368</v>
      </c>
      <c r="X133" s="75">
        <v>12038</v>
      </c>
      <c r="Y133" s="75">
        <v>10746</v>
      </c>
      <c r="Z133" s="75">
        <v>8215</v>
      </c>
      <c r="AA133" s="75">
        <v>5752</v>
      </c>
      <c r="AB133" s="75">
        <v>3674</v>
      </c>
      <c r="AC133" s="77">
        <v>1881</v>
      </c>
    </row>
    <row r="134" spans="1:29" x14ac:dyDescent="0.25">
      <c r="A134" s="18" t="str">
        <f>VLOOKUP("&lt;Zeilentitel_2&gt;",Uebersetzungen!$B$3:$E$121,Uebersetzungen!$B$2+1,FALSE)</f>
        <v>Region Albula</v>
      </c>
      <c r="B134" s="21">
        <v>8120</v>
      </c>
      <c r="C134" s="21">
        <v>4157</v>
      </c>
      <c r="D134" s="60">
        <v>3963</v>
      </c>
      <c r="E134" s="21">
        <v>6632</v>
      </c>
      <c r="F134" s="21">
        <v>3317</v>
      </c>
      <c r="G134" s="60">
        <v>3315</v>
      </c>
      <c r="H134" s="21">
        <v>1488</v>
      </c>
      <c r="I134" s="21">
        <v>840</v>
      </c>
      <c r="J134" s="60">
        <v>648</v>
      </c>
      <c r="K134" s="78">
        <v>341</v>
      </c>
      <c r="L134" s="78">
        <v>305</v>
      </c>
      <c r="M134" s="78">
        <v>319</v>
      </c>
      <c r="N134" s="78">
        <v>308</v>
      </c>
      <c r="O134" s="78">
        <v>447</v>
      </c>
      <c r="P134" s="78">
        <v>456</v>
      </c>
      <c r="Q134" s="78">
        <v>490</v>
      </c>
      <c r="R134" s="78">
        <v>556</v>
      </c>
      <c r="S134" s="78">
        <v>480</v>
      </c>
      <c r="T134" s="78">
        <v>511</v>
      </c>
      <c r="U134" s="78">
        <v>628</v>
      </c>
      <c r="V134" s="78">
        <v>656</v>
      </c>
      <c r="W134" s="78">
        <v>595</v>
      </c>
      <c r="X134" s="78">
        <v>620</v>
      </c>
      <c r="Y134" s="78">
        <v>509</v>
      </c>
      <c r="Z134" s="78">
        <v>393</v>
      </c>
      <c r="AA134" s="78">
        <v>262</v>
      </c>
      <c r="AB134" s="78">
        <v>166</v>
      </c>
      <c r="AC134" s="73">
        <v>78</v>
      </c>
    </row>
    <row r="135" spans="1:29" x14ac:dyDescent="0.25">
      <c r="A135" s="18" t="str">
        <f>VLOOKUP("&lt;Zeilentitel_3&gt;",Uebersetzungen!$B$3:$E$121,Uebersetzungen!$B$2+1,FALSE)</f>
        <v>Region Bernina</v>
      </c>
      <c r="B135" s="21">
        <v>4629</v>
      </c>
      <c r="C135" s="21">
        <v>2322</v>
      </c>
      <c r="D135" s="60">
        <v>2307</v>
      </c>
      <c r="E135" s="21">
        <v>4192</v>
      </c>
      <c r="F135" s="21">
        <v>2058</v>
      </c>
      <c r="G135" s="60">
        <v>2134</v>
      </c>
      <c r="H135" s="21">
        <v>437</v>
      </c>
      <c r="I135" s="21">
        <v>264</v>
      </c>
      <c r="J135" s="60">
        <v>173</v>
      </c>
      <c r="K135" s="79">
        <v>218</v>
      </c>
      <c r="L135" s="21">
        <v>233</v>
      </c>
      <c r="M135" s="21">
        <v>200</v>
      </c>
      <c r="N135" s="21">
        <v>203</v>
      </c>
      <c r="O135" s="21">
        <v>211</v>
      </c>
      <c r="P135" s="21">
        <v>263</v>
      </c>
      <c r="Q135" s="21">
        <v>232</v>
      </c>
      <c r="R135" s="21">
        <v>250</v>
      </c>
      <c r="S135" s="21">
        <v>302</v>
      </c>
      <c r="T135" s="21">
        <v>325</v>
      </c>
      <c r="U135" s="21">
        <v>342</v>
      </c>
      <c r="V135" s="21">
        <v>331</v>
      </c>
      <c r="W135" s="21">
        <v>308</v>
      </c>
      <c r="X135" s="21">
        <v>323</v>
      </c>
      <c r="Y135" s="21">
        <v>285</v>
      </c>
      <c r="Z135" s="21">
        <v>228</v>
      </c>
      <c r="AA135" s="21">
        <v>178</v>
      </c>
      <c r="AB135" s="21">
        <v>127</v>
      </c>
      <c r="AC135" s="70">
        <v>70</v>
      </c>
    </row>
    <row r="136" spans="1:29" x14ac:dyDescent="0.25">
      <c r="A136" s="18" t="str">
        <f>VLOOKUP("&lt;Zeilentitel_4&gt;",Uebersetzungen!$B$3:$E$121,Uebersetzungen!$B$2+1,FALSE)</f>
        <v>Region Engiadina Bassa/Val Müstair</v>
      </c>
      <c r="B136" s="21">
        <v>9200</v>
      </c>
      <c r="C136" s="21">
        <v>4574</v>
      </c>
      <c r="D136" s="60">
        <v>4626</v>
      </c>
      <c r="E136" s="21">
        <v>7633</v>
      </c>
      <c r="F136" s="21">
        <v>3763</v>
      </c>
      <c r="G136" s="60">
        <v>3870</v>
      </c>
      <c r="H136" s="21">
        <v>1567</v>
      </c>
      <c r="I136" s="21">
        <v>811</v>
      </c>
      <c r="J136" s="60">
        <v>756</v>
      </c>
      <c r="K136" s="79">
        <v>374</v>
      </c>
      <c r="L136" s="21">
        <v>399</v>
      </c>
      <c r="M136" s="21">
        <v>429</v>
      </c>
      <c r="N136" s="21">
        <v>443</v>
      </c>
      <c r="O136" s="21">
        <v>448</v>
      </c>
      <c r="P136" s="21">
        <v>498</v>
      </c>
      <c r="Q136" s="21">
        <v>505</v>
      </c>
      <c r="R136" s="21">
        <v>508</v>
      </c>
      <c r="S136" s="21">
        <v>588</v>
      </c>
      <c r="T136" s="21">
        <v>634</v>
      </c>
      <c r="U136" s="21">
        <v>703</v>
      </c>
      <c r="V136" s="21">
        <v>796</v>
      </c>
      <c r="W136" s="21">
        <v>668</v>
      </c>
      <c r="X136" s="21">
        <v>632</v>
      </c>
      <c r="Y136" s="21">
        <v>555</v>
      </c>
      <c r="Z136" s="21">
        <v>434</v>
      </c>
      <c r="AA136" s="21">
        <v>279</v>
      </c>
      <c r="AB136" s="21">
        <v>212</v>
      </c>
      <c r="AC136" s="70">
        <v>95</v>
      </c>
    </row>
    <row r="137" spans="1:29" x14ac:dyDescent="0.25">
      <c r="A137" s="18" t="str">
        <f>VLOOKUP("&lt;Zeilentitel_5&gt;",Uebersetzungen!$B$3:$E$121,Uebersetzungen!$B$2+1,FALSE)</f>
        <v>Region Imboden</v>
      </c>
      <c r="B137" s="21">
        <v>20970</v>
      </c>
      <c r="C137" s="21">
        <v>10530</v>
      </c>
      <c r="D137" s="60">
        <v>10440</v>
      </c>
      <c r="E137" s="21">
        <v>17061</v>
      </c>
      <c r="F137" s="21">
        <v>8379</v>
      </c>
      <c r="G137" s="60">
        <v>8682</v>
      </c>
      <c r="H137" s="21">
        <v>3909</v>
      </c>
      <c r="I137" s="21">
        <v>2151</v>
      </c>
      <c r="J137" s="60">
        <v>1758</v>
      </c>
      <c r="K137" s="21">
        <v>1090</v>
      </c>
      <c r="L137" s="21">
        <v>1107</v>
      </c>
      <c r="M137" s="21">
        <v>1056</v>
      </c>
      <c r="N137" s="21">
        <v>1137</v>
      </c>
      <c r="O137" s="21">
        <v>1143</v>
      </c>
      <c r="P137" s="21">
        <v>1290</v>
      </c>
      <c r="Q137" s="21">
        <v>1445</v>
      </c>
      <c r="R137" s="21">
        <v>1546</v>
      </c>
      <c r="S137" s="21">
        <v>1415</v>
      </c>
      <c r="T137" s="21">
        <v>1592</v>
      </c>
      <c r="U137" s="21">
        <v>1565</v>
      </c>
      <c r="V137" s="21">
        <v>1487</v>
      </c>
      <c r="W137" s="21">
        <v>1323</v>
      </c>
      <c r="X137" s="21">
        <v>1163</v>
      </c>
      <c r="Y137" s="21">
        <v>1018</v>
      </c>
      <c r="Z137" s="21">
        <v>725</v>
      </c>
      <c r="AA137" s="21">
        <v>487</v>
      </c>
      <c r="AB137" s="21">
        <v>263</v>
      </c>
      <c r="AC137" s="70">
        <v>118</v>
      </c>
    </row>
    <row r="138" spans="1:29" x14ac:dyDescent="0.25">
      <c r="A138" s="18" t="str">
        <f>VLOOKUP("&lt;Zeilentitel_6&gt;",Uebersetzungen!$B$3:$E$121,Uebersetzungen!$B$2+1,FALSE)</f>
        <v>Region Landquart</v>
      </c>
      <c r="B138" s="21">
        <v>25157</v>
      </c>
      <c r="C138" s="21">
        <v>12666</v>
      </c>
      <c r="D138" s="60">
        <v>12491</v>
      </c>
      <c r="E138" s="21">
        <v>21464</v>
      </c>
      <c r="F138" s="21">
        <v>10659</v>
      </c>
      <c r="G138" s="60">
        <v>10805</v>
      </c>
      <c r="H138" s="21">
        <v>3693</v>
      </c>
      <c r="I138" s="21">
        <v>2007</v>
      </c>
      <c r="J138" s="60">
        <v>1686</v>
      </c>
      <c r="K138" s="21">
        <v>1310</v>
      </c>
      <c r="L138" s="21">
        <v>1254</v>
      </c>
      <c r="M138" s="21">
        <v>1259</v>
      </c>
      <c r="N138" s="21">
        <v>1275</v>
      </c>
      <c r="O138" s="21">
        <v>1413</v>
      </c>
      <c r="P138" s="21">
        <v>1513</v>
      </c>
      <c r="Q138" s="21">
        <v>1635</v>
      </c>
      <c r="R138" s="21">
        <v>1666</v>
      </c>
      <c r="S138" s="21">
        <v>1617</v>
      </c>
      <c r="T138" s="21">
        <v>1852</v>
      </c>
      <c r="U138" s="21">
        <v>2138</v>
      </c>
      <c r="V138" s="21">
        <v>2040</v>
      </c>
      <c r="W138" s="21">
        <v>1651</v>
      </c>
      <c r="X138" s="21">
        <v>1392</v>
      </c>
      <c r="Y138" s="21">
        <v>1184</v>
      </c>
      <c r="Z138" s="21">
        <v>881</v>
      </c>
      <c r="AA138" s="21">
        <v>565</v>
      </c>
      <c r="AB138" s="21">
        <v>341</v>
      </c>
      <c r="AC138" s="70">
        <v>171</v>
      </c>
    </row>
    <row r="139" spans="1:29" x14ac:dyDescent="0.25">
      <c r="A139" s="18" t="str">
        <f>VLOOKUP("&lt;Zeilentitel_7&gt;",Uebersetzungen!$B$3:$E$121,Uebersetzungen!$B$2+1,FALSE)</f>
        <v>Region Maloja</v>
      </c>
      <c r="B139" s="21">
        <v>18259</v>
      </c>
      <c r="C139" s="21">
        <v>9145</v>
      </c>
      <c r="D139" s="60">
        <v>9114</v>
      </c>
      <c r="E139" s="21">
        <v>12736</v>
      </c>
      <c r="F139" s="21">
        <v>6191</v>
      </c>
      <c r="G139" s="60">
        <v>6545</v>
      </c>
      <c r="H139" s="21">
        <v>5523</v>
      </c>
      <c r="I139" s="21">
        <v>2954</v>
      </c>
      <c r="J139" s="60">
        <v>2569</v>
      </c>
      <c r="K139" s="21">
        <v>686</v>
      </c>
      <c r="L139" s="21">
        <v>712</v>
      </c>
      <c r="M139" s="21">
        <v>736</v>
      </c>
      <c r="N139" s="21">
        <v>864</v>
      </c>
      <c r="O139" s="21">
        <v>892</v>
      </c>
      <c r="P139" s="21">
        <v>1043</v>
      </c>
      <c r="Q139" s="21">
        <v>1197</v>
      </c>
      <c r="R139" s="21">
        <v>1176</v>
      </c>
      <c r="S139" s="21">
        <v>1214</v>
      </c>
      <c r="T139" s="21">
        <v>1420</v>
      </c>
      <c r="U139" s="21">
        <v>1576</v>
      </c>
      <c r="V139" s="21">
        <v>1507</v>
      </c>
      <c r="W139" s="21">
        <v>1292</v>
      </c>
      <c r="X139" s="21">
        <v>1132</v>
      </c>
      <c r="Y139" s="21">
        <v>1074</v>
      </c>
      <c r="Z139" s="21">
        <v>755</v>
      </c>
      <c r="AA139" s="21">
        <v>523</v>
      </c>
      <c r="AB139" s="21">
        <v>299</v>
      </c>
      <c r="AC139" s="70">
        <v>161</v>
      </c>
    </row>
    <row r="140" spans="1:29" x14ac:dyDescent="0.25">
      <c r="A140" s="18" t="str">
        <f>VLOOKUP("&lt;Zeilentitel_8&gt;",Uebersetzungen!$B$3:$E$121,Uebersetzungen!$B$2+1,FALSE)</f>
        <v>Region Moesa</v>
      </c>
      <c r="B140" s="21">
        <v>8566</v>
      </c>
      <c r="C140" s="21">
        <v>4358</v>
      </c>
      <c r="D140" s="60">
        <v>4208</v>
      </c>
      <c r="E140" s="21">
        <v>6638</v>
      </c>
      <c r="F140" s="21">
        <v>3224</v>
      </c>
      <c r="G140" s="60">
        <v>3414</v>
      </c>
      <c r="H140" s="21">
        <v>1928</v>
      </c>
      <c r="I140" s="21">
        <v>1134</v>
      </c>
      <c r="J140" s="60">
        <v>794</v>
      </c>
      <c r="K140" s="21">
        <v>286</v>
      </c>
      <c r="L140" s="21">
        <v>336</v>
      </c>
      <c r="M140" s="21">
        <v>354</v>
      </c>
      <c r="N140" s="21">
        <v>417</v>
      </c>
      <c r="O140" s="21">
        <v>434</v>
      </c>
      <c r="P140" s="21">
        <v>423</v>
      </c>
      <c r="Q140" s="21">
        <v>444</v>
      </c>
      <c r="R140" s="21">
        <v>501</v>
      </c>
      <c r="S140" s="21">
        <v>621</v>
      </c>
      <c r="T140" s="21">
        <v>773</v>
      </c>
      <c r="U140" s="21">
        <v>784</v>
      </c>
      <c r="V140" s="21">
        <v>699</v>
      </c>
      <c r="W140" s="21">
        <v>570</v>
      </c>
      <c r="X140" s="21">
        <v>489</v>
      </c>
      <c r="Y140" s="21">
        <v>490</v>
      </c>
      <c r="Z140" s="21">
        <v>419</v>
      </c>
      <c r="AA140" s="21">
        <v>265</v>
      </c>
      <c r="AB140" s="21">
        <v>189</v>
      </c>
      <c r="AC140" s="70">
        <v>72</v>
      </c>
    </row>
    <row r="141" spans="1:29" x14ac:dyDescent="0.25">
      <c r="A141" s="18" t="str">
        <f>VLOOKUP("&lt;Zeilentitel_9&gt;",Uebersetzungen!$B$3:$E$121,Uebersetzungen!$B$2+1,FALSE)</f>
        <v>Region Plessur</v>
      </c>
      <c r="B141" s="21">
        <v>42315</v>
      </c>
      <c r="C141" s="21">
        <v>20762</v>
      </c>
      <c r="D141" s="60">
        <v>21553</v>
      </c>
      <c r="E141" s="21">
        <v>33829</v>
      </c>
      <c r="F141" s="21">
        <v>16129</v>
      </c>
      <c r="G141" s="60">
        <v>17700</v>
      </c>
      <c r="H141" s="21">
        <v>8486</v>
      </c>
      <c r="I141" s="21">
        <v>4633</v>
      </c>
      <c r="J141" s="60">
        <v>3853</v>
      </c>
      <c r="K141" s="21">
        <v>1769</v>
      </c>
      <c r="L141" s="21">
        <v>1585</v>
      </c>
      <c r="M141" s="21">
        <v>1620</v>
      </c>
      <c r="N141" s="21">
        <v>1820</v>
      </c>
      <c r="O141" s="21">
        <v>2448</v>
      </c>
      <c r="P141" s="21">
        <v>3241</v>
      </c>
      <c r="Q141" s="21">
        <v>3177</v>
      </c>
      <c r="R141" s="21">
        <v>2867</v>
      </c>
      <c r="S141" s="21">
        <v>2612</v>
      </c>
      <c r="T141" s="21">
        <v>2992</v>
      </c>
      <c r="U141" s="21">
        <v>3320</v>
      </c>
      <c r="V141" s="21">
        <v>3242</v>
      </c>
      <c r="W141" s="21">
        <v>2703</v>
      </c>
      <c r="X141" s="21">
        <v>2377</v>
      </c>
      <c r="Y141" s="21">
        <v>2216</v>
      </c>
      <c r="Z141" s="21">
        <v>1746</v>
      </c>
      <c r="AA141" s="21">
        <v>1298</v>
      </c>
      <c r="AB141" s="21">
        <v>823</v>
      </c>
      <c r="AC141" s="70">
        <v>459</v>
      </c>
    </row>
    <row r="142" spans="1:29" x14ac:dyDescent="0.25">
      <c r="A142" s="18" t="str">
        <f>VLOOKUP("&lt;Zeilentitel_10&gt;",Uebersetzungen!$B$3:$E$121,Uebersetzungen!$B$2+1,FALSE)</f>
        <v>Region Prättigau/Davos</v>
      </c>
      <c r="B142" s="21">
        <v>26083</v>
      </c>
      <c r="C142" s="21">
        <v>13122</v>
      </c>
      <c r="D142" s="60">
        <v>12961</v>
      </c>
      <c r="E142" s="21">
        <v>21066</v>
      </c>
      <c r="F142" s="21">
        <v>10381</v>
      </c>
      <c r="G142" s="60">
        <v>10685</v>
      </c>
      <c r="H142" s="21">
        <v>5017</v>
      </c>
      <c r="I142" s="21">
        <v>2741</v>
      </c>
      <c r="J142" s="60">
        <v>2276</v>
      </c>
      <c r="K142" s="21">
        <v>1132</v>
      </c>
      <c r="L142" s="21">
        <v>1166</v>
      </c>
      <c r="M142" s="21">
        <v>1122</v>
      </c>
      <c r="N142" s="21">
        <v>1370</v>
      </c>
      <c r="O142" s="21">
        <v>1497</v>
      </c>
      <c r="P142" s="21">
        <v>1520</v>
      </c>
      <c r="Q142" s="21">
        <v>1628</v>
      </c>
      <c r="R142" s="21">
        <v>1672</v>
      </c>
      <c r="S142" s="21">
        <v>1635</v>
      </c>
      <c r="T142" s="21">
        <v>1899</v>
      </c>
      <c r="U142" s="21">
        <v>2076</v>
      </c>
      <c r="V142" s="21">
        <v>2019</v>
      </c>
      <c r="W142" s="21">
        <v>1765</v>
      </c>
      <c r="X142" s="21">
        <v>1600</v>
      </c>
      <c r="Y142" s="21">
        <v>1433</v>
      </c>
      <c r="Z142" s="21">
        <v>1050</v>
      </c>
      <c r="AA142" s="21">
        <v>742</v>
      </c>
      <c r="AB142" s="21">
        <v>498</v>
      </c>
      <c r="AC142" s="70">
        <v>259</v>
      </c>
    </row>
    <row r="143" spans="1:29" x14ac:dyDescent="0.25">
      <c r="A143" s="18" t="str">
        <f>VLOOKUP("&lt;Zeilentitel_11&gt;",Uebersetzungen!$B$3:$E$121,Uebersetzungen!$B$2+1,FALSE)</f>
        <v>Region Surselva</v>
      </c>
      <c r="B143" s="21">
        <v>21483</v>
      </c>
      <c r="C143" s="21">
        <v>10933</v>
      </c>
      <c r="D143" s="60">
        <v>10550</v>
      </c>
      <c r="E143" s="21">
        <v>18689</v>
      </c>
      <c r="F143" s="21">
        <v>9380</v>
      </c>
      <c r="G143" s="60">
        <v>9309</v>
      </c>
      <c r="H143" s="21">
        <v>2794</v>
      </c>
      <c r="I143" s="21">
        <v>1553</v>
      </c>
      <c r="J143" s="60">
        <v>1241</v>
      </c>
      <c r="K143" s="21">
        <v>927</v>
      </c>
      <c r="L143" s="21">
        <v>859</v>
      </c>
      <c r="M143" s="21">
        <v>856</v>
      </c>
      <c r="N143" s="21">
        <v>1064</v>
      </c>
      <c r="O143" s="21">
        <v>1166</v>
      </c>
      <c r="P143" s="21">
        <v>1384</v>
      </c>
      <c r="Q143" s="21">
        <v>1205</v>
      </c>
      <c r="R143" s="21">
        <v>1183</v>
      </c>
      <c r="S143" s="21">
        <v>1186</v>
      </c>
      <c r="T143" s="21">
        <v>1419</v>
      </c>
      <c r="U143" s="21">
        <v>1666</v>
      </c>
      <c r="V143" s="21">
        <v>1756</v>
      </c>
      <c r="W143" s="21">
        <v>1502</v>
      </c>
      <c r="X143" s="21">
        <v>1459</v>
      </c>
      <c r="Y143" s="21">
        <v>1256</v>
      </c>
      <c r="Z143" s="21">
        <v>1045</v>
      </c>
      <c r="AA143" s="21">
        <v>779</v>
      </c>
      <c r="AB143" s="21">
        <v>513</v>
      </c>
      <c r="AC143" s="70">
        <v>258</v>
      </c>
    </row>
    <row r="144" spans="1:29" ht="13" thickBot="1" x14ac:dyDescent="0.3">
      <c r="A144" s="19" t="str">
        <f>VLOOKUP("&lt;Zeilentitel_12&gt;",Uebersetzungen!$B$3:$E$121,Uebersetzungen!$B$2+1,FALSE)</f>
        <v>Region Viamala</v>
      </c>
      <c r="B144" s="80">
        <v>13597</v>
      </c>
      <c r="C144" s="80">
        <v>6805</v>
      </c>
      <c r="D144" s="81">
        <v>6792</v>
      </c>
      <c r="E144" s="80">
        <v>11457</v>
      </c>
      <c r="F144" s="80">
        <v>5629</v>
      </c>
      <c r="G144" s="81">
        <v>5828</v>
      </c>
      <c r="H144" s="80">
        <v>2140</v>
      </c>
      <c r="I144" s="80">
        <v>1176</v>
      </c>
      <c r="J144" s="81">
        <v>964</v>
      </c>
      <c r="K144" s="80">
        <v>680</v>
      </c>
      <c r="L144" s="80">
        <v>692</v>
      </c>
      <c r="M144" s="80">
        <v>632</v>
      </c>
      <c r="N144" s="80">
        <v>742</v>
      </c>
      <c r="O144" s="80">
        <v>738</v>
      </c>
      <c r="P144" s="80">
        <v>748</v>
      </c>
      <c r="Q144" s="80">
        <v>797</v>
      </c>
      <c r="R144" s="80">
        <v>835</v>
      </c>
      <c r="S144" s="80">
        <v>782</v>
      </c>
      <c r="T144" s="80">
        <v>951</v>
      </c>
      <c r="U144" s="80">
        <v>1129</v>
      </c>
      <c r="V144" s="80">
        <v>1007</v>
      </c>
      <c r="W144" s="80">
        <v>991</v>
      </c>
      <c r="X144" s="80">
        <v>851</v>
      </c>
      <c r="Y144" s="80">
        <v>726</v>
      </c>
      <c r="Z144" s="80">
        <v>539</v>
      </c>
      <c r="AA144" s="80">
        <v>374</v>
      </c>
      <c r="AB144" s="80">
        <v>243</v>
      </c>
      <c r="AC144" s="82">
        <v>140</v>
      </c>
    </row>
    <row r="146" spans="1:1" x14ac:dyDescent="0.25">
      <c r="A146" s="5" t="str">
        <f>VLOOKUP("&lt;Quelle_1&gt;",Uebersetzungen!$B$3:$E$74,Uebersetzungen!$B$2+1,FALSE)</f>
        <v>Quelle: BFS (STATPOP)</v>
      </c>
    </row>
    <row r="147" spans="1:1" x14ac:dyDescent="0.25">
      <c r="A147"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6146"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6147"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47"/>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VLOOKUP("&lt;altUTitel&gt;",Uebersetzungen!$B$3:$E$121,Uebersetzungen!$B$2+1,FALSE)</f>
        <v>(Gemeindestand 2020: 105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1"/>
      <c r="E14" s="59"/>
      <c r="F14" s="59"/>
      <c r="G14" s="61"/>
      <c r="H14" s="59"/>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197888</v>
      </c>
      <c r="C15" s="8">
        <v>99050</v>
      </c>
      <c r="D15" s="63">
        <v>98838</v>
      </c>
      <c r="E15" s="8">
        <v>160985</v>
      </c>
      <c r="F15" s="8">
        <v>78825</v>
      </c>
      <c r="G15" s="63">
        <v>82160</v>
      </c>
      <c r="H15" s="8">
        <v>36903</v>
      </c>
      <c r="I15" s="8">
        <v>20225</v>
      </c>
      <c r="J15" s="63">
        <v>16678</v>
      </c>
      <c r="K15" s="64">
        <v>8808</v>
      </c>
      <c r="L15" s="8">
        <v>8538</v>
      </c>
      <c r="M15" s="8">
        <v>8601</v>
      </c>
      <c r="N15" s="8">
        <v>9953</v>
      </c>
      <c r="O15" s="8">
        <v>10981</v>
      </c>
      <c r="P15" s="8">
        <v>12606</v>
      </c>
      <c r="Q15" s="8">
        <v>12684</v>
      </c>
      <c r="R15" s="8">
        <v>12550</v>
      </c>
      <c r="S15" s="8">
        <v>12560</v>
      </c>
      <c r="T15" s="8">
        <v>14893</v>
      </c>
      <c r="U15" s="8">
        <v>16054</v>
      </c>
      <c r="V15" s="8">
        <v>15182</v>
      </c>
      <c r="W15" s="8">
        <v>13128</v>
      </c>
      <c r="X15" s="8">
        <v>11985</v>
      </c>
      <c r="Y15" s="8">
        <v>10572</v>
      </c>
      <c r="Z15" s="8">
        <v>7784</v>
      </c>
      <c r="AA15" s="8">
        <v>5643</v>
      </c>
      <c r="AB15" s="8">
        <v>3539</v>
      </c>
      <c r="AC15" s="12">
        <v>1827</v>
      </c>
    </row>
    <row r="16" spans="1:29" ht="13" x14ac:dyDescent="0.3">
      <c r="A16" s="6" t="str">
        <f>VLOOKUP("&lt;Zeilentitel_2&gt;",Uebersetzungen!$B$3:$E$121,Uebersetzungen!$B$2+1,FALSE)</f>
        <v>Region Albula</v>
      </c>
      <c r="B16" s="9">
        <v>8102</v>
      </c>
      <c r="C16" s="9">
        <v>4140</v>
      </c>
      <c r="D16" s="65">
        <v>3962</v>
      </c>
      <c r="E16" s="9">
        <v>6602</v>
      </c>
      <c r="F16" s="9">
        <v>3290</v>
      </c>
      <c r="G16" s="65">
        <v>3312</v>
      </c>
      <c r="H16" s="9">
        <v>1500</v>
      </c>
      <c r="I16" s="9">
        <v>850</v>
      </c>
      <c r="J16" s="65">
        <v>650</v>
      </c>
      <c r="K16" s="66">
        <v>321</v>
      </c>
      <c r="L16" s="9">
        <v>314</v>
      </c>
      <c r="M16" s="9">
        <v>308</v>
      </c>
      <c r="N16" s="9">
        <v>359</v>
      </c>
      <c r="O16" s="9">
        <v>433</v>
      </c>
      <c r="P16" s="9">
        <v>494</v>
      </c>
      <c r="Q16" s="9">
        <v>484</v>
      </c>
      <c r="R16" s="9">
        <v>537</v>
      </c>
      <c r="S16" s="9">
        <v>474</v>
      </c>
      <c r="T16" s="9">
        <v>525</v>
      </c>
      <c r="U16" s="9">
        <v>658</v>
      </c>
      <c r="V16" s="9">
        <v>631</v>
      </c>
      <c r="W16" s="9">
        <v>604</v>
      </c>
      <c r="X16" s="9">
        <v>626</v>
      </c>
      <c r="Y16" s="9">
        <v>478</v>
      </c>
      <c r="Z16" s="9">
        <v>371</v>
      </c>
      <c r="AA16" s="9">
        <v>258</v>
      </c>
      <c r="AB16" s="9">
        <v>153</v>
      </c>
      <c r="AC16" s="13">
        <v>74</v>
      </c>
    </row>
    <row r="17" spans="1:29" x14ac:dyDescent="0.25">
      <c r="A17" s="7" t="s">
        <v>1</v>
      </c>
      <c r="B17" s="21">
        <v>2721</v>
      </c>
      <c r="C17" s="21">
        <v>1381</v>
      </c>
      <c r="D17" s="60">
        <v>1340</v>
      </c>
      <c r="E17" s="21">
        <v>2097</v>
      </c>
      <c r="F17" s="21">
        <v>1028</v>
      </c>
      <c r="G17" s="60">
        <v>1069</v>
      </c>
      <c r="H17" s="21">
        <v>624</v>
      </c>
      <c r="I17" s="21">
        <v>353</v>
      </c>
      <c r="J17" s="60">
        <v>271</v>
      </c>
      <c r="K17" s="21">
        <v>109</v>
      </c>
      <c r="L17" s="21">
        <v>120</v>
      </c>
      <c r="M17" s="21">
        <v>101</v>
      </c>
      <c r="N17" s="21">
        <v>122</v>
      </c>
      <c r="O17" s="21">
        <v>159</v>
      </c>
      <c r="P17" s="21">
        <v>164</v>
      </c>
      <c r="Q17" s="21">
        <v>184</v>
      </c>
      <c r="R17" s="21">
        <v>197</v>
      </c>
      <c r="S17" s="21">
        <v>177</v>
      </c>
      <c r="T17" s="21">
        <v>187</v>
      </c>
      <c r="U17" s="21">
        <v>222</v>
      </c>
      <c r="V17" s="21">
        <v>167</v>
      </c>
      <c r="W17" s="21">
        <v>199</v>
      </c>
      <c r="X17" s="21">
        <v>196</v>
      </c>
      <c r="Y17" s="21">
        <v>166</v>
      </c>
      <c r="Z17" s="21">
        <v>110</v>
      </c>
      <c r="AA17" s="21">
        <v>81</v>
      </c>
      <c r="AB17" s="21">
        <v>44</v>
      </c>
      <c r="AC17" s="22">
        <v>16</v>
      </c>
    </row>
    <row r="18" spans="1:29" x14ac:dyDescent="0.25">
      <c r="A18" s="7" t="s">
        <v>2</v>
      </c>
      <c r="B18" s="21">
        <v>554</v>
      </c>
      <c r="C18" s="21">
        <v>278</v>
      </c>
      <c r="D18" s="60">
        <v>276</v>
      </c>
      <c r="E18" s="21">
        <v>460</v>
      </c>
      <c r="F18" s="21">
        <v>229</v>
      </c>
      <c r="G18" s="60">
        <v>231</v>
      </c>
      <c r="H18" s="21">
        <v>94</v>
      </c>
      <c r="I18" s="21">
        <v>49</v>
      </c>
      <c r="J18" s="60">
        <v>45</v>
      </c>
      <c r="K18" s="21">
        <v>30</v>
      </c>
      <c r="L18" s="21">
        <v>21</v>
      </c>
      <c r="M18" s="21">
        <v>21</v>
      </c>
      <c r="N18" s="21">
        <v>22</v>
      </c>
      <c r="O18" s="21">
        <v>23</v>
      </c>
      <c r="P18" s="21">
        <v>38</v>
      </c>
      <c r="Q18" s="21">
        <v>46</v>
      </c>
      <c r="R18" s="21">
        <v>39</v>
      </c>
      <c r="S18" s="21">
        <v>27</v>
      </c>
      <c r="T18" s="21">
        <v>30</v>
      </c>
      <c r="U18" s="21">
        <v>46</v>
      </c>
      <c r="V18" s="21">
        <v>51</v>
      </c>
      <c r="W18" s="21">
        <v>29</v>
      </c>
      <c r="X18" s="21">
        <v>31</v>
      </c>
      <c r="Y18" s="21">
        <v>30</v>
      </c>
      <c r="Z18" s="21">
        <v>24</v>
      </c>
      <c r="AA18" s="21">
        <v>19</v>
      </c>
      <c r="AB18" s="21">
        <v>20</v>
      </c>
      <c r="AC18" s="22">
        <v>7</v>
      </c>
    </row>
    <row r="19" spans="1:29" x14ac:dyDescent="0.25">
      <c r="A19" s="7" t="s">
        <v>96</v>
      </c>
      <c r="B19" s="21">
        <v>246</v>
      </c>
      <c r="C19" s="21">
        <v>138</v>
      </c>
      <c r="D19" s="60">
        <v>108</v>
      </c>
      <c r="E19" s="21">
        <v>205</v>
      </c>
      <c r="F19" s="21">
        <v>116</v>
      </c>
      <c r="G19" s="60">
        <v>89</v>
      </c>
      <c r="H19" s="21">
        <v>41</v>
      </c>
      <c r="I19" s="21">
        <v>22</v>
      </c>
      <c r="J19" s="60">
        <v>19</v>
      </c>
      <c r="K19" s="21">
        <v>8</v>
      </c>
      <c r="L19" s="21">
        <v>4</v>
      </c>
      <c r="M19" s="21">
        <v>10</v>
      </c>
      <c r="N19" s="21">
        <v>10</v>
      </c>
      <c r="O19" s="21">
        <v>10</v>
      </c>
      <c r="P19" s="21">
        <v>7</v>
      </c>
      <c r="Q19" s="21">
        <v>11</v>
      </c>
      <c r="R19" s="21">
        <v>13</v>
      </c>
      <c r="S19" s="21">
        <v>14</v>
      </c>
      <c r="T19" s="21">
        <v>19</v>
      </c>
      <c r="U19" s="21">
        <v>22</v>
      </c>
      <c r="V19" s="21">
        <v>29</v>
      </c>
      <c r="W19" s="21">
        <v>16</v>
      </c>
      <c r="X19" s="21">
        <v>22</v>
      </c>
      <c r="Y19" s="21">
        <v>23</v>
      </c>
      <c r="Z19" s="21">
        <v>13</v>
      </c>
      <c r="AA19" s="21">
        <v>6</v>
      </c>
      <c r="AB19" s="21">
        <v>7</v>
      </c>
      <c r="AC19" s="22">
        <v>2</v>
      </c>
    </row>
    <row r="20" spans="1:29" x14ac:dyDescent="0.25">
      <c r="A20" s="7" t="s">
        <v>3</v>
      </c>
      <c r="B20" s="21">
        <v>1324</v>
      </c>
      <c r="C20" s="21">
        <v>677</v>
      </c>
      <c r="D20" s="60">
        <v>647</v>
      </c>
      <c r="E20" s="21">
        <v>1125</v>
      </c>
      <c r="F20" s="21">
        <v>566</v>
      </c>
      <c r="G20" s="60">
        <v>559</v>
      </c>
      <c r="H20" s="21">
        <v>199</v>
      </c>
      <c r="I20" s="21">
        <v>111</v>
      </c>
      <c r="J20" s="60">
        <v>88</v>
      </c>
      <c r="K20" s="21">
        <v>47</v>
      </c>
      <c r="L20" s="21">
        <v>50</v>
      </c>
      <c r="M20" s="21">
        <v>59</v>
      </c>
      <c r="N20" s="21">
        <v>63</v>
      </c>
      <c r="O20" s="21">
        <v>75</v>
      </c>
      <c r="P20" s="21">
        <v>85</v>
      </c>
      <c r="Q20" s="21">
        <v>57</v>
      </c>
      <c r="R20" s="21">
        <v>80</v>
      </c>
      <c r="S20" s="21">
        <v>76</v>
      </c>
      <c r="T20" s="21">
        <v>94</v>
      </c>
      <c r="U20" s="21">
        <v>121</v>
      </c>
      <c r="V20" s="21">
        <v>109</v>
      </c>
      <c r="W20" s="21">
        <v>103</v>
      </c>
      <c r="X20" s="21">
        <v>84</v>
      </c>
      <c r="Y20" s="21">
        <v>61</v>
      </c>
      <c r="Z20" s="21">
        <v>70</v>
      </c>
      <c r="AA20" s="21">
        <v>38</v>
      </c>
      <c r="AB20" s="21">
        <v>36</v>
      </c>
      <c r="AC20" s="22">
        <v>16</v>
      </c>
    </row>
    <row r="21" spans="1:29" x14ac:dyDescent="0.25">
      <c r="A21" s="7" t="s">
        <v>90</v>
      </c>
      <c r="B21" s="21">
        <v>2343</v>
      </c>
      <c r="C21" s="21">
        <v>1198</v>
      </c>
      <c r="D21" s="60">
        <v>1145</v>
      </c>
      <c r="E21" s="21">
        <v>1968</v>
      </c>
      <c r="F21" s="21">
        <v>984</v>
      </c>
      <c r="G21" s="60">
        <v>984</v>
      </c>
      <c r="H21" s="21">
        <v>375</v>
      </c>
      <c r="I21" s="21">
        <v>214</v>
      </c>
      <c r="J21" s="60">
        <v>161</v>
      </c>
      <c r="K21" s="21">
        <v>81</v>
      </c>
      <c r="L21" s="21">
        <v>79</v>
      </c>
      <c r="M21" s="21">
        <v>86</v>
      </c>
      <c r="N21" s="21">
        <v>98</v>
      </c>
      <c r="O21" s="21">
        <v>113</v>
      </c>
      <c r="P21" s="21">
        <v>146</v>
      </c>
      <c r="Q21" s="21">
        <v>120</v>
      </c>
      <c r="R21" s="21">
        <v>148</v>
      </c>
      <c r="S21" s="21">
        <v>125</v>
      </c>
      <c r="T21" s="21">
        <v>147</v>
      </c>
      <c r="U21" s="21">
        <v>176</v>
      </c>
      <c r="V21" s="21">
        <v>197</v>
      </c>
      <c r="W21" s="21">
        <v>194</v>
      </c>
      <c r="X21" s="21">
        <v>227</v>
      </c>
      <c r="Y21" s="21">
        <v>144</v>
      </c>
      <c r="Z21" s="21">
        <v>118</v>
      </c>
      <c r="AA21" s="21">
        <v>81</v>
      </c>
      <c r="AB21" s="21">
        <v>37</v>
      </c>
      <c r="AC21" s="22">
        <v>26</v>
      </c>
    </row>
    <row r="22" spans="1:29" x14ac:dyDescent="0.25">
      <c r="A22" s="7" t="s">
        <v>93</v>
      </c>
      <c r="B22" s="21">
        <v>914</v>
      </c>
      <c r="C22" s="21">
        <v>468</v>
      </c>
      <c r="D22" s="60">
        <v>446</v>
      </c>
      <c r="E22" s="21">
        <v>747</v>
      </c>
      <c r="F22" s="21">
        <v>367</v>
      </c>
      <c r="G22" s="60">
        <v>380</v>
      </c>
      <c r="H22" s="21">
        <v>167</v>
      </c>
      <c r="I22" s="21">
        <v>101</v>
      </c>
      <c r="J22" s="60">
        <v>66</v>
      </c>
      <c r="K22" s="21">
        <v>46</v>
      </c>
      <c r="L22" s="21">
        <v>40</v>
      </c>
      <c r="M22" s="21">
        <v>31</v>
      </c>
      <c r="N22" s="21">
        <v>44</v>
      </c>
      <c r="O22" s="21">
        <v>53</v>
      </c>
      <c r="P22" s="21">
        <v>54</v>
      </c>
      <c r="Q22" s="21">
        <v>66</v>
      </c>
      <c r="R22" s="21">
        <v>60</v>
      </c>
      <c r="S22" s="21">
        <v>55</v>
      </c>
      <c r="T22" s="21">
        <v>48</v>
      </c>
      <c r="U22" s="21">
        <v>71</v>
      </c>
      <c r="V22" s="21">
        <v>78</v>
      </c>
      <c r="W22" s="21">
        <v>63</v>
      </c>
      <c r="X22" s="21">
        <v>66</v>
      </c>
      <c r="Y22" s="21">
        <v>54</v>
      </c>
      <c r="Z22" s="21">
        <v>36</v>
      </c>
      <c r="AA22" s="21">
        <v>33</v>
      </c>
      <c r="AB22" s="21">
        <v>9</v>
      </c>
      <c r="AC22" s="22">
        <v>7</v>
      </c>
    </row>
    <row r="23" spans="1:29" ht="13" x14ac:dyDescent="0.3">
      <c r="A23" s="6" t="str">
        <f>VLOOKUP("&lt;Zeilentitel_3&gt;",Uebersetzungen!$B$3:$E$121,Uebersetzungen!$B$2+1,FALSE)</f>
        <v>Region Bernina</v>
      </c>
      <c r="B23" s="9">
        <v>4651</v>
      </c>
      <c r="C23" s="9">
        <v>2325</v>
      </c>
      <c r="D23" s="65">
        <v>2326</v>
      </c>
      <c r="E23" s="9">
        <v>4210</v>
      </c>
      <c r="F23" s="9">
        <v>2064</v>
      </c>
      <c r="G23" s="65">
        <v>2146</v>
      </c>
      <c r="H23" s="9">
        <v>441</v>
      </c>
      <c r="I23" s="9">
        <v>261</v>
      </c>
      <c r="J23" s="65">
        <v>180</v>
      </c>
      <c r="K23" s="66">
        <v>229</v>
      </c>
      <c r="L23" s="9">
        <v>222</v>
      </c>
      <c r="M23" s="9">
        <v>191</v>
      </c>
      <c r="N23" s="9">
        <v>205</v>
      </c>
      <c r="O23" s="9">
        <v>226</v>
      </c>
      <c r="P23" s="9">
        <v>278</v>
      </c>
      <c r="Q23" s="9">
        <v>231</v>
      </c>
      <c r="R23" s="9">
        <v>264</v>
      </c>
      <c r="S23" s="9">
        <v>296</v>
      </c>
      <c r="T23" s="9">
        <v>329</v>
      </c>
      <c r="U23" s="9">
        <v>356</v>
      </c>
      <c r="V23" s="9">
        <v>310</v>
      </c>
      <c r="W23" s="9">
        <v>317</v>
      </c>
      <c r="X23" s="9">
        <v>325</v>
      </c>
      <c r="Y23" s="9">
        <v>281</v>
      </c>
      <c r="Z23" s="9">
        <v>221</v>
      </c>
      <c r="AA23" s="9">
        <v>173</v>
      </c>
      <c r="AB23" s="9">
        <v>131</v>
      </c>
      <c r="AC23" s="13">
        <v>66</v>
      </c>
    </row>
    <row r="24" spans="1:29" x14ac:dyDescent="0.25">
      <c r="A24" s="7" t="s">
        <v>4</v>
      </c>
      <c r="B24" s="21">
        <v>1135</v>
      </c>
      <c r="C24" s="21">
        <v>584</v>
      </c>
      <c r="D24" s="60">
        <v>551</v>
      </c>
      <c r="E24" s="21">
        <v>981</v>
      </c>
      <c r="F24" s="21">
        <v>476</v>
      </c>
      <c r="G24" s="60">
        <v>505</v>
      </c>
      <c r="H24" s="21">
        <v>154</v>
      </c>
      <c r="I24" s="21">
        <v>108</v>
      </c>
      <c r="J24" s="60">
        <v>46</v>
      </c>
      <c r="K24" s="21">
        <v>44</v>
      </c>
      <c r="L24" s="21">
        <v>46</v>
      </c>
      <c r="M24" s="21">
        <v>38</v>
      </c>
      <c r="N24" s="21">
        <v>45</v>
      </c>
      <c r="O24" s="21">
        <v>46</v>
      </c>
      <c r="P24" s="21">
        <v>59</v>
      </c>
      <c r="Q24" s="21">
        <v>59</v>
      </c>
      <c r="R24" s="21">
        <v>55</v>
      </c>
      <c r="S24" s="21">
        <v>75</v>
      </c>
      <c r="T24" s="21">
        <v>78</v>
      </c>
      <c r="U24" s="21">
        <v>104</v>
      </c>
      <c r="V24" s="21">
        <v>86</v>
      </c>
      <c r="W24" s="21">
        <v>80</v>
      </c>
      <c r="X24" s="21">
        <v>84</v>
      </c>
      <c r="Y24" s="21">
        <v>72</v>
      </c>
      <c r="Z24" s="21">
        <v>61</v>
      </c>
      <c r="AA24" s="21">
        <v>51</v>
      </c>
      <c r="AB24" s="21">
        <v>35</v>
      </c>
      <c r="AC24" s="22">
        <v>17</v>
      </c>
    </row>
    <row r="25" spans="1:29" x14ac:dyDescent="0.25">
      <c r="A25" s="7" t="s">
        <v>5</v>
      </c>
      <c r="B25" s="21">
        <v>3516</v>
      </c>
      <c r="C25" s="21">
        <v>1741</v>
      </c>
      <c r="D25" s="60">
        <v>1775</v>
      </c>
      <c r="E25" s="21">
        <v>3229</v>
      </c>
      <c r="F25" s="21">
        <v>1588</v>
      </c>
      <c r="G25" s="60">
        <v>1641</v>
      </c>
      <c r="H25" s="21">
        <v>287</v>
      </c>
      <c r="I25" s="21">
        <v>153</v>
      </c>
      <c r="J25" s="60">
        <v>134</v>
      </c>
      <c r="K25" s="21">
        <v>185</v>
      </c>
      <c r="L25" s="21">
        <v>176</v>
      </c>
      <c r="M25" s="21">
        <v>153</v>
      </c>
      <c r="N25" s="21">
        <v>160</v>
      </c>
      <c r="O25" s="21">
        <v>180</v>
      </c>
      <c r="P25" s="21">
        <v>219</v>
      </c>
      <c r="Q25" s="21">
        <v>172</v>
      </c>
      <c r="R25" s="21">
        <v>209</v>
      </c>
      <c r="S25" s="21">
        <v>221</v>
      </c>
      <c r="T25" s="21">
        <v>251</v>
      </c>
      <c r="U25" s="21">
        <v>252</v>
      </c>
      <c r="V25" s="21">
        <v>224</v>
      </c>
      <c r="W25" s="21">
        <v>237</v>
      </c>
      <c r="X25" s="21">
        <v>241</v>
      </c>
      <c r="Y25" s="21">
        <v>209</v>
      </c>
      <c r="Z25" s="21">
        <v>160</v>
      </c>
      <c r="AA25" s="21">
        <v>122</v>
      </c>
      <c r="AB25" s="21">
        <v>96</v>
      </c>
      <c r="AC25" s="22">
        <v>49</v>
      </c>
    </row>
    <row r="26" spans="1:29" ht="13" x14ac:dyDescent="0.3">
      <c r="A26" s="6" t="str">
        <f>VLOOKUP("&lt;Zeilentitel_4&gt;",Uebersetzungen!$B$3:$E$121,Uebersetzungen!$B$2+1,FALSE)</f>
        <v>Region Engiadina Bassa/Val Müstair</v>
      </c>
      <c r="B26" s="9">
        <v>9262</v>
      </c>
      <c r="C26" s="9">
        <v>4613</v>
      </c>
      <c r="D26" s="65">
        <v>4649</v>
      </c>
      <c r="E26" s="9">
        <v>7663</v>
      </c>
      <c r="F26" s="9">
        <v>3775</v>
      </c>
      <c r="G26" s="65">
        <v>3888</v>
      </c>
      <c r="H26" s="9">
        <v>1599</v>
      </c>
      <c r="I26" s="9">
        <v>838</v>
      </c>
      <c r="J26" s="65">
        <v>761</v>
      </c>
      <c r="K26" s="66">
        <v>374</v>
      </c>
      <c r="L26" s="9">
        <v>409</v>
      </c>
      <c r="M26" s="9">
        <v>406</v>
      </c>
      <c r="N26" s="9">
        <v>474</v>
      </c>
      <c r="O26" s="9">
        <v>455</v>
      </c>
      <c r="P26" s="9">
        <v>526</v>
      </c>
      <c r="Q26" s="9">
        <v>517</v>
      </c>
      <c r="R26" s="9">
        <v>530</v>
      </c>
      <c r="S26" s="9">
        <v>598</v>
      </c>
      <c r="T26" s="9">
        <v>668</v>
      </c>
      <c r="U26" s="9">
        <v>719</v>
      </c>
      <c r="V26" s="9">
        <v>759</v>
      </c>
      <c r="W26" s="9">
        <v>664</v>
      </c>
      <c r="X26" s="9">
        <v>631</v>
      </c>
      <c r="Y26" s="9">
        <v>544</v>
      </c>
      <c r="Z26" s="9">
        <v>410</v>
      </c>
      <c r="AA26" s="9">
        <v>276</v>
      </c>
      <c r="AB26" s="9">
        <v>199</v>
      </c>
      <c r="AC26" s="13">
        <v>103</v>
      </c>
    </row>
    <row r="27" spans="1:29" x14ac:dyDescent="0.25">
      <c r="A27" s="7" t="s">
        <v>38</v>
      </c>
      <c r="B27" s="21">
        <v>1532</v>
      </c>
      <c r="C27" s="21">
        <v>783</v>
      </c>
      <c r="D27" s="60">
        <v>749</v>
      </c>
      <c r="E27" s="21">
        <v>1263</v>
      </c>
      <c r="F27" s="21">
        <v>636</v>
      </c>
      <c r="G27" s="60">
        <v>627</v>
      </c>
      <c r="H27" s="21">
        <v>269</v>
      </c>
      <c r="I27" s="21">
        <v>147</v>
      </c>
      <c r="J27" s="60">
        <v>122</v>
      </c>
      <c r="K27" s="21">
        <v>76</v>
      </c>
      <c r="L27" s="21">
        <v>81</v>
      </c>
      <c r="M27" s="21">
        <v>74</v>
      </c>
      <c r="N27" s="21">
        <v>75</v>
      </c>
      <c r="O27" s="21">
        <v>65</v>
      </c>
      <c r="P27" s="21">
        <v>98</v>
      </c>
      <c r="Q27" s="21">
        <v>75</v>
      </c>
      <c r="R27" s="21">
        <v>94</v>
      </c>
      <c r="S27" s="21">
        <v>108</v>
      </c>
      <c r="T27" s="21">
        <v>112</v>
      </c>
      <c r="U27" s="21">
        <v>121</v>
      </c>
      <c r="V27" s="21">
        <v>109</v>
      </c>
      <c r="W27" s="21">
        <v>93</v>
      </c>
      <c r="X27" s="21">
        <v>98</v>
      </c>
      <c r="Y27" s="21">
        <v>84</v>
      </c>
      <c r="Z27" s="21">
        <v>79</v>
      </c>
      <c r="AA27" s="21">
        <v>46</v>
      </c>
      <c r="AB27" s="21">
        <v>31</v>
      </c>
      <c r="AC27" s="22">
        <v>13</v>
      </c>
    </row>
    <row r="28" spans="1:29" x14ac:dyDescent="0.25">
      <c r="A28" s="7" t="s">
        <v>39</v>
      </c>
      <c r="B28" s="21">
        <v>762</v>
      </c>
      <c r="C28" s="21">
        <v>392</v>
      </c>
      <c r="D28" s="60">
        <v>370</v>
      </c>
      <c r="E28" s="21">
        <v>589</v>
      </c>
      <c r="F28" s="21">
        <v>318</v>
      </c>
      <c r="G28" s="60">
        <v>271</v>
      </c>
      <c r="H28" s="21">
        <v>173</v>
      </c>
      <c r="I28" s="21">
        <v>74</v>
      </c>
      <c r="J28" s="60">
        <v>99</v>
      </c>
      <c r="K28" s="21">
        <v>33</v>
      </c>
      <c r="L28" s="21">
        <v>30</v>
      </c>
      <c r="M28" s="21">
        <v>22</v>
      </c>
      <c r="N28" s="21">
        <v>38</v>
      </c>
      <c r="O28" s="21">
        <v>43</v>
      </c>
      <c r="P28" s="21">
        <v>59</v>
      </c>
      <c r="Q28" s="21">
        <v>53</v>
      </c>
      <c r="R28" s="21">
        <v>49</v>
      </c>
      <c r="S28" s="21">
        <v>45</v>
      </c>
      <c r="T28" s="21">
        <v>63</v>
      </c>
      <c r="U28" s="21">
        <v>75</v>
      </c>
      <c r="V28" s="21">
        <v>76</v>
      </c>
      <c r="W28" s="21">
        <v>64</v>
      </c>
      <c r="X28" s="21">
        <v>38</v>
      </c>
      <c r="Y28" s="21">
        <v>22</v>
      </c>
      <c r="Z28" s="21">
        <v>15</v>
      </c>
      <c r="AA28" s="21">
        <v>15</v>
      </c>
      <c r="AB28" s="21">
        <v>16</v>
      </c>
      <c r="AC28" s="22">
        <v>6</v>
      </c>
    </row>
    <row r="29" spans="1:29" x14ac:dyDescent="0.25">
      <c r="A29" s="7" t="s">
        <v>40</v>
      </c>
      <c r="B29" s="21">
        <v>4598</v>
      </c>
      <c r="C29" s="21">
        <v>2280</v>
      </c>
      <c r="D29" s="60">
        <v>2318</v>
      </c>
      <c r="E29" s="21">
        <v>3630</v>
      </c>
      <c r="F29" s="21">
        <v>1772</v>
      </c>
      <c r="G29" s="60">
        <v>1858</v>
      </c>
      <c r="H29" s="21">
        <v>968</v>
      </c>
      <c r="I29" s="21">
        <v>508</v>
      </c>
      <c r="J29" s="60">
        <v>460</v>
      </c>
      <c r="K29" s="21">
        <v>208</v>
      </c>
      <c r="L29" s="21">
        <v>217</v>
      </c>
      <c r="M29" s="21">
        <v>193</v>
      </c>
      <c r="N29" s="21">
        <v>234</v>
      </c>
      <c r="O29" s="21">
        <v>204</v>
      </c>
      <c r="P29" s="21">
        <v>239</v>
      </c>
      <c r="Q29" s="21">
        <v>286</v>
      </c>
      <c r="R29" s="21">
        <v>285</v>
      </c>
      <c r="S29" s="21">
        <v>303</v>
      </c>
      <c r="T29" s="21">
        <v>334</v>
      </c>
      <c r="U29" s="21">
        <v>335</v>
      </c>
      <c r="V29" s="21">
        <v>369</v>
      </c>
      <c r="W29" s="21">
        <v>335</v>
      </c>
      <c r="X29" s="21">
        <v>299</v>
      </c>
      <c r="Y29" s="21">
        <v>287</v>
      </c>
      <c r="Z29" s="21">
        <v>196</v>
      </c>
      <c r="AA29" s="21">
        <v>129</v>
      </c>
      <c r="AB29" s="21">
        <v>92</v>
      </c>
      <c r="AC29" s="22">
        <v>53</v>
      </c>
    </row>
    <row r="30" spans="1:29" x14ac:dyDescent="0.25">
      <c r="A30" s="7" t="s">
        <v>41</v>
      </c>
      <c r="B30" s="21">
        <v>859</v>
      </c>
      <c r="C30" s="21">
        <v>422</v>
      </c>
      <c r="D30" s="60">
        <v>437</v>
      </c>
      <c r="E30" s="21">
        <v>793</v>
      </c>
      <c r="F30" s="21">
        <v>390</v>
      </c>
      <c r="G30" s="60">
        <v>403</v>
      </c>
      <c r="H30" s="21">
        <v>66</v>
      </c>
      <c r="I30" s="21">
        <v>32</v>
      </c>
      <c r="J30" s="60">
        <v>34</v>
      </c>
      <c r="K30" s="21">
        <v>23</v>
      </c>
      <c r="L30" s="21">
        <v>26</v>
      </c>
      <c r="M30" s="21">
        <v>58</v>
      </c>
      <c r="N30" s="21">
        <v>51</v>
      </c>
      <c r="O30" s="21">
        <v>54</v>
      </c>
      <c r="P30" s="21">
        <v>37</v>
      </c>
      <c r="Q30" s="21">
        <v>38</v>
      </c>
      <c r="R30" s="21">
        <v>44</v>
      </c>
      <c r="S30" s="21">
        <v>63</v>
      </c>
      <c r="T30" s="21">
        <v>59</v>
      </c>
      <c r="U30" s="21">
        <v>60</v>
      </c>
      <c r="V30" s="21">
        <v>73</v>
      </c>
      <c r="W30" s="21">
        <v>61</v>
      </c>
      <c r="X30" s="21">
        <v>69</v>
      </c>
      <c r="Y30" s="21">
        <v>45</v>
      </c>
      <c r="Z30" s="21">
        <v>44</v>
      </c>
      <c r="AA30" s="21">
        <v>21</v>
      </c>
      <c r="AB30" s="21">
        <v>20</v>
      </c>
      <c r="AC30" s="22">
        <v>13</v>
      </c>
    </row>
    <row r="31" spans="1:29" x14ac:dyDescent="0.25">
      <c r="A31" s="7" t="s">
        <v>60</v>
      </c>
      <c r="B31" s="21">
        <v>1511</v>
      </c>
      <c r="C31" s="21">
        <v>736</v>
      </c>
      <c r="D31" s="60">
        <v>775</v>
      </c>
      <c r="E31" s="21">
        <v>1388</v>
      </c>
      <c r="F31" s="21">
        <v>659</v>
      </c>
      <c r="G31" s="60">
        <v>729</v>
      </c>
      <c r="H31" s="21">
        <v>123</v>
      </c>
      <c r="I31" s="21">
        <v>77</v>
      </c>
      <c r="J31" s="60">
        <v>46</v>
      </c>
      <c r="K31" s="21">
        <v>34</v>
      </c>
      <c r="L31" s="21">
        <v>55</v>
      </c>
      <c r="M31" s="21">
        <v>59</v>
      </c>
      <c r="N31" s="21">
        <v>76</v>
      </c>
      <c r="O31" s="21">
        <v>89</v>
      </c>
      <c r="P31" s="21">
        <v>93</v>
      </c>
      <c r="Q31" s="21">
        <v>65</v>
      </c>
      <c r="R31" s="21">
        <v>58</v>
      </c>
      <c r="S31" s="21">
        <v>79</v>
      </c>
      <c r="T31" s="21">
        <v>100</v>
      </c>
      <c r="U31" s="21">
        <v>128</v>
      </c>
      <c r="V31" s="21">
        <v>132</v>
      </c>
      <c r="W31" s="21">
        <v>111</v>
      </c>
      <c r="X31" s="21">
        <v>127</v>
      </c>
      <c r="Y31" s="21">
        <v>106</v>
      </c>
      <c r="Z31" s="21">
        <v>76</v>
      </c>
      <c r="AA31" s="21">
        <v>65</v>
      </c>
      <c r="AB31" s="21">
        <v>40</v>
      </c>
      <c r="AC31" s="22">
        <v>18</v>
      </c>
    </row>
    <row r="32" spans="1:29" ht="13" x14ac:dyDescent="0.3">
      <c r="A32" s="6" t="str">
        <f>VLOOKUP("&lt;Zeilentitel_5&gt;",Uebersetzungen!$B$3:$E$121,Uebersetzungen!$B$2+1,FALSE)</f>
        <v>Region Imboden</v>
      </c>
      <c r="B32" s="9">
        <v>20873</v>
      </c>
      <c r="C32" s="9">
        <v>10484</v>
      </c>
      <c r="D32" s="65">
        <v>10389</v>
      </c>
      <c r="E32" s="9">
        <v>16988</v>
      </c>
      <c r="F32" s="9">
        <v>8356</v>
      </c>
      <c r="G32" s="65">
        <v>8632</v>
      </c>
      <c r="H32" s="9">
        <v>3885</v>
      </c>
      <c r="I32" s="9">
        <v>2128</v>
      </c>
      <c r="J32" s="65">
        <v>1757</v>
      </c>
      <c r="K32" s="66">
        <v>1085</v>
      </c>
      <c r="L32" s="9">
        <v>1101</v>
      </c>
      <c r="M32" s="9">
        <v>1079</v>
      </c>
      <c r="N32" s="9">
        <v>1111</v>
      </c>
      <c r="O32" s="9">
        <v>1143</v>
      </c>
      <c r="P32" s="9">
        <v>1348</v>
      </c>
      <c r="Q32" s="9">
        <v>1443</v>
      </c>
      <c r="R32" s="9">
        <v>1507</v>
      </c>
      <c r="S32" s="9">
        <v>1428</v>
      </c>
      <c r="T32" s="9">
        <v>1620</v>
      </c>
      <c r="U32" s="9">
        <v>1559</v>
      </c>
      <c r="V32" s="9">
        <v>1453</v>
      </c>
      <c r="W32" s="9">
        <v>1324</v>
      </c>
      <c r="X32" s="9">
        <v>1166</v>
      </c>
      <c r="Y32" s="9">
        <v>972</v>
      </c>
      <c r="Z32" s="9">
        <v>693</v>
      </c>
      <c r="AA32" s="9">
        <v>460</v>
      </c>
      <c r="AB32" s="9">
        <v>269</v>
      </c>
      <c r="AC32" s="13">
        <v>112</v>
      </c>
    </row>
    <row r="33" spans="1:29" x14ac:dyDescent="0.25">
      <c r="A33" s="7" t="s">
        <v>31</v>
      </c>
      <c r="B33" s="21">
        <v>3294</v>
      </c>
      <c r="C33" s="21">
        <v>1621</v>
      </c>
      <c r="D33" s="60">
        <v>1673</v>
      </c>
      <c r="E33" s="21">
        <v>2860</v>
      </c>
      <c r="F33" s="21">
        <v>1374</v>
      </c>
      <c r="G33" s="60">
        <v>1486</v>
      </c>
      <c r="H33" s="21">
        <v>434</v>
      </c>
      <c r="I33" s="21">
        <v>247</v>
      </c>
      <c r="J33" s="60">
        <v>187</v>
      </c>
      <c r="K33" s="21">
        <v>211</v>
      </c>
      <c r="L33" s="21">
        <v>186</v>
      </c>
      <c r="M33" s="21">
        <v>151</v>
      </c>
      <c r="N33" s="21">
        <v>177</v>
      </c>
      <c r="O33" s="21">
        <v>193</v>
      </c>
      <c r="P33" s="21">
        <v>212</v>
      </c>
      <c r="Q33" s="21">
        <v>214</v>
      </c>
      <c r="R33" s="21">
        <v>241</v>
      </c>
      <c r="S33" s="21">
        <v>228</v>
      </c>
      <c r="T33" s="21">
        <v>271</v>
      </c>
      <c r="U33" s="21">
        <v>266</v>
      </c>
      <c r="V33" s="21">
        <v>238</v>
      </c>
      <c r="W33" s="21">
        <v>216</v>
      </c>
      <c r="X33" s="21">
        <v>172</v>
      </c>
      <c r="Y33" s="21">
        <v>120</v>
      </c>
      <c r="Z33" s="21">
        <v>85</v>
      </c>
      <c r="AA33" s="21">
        <v>61</v>
      </c>
      <c r="AB33" s="21">
        <v>34</v>
      </c>
      <c r="AC33" s="22">
        <v>18</v>
      </c>
    </row>
    <row r="34" spans="1:29" x14ac:dyDescent="0.25">
      <c r="A34" s="7" t="s">
        <v>32</v>
      </c>
      <c r="B34" s="21">
        <v>8070</v>
      </c>
      <c r="C34" s="21">
        <v>4067</v>
      </c>
      <c r="D34" s="60">
        <v>4003</v>
      </c>
      <c r="E34" s="21">
        <v>6228</v>
      </c>
      <c r="F34" s="21">
        <v>3066</v>
      </c>
      <c r="G34" s="60">
        <v>3162</v>
      </c>
      <c r="H34" s="21">
        <v>1842</v>
      </c>
      <c r="I34" s="21">
        <v>1001</v>
      </c>
      <c r="J34" s="60">
        <v>841</v>
      </c>
      <c r="K34" s="21">
        <v>407</v>
      </c>
      <c r="L34" s="21">
        <v>427</v>
      </c>
      <c r="M34" s="21">
        <v>478</v>
      </c>
      <c r="N34" s="21">
        <v>452</v>
      </c>
      <c r="O34" s="21">
        <v>467</v>
      </c>
      <c r="P34" s="21">
        <v>537</v>
      </c>
      <c r="Q34" s="21">
        <v>558</v>
      </c>
      <c r="R34" s="21">
        <v>549</v>
      </c>
      <c r="S34" s="21">
        <v>560</v>
      </c>
      <c r="T34" s="21">
        <v>628</v>
      </c>
      <c r="U34" s="21">
        <v>564</v>
      </c>
      <c r="V34" s="21">
        <v>520</v>
      </c>
      <c r="W34" s="21">
        <v>477</v>
      </c>
      <c r="X34" s="21">
        <v>460</v>
      </c>
      <c r="Y34" s="21">
        <v>365</v>
      </c>
      <c r="Z34" s="21">
        <v>285</v>
      </c>
      <c r="AA34" s="21">
        <v>197</v>
      </c>
      <c r="AB34" s="21">
        <v>99</v>
      </c>
      <c r="AC34" s="22">
        <v>40</v>
      </c>
    </row>
    <row r="35" spans="1:29" x14ac:dyDescent="0.25">
      <c r="A35" s="7" t="s">
        <v>33</v>
      </c>
      <c r="B35" s="21">
        <v>1494</v>
      </c>
      <c r="C35" s="21">
        <v>776</v>
      </c>
      <c r="D35" s="60">
        <v>718</v>
      </c>
      <c r="E35" s="21">
        <v>1229</v>
      </c>
      <c r="F35" s="21">
        <v>628</v>
      </c>
      <c r="G35" s="60">
        <v>601</v>
      </c>
      <c r="H35" s="21">
        <v>265</v>
      </c>
      <c r="I35" s="21">
        <v>148</v>
      </c>
      <c r="J35" s="60">
        <v>117</v>
      </c>
      <c r="K35" s="21">
        <v>80</v>
      </c>
      <c r="L35" s="21">
        <v>98</v>
      </c>
      <c r="M35" s="21">
        <v>90</v>
      </c>
      <c r="N35" s="21">
        <v>93</v>
      </c>
      <c r="O35" s="21">
        <v>100</v>
      </c>
      <c r="P35" s="21">
        <v>92</v>
      </c>
      <c r="Q35" s="21">
        <v>81</v>
      </c>
      <c r="R35" s="21">
        <v>103</v>
      </c>
      <c r="S35" s="21">
        <v>100</v>
      </c>
      <c r="T35" s="21">
        <v>123</v>
      </c>
      <c r="U35" s="21">
        <v>112</v>
      </c>
      <c r="V35" s="21">
        <v>108</v>
      </c>
      <c r="W35" s="21">
        <v>84</v>
      </c>
      <c r="X35" s="21">
        <v>71</v>
      </c>
      <c r="Y35" s="21">
        <v>70</v>
      </c>
      <c r="Z35" s="21">
        <v>38</v>
      </c>
      <c r="AA35" s="21">
        <v>24</v>
      </c>
      <c r="AB35" s="21">
        <v>20</v>
      </c>
      <c r="AC35" s="22">
        <v>7</v>
      </c>
    </row>
    <row r="36" spans="1:29" x14ac:dyDescent="0.25">
      <c r="A36" s="7" t="s">
        <v>34</v>
      </c>
      <c r="B36" s="21">
        <v>2569</v>
      </c>
      <c r="C36" s="21">
        <v>1283</v>
      </c>
      <c r="D36" s="60">
        <v>1286</v>
      </c>
      <c r="E36" s="21">
        <v>2258</v>
      </c>
      <c r="F36" s="21">
        <v>1109</v>
      </c>
      <c r="G36" s="60">
        <v>1149</v>
      </c>
      <c r="H36" s="21">
        <v>311</v>
      </c>
      <c r="I36" s="21">
        <v>174</v>
      </c>
      <c r="J36" s="60">
        <v>137</v>
      </c>
      <c r="K36" s="21">
        <v>145</v>
      </c>
      <c r="L36" s="21">
        <v>190</v>
      </c>
      <c r="M36" s="21">
        <v>132</v>
      </c>
      <c r="N36" s="21">
        <v>160</v>
      </c>
      <c r="O36" s="21">
        <v>117</v>
      </c>
      <c r="P36" s="21">
        <v>144</v>
      </c>
      <c r="Q36" s="21">
        <v>190</v>
      </c>
      <c r="R36" s="21">
        <v>227</v>
      </c>
      <c r="S36" s="21">
        <v>185</v>
      </c>
      <c r="T36" s="21">
        <v>198</v>
      </c>
      <c r="U36" s="21">
        <v>200</v>
      </c>
      <c r="V36" s="21">
        <v>164</v>
      </c>
      <c r="W36" s="21">
        <v>154</v>
      </c>
      <c r="X36" s="21">
        <v>130</v>
      </c>
      <c r="Y36" s="21">
        <v>107</v>
      </c>
      <c r="Z36" s="21">
        <v>49</v>
      </c>
      <c r="AA36" s="21">
        <v>42</v>
      </c>
      <c r="AB36" s="21">
        <v>23</v>
      </c>
      <c r="AC36" s="22">
        <v>12</v>
      </c>
    </row>
    <row r="37" spans="1:29" x14ac:dyDescent="0.25">
      <c r="A37" s="7" t="s">
        <v>35</v>
      </c>
      <c r="B37" s="21">
        <v>2825</v>
      </c>
      <c r="C37" s="21">
        <v>1413</v>
      </c>
      <c r="D37" s="60">
        <v>1412</v>
      </c>
      <c r="E37" s="21">
        <v>2181</v>
      </c>
      <c r="F37" s="21">
        <v>1058</v>
      </c>
      <c r="G37" s="60">
        <v>1123</v>
      </c>
      <c r="H37" s="21">
        <v>644</v>
      </c>
      <c r="I37" s="21">
        <v>355</v>
      </c>
      <c r="J37" s="60">
        <v>289</v>
      </c>
      <c r="K37" s="21">
        <v>106</v>
      </c>
      <c r="L37" s="21">
        <v>87</v>
      </c>
      <c r="M37" s="21">
        <v>122</v>
      </c>
      <c r="N37" s="21">
        <v>106</v>
      </c>
      <c r="O37" s="21">
        <v>139</v>
      </c>
      <c r="P37" s="21">
        <v>215</v>
      </c>
      <c r="Q37" s="21">
        <v>218</v>
      </c>
      <c r="R37" s="21">
        <v>214</v>
      </c>
      <c r="S37" s="21">
        <v>189</v>
      </c>
      <c r="T37" s="21">
        <v>187</v>
      </c>
      <c r="U37" s="21">
        <v>203</v>
      </c>
      <c r="V37" s="21">
        <v>208</v>
      </c>
      <c r="W37" s="21">
        <v>180</v>
      </c>
      <c r="X37" s="21">
        <v>184</v>
      </c>
      <c r="Y37" s="21">
        <v>174</v>
      </c>
      <c r="Z37" s="21">
        <v>131</v>
      </c>
      <c r="AA37" s="21">
        <v>82</v>
      </c>
      <c r="AB37" s="21">
        <v>58</v>
      </c>
      <c r="AC37" s="22">
        <v>22</v>
      </c>
    </row>
    <row r="38" spans="1:29" x14ac:dyDescent="0.25">
      <c r="A38" s="7" t="s">
        <v>36</v>
      </c>
      <c r="B38" s="21">
        <v>1213</v>
      </c>
      <c r="C38" s="21">
        <v>623</v>
      </c>
      <c r="D38" s="60">
        <v>590</v>
      </c>
      <c r="E38" s="21">
        <v>1026</v>
      </c>
      <c r="F38" s="21">
        <v>519</v>
      </c>
      <c r="G38" s="60">
        <v>507</v>
      </c>
      <c r="H38" s="21">
        <v>187</v>
      </c>
      <c r="I38" s="21">
        <v>104</v>
      </c>
      <c r="J38" s="60">
        <v>83</v>
      </c>
      <c r="K38" s="21">
        <v>63</v>
      </c>
      <c r="L38" s="21">
        <v>53</v>
      </c>
      <c r="M38" s="21">
        <v>47</v>
      </c>
      <c r="N38" s="21">
        <v>53</v>
      </c>
      <c r="O38" s="21">
        <v>73</v>
      </c>
      <c r="P38" s="21">
        <v>76</v>
      </c>
      <c r="Q38" s="21">
        <v>70</v>
      </c>
      <c r="R38" s="21">
        <v>77</v>
      </c>
      <c r="S38" s="21">
        <v>79</v>
      </c>
      <c r="T38" s="21">
        <v>86</v>
      </c>
      <c r="U38" s="21">
        <v>96</v>
      </c>
      <c r="V38" s="21">
        <v>109</v>
      </c>
      <c r="W38" s="21">
        <v>102</v>
      </c>
      <c r="X38" s="21">
        <v>68</v>
      </c>
      <c r="Y38" s="21">
        <v>59</v>
      </c>
      <c r="Z38" s="21">
        <v>55</v>
      </c>
      <c r="AA38" s="21">
        <v>23</v>
      </c>
      <c r="AB38" s="21">
        <v>17</v>
      </c>
      <c r="AC38" s="22">
        <v>7</v>
      </c>
    </row>
    <row r="39" spans="1:29" x14ac:dyDescent="0.25">
      <c r="A39" s="7" t="s">
        <v>37</v>
      </c>
      <c r="B39" s="21">
        <v>1408</v>
      </c>
      <c r="C39" s="21">
        <v>701</v>
      </c>
      <c r="D39" s="60">
        <v>707</v>
      </c>
      <c r="E39" s="21">
        <v>1206</v>
      </c>
      <c r="F39" s="21">
        <v>602</v>
      </c>
      <c r="G39" s="60">
        <v>604</v>
      </c>
      <c r="H39" s="21">
        <v>202</v>
      </c>
      <c r="I39" s="21">
        <v>99</v>
      </c>
      <c r="J39" s="60">
        <v>103</v>
      </c>
      <c r="K39" s="21">
        <v>73</v>
      </c>
      <c r="L39" s="21">
        <v>60</v>
      </c>
      <c r="M39" s="21">
        <v>59</v>
      </c>
      <c r="N39" s="21">
        <v>70</v>
      </c>
      <c r="O39" s="21">
        <v>54</v>
      </c>
      <c r="P39" s="21">
        <v>72</v>
      </c>
      <c r="Q39" s="21">
        <v>112</v>
      </c>
      <c r="R39" s="21">
        <v>96</v>
      </c>
      <c r="S39" s="21">
        <v>87</v>
      </c>
      <c r="T39" s="21">
        <v>127</v>
      </c>
      <c r="U39" s="21">
        <v>118</v>
      </c>
      <c r="V39" s="21">
        <v>106</v>
      </c>
      <c r="W39" s="21">
        <v>111</v>
      </c>
      <c r="X39" s="21">
        <v>81</v>
      </c>
      <c r="Y39" s="21">
        <v>77</v>
      </c>
      <c r="Z39" s="21">
        <v>50</v>
      </c>
      <c r="AA39" s="21">
        <v>31</v>
      </c>
      <c r="AB39" s="21">
        <v>18</v>
      </c>
      <c r="AC39" s="22">
        <v>6</v>
      </c>
    </row>
    <row r="40" spans="1:29" ht="13" x14ac:dyDescent="0.3">
      <c r="A40" s="6" t="str">
        <f>VLOOKUP("&lt;Zeilentitel_6&gt;",Uebersetzungen!$B$3:$E$121,Uebersetzungen!$B$2+1,FALSE)</f>
        <v>Region Landquart</v>
      </c>
      <c r="B40" s="9">
        <v>24958</v>
      </c>
      <c r="C40" s="9">
        <v>12563</v>
      </c>
      <c r="D40" s="65">
        <v>12395</v>
      </c>
      <c r="E40" s="9">
        <v>21302</v>
      </c>
      <c r="F40" s="9">
        <v>10558</v>
      </c>
      <c r="G40" s="65">
        <v>10744</v>
      </c>
      <c r="H40" s="9">
        <v>3656</v>
      </c>
      <c r="I40" s="9">
        <v>2005</v>
      </c>
      <c r="J40" s="65">
        <v>1651</v>
      </c>
      <c r="K40" s="66">
        <v>1306</v>
      </c>
      <c r="L40" s="9">
        <v>1210</v>
      </c>
      <c r="M40" s="9">
        <v>1279</v>
      </c>
      <c r="N40" s="9">
        <v>1285</v>
      </c>
      <c r="O40" s="9">
        <v>1428</v>
      </c>
      <c r="P40" s="9">
        <v>1564</v>
      </c>
      <c r="Q40" s="9">
        <v>1615</v>
      </c>
      <c r="R40" s="9">
        <v>1648</v>
      </c>
      <c r="S40" s="9">
        <v>1610</v>
      </c>
      <c r="T40" s="9">
        <v>1907</v>
      </c>
      <c r="U40" s="9">
        <v>2154</v>
      </c>
      <c r="V40" s="9">
        <v>2007</v>
      </c>
      <c r="W40" s="9">
        <v>1586</v>
      </c>
      <c r="X40" s="9">
        <v>1363</v>
      </c>
      <c r="Y40" s="9">
        <v>1132</v>
      </c>
      <c r="Z40" s="9">
        <v>829</v>
      </c>
      <c r="AA40" s="9">
        <v>539</v>
      </c>
      <c r="AB40" s="9">
        <v>326</v>
      </c>
      <c r="AC40" s="13">
        <v>170</v>
      </c>
    </row>
    <row r="41" spans="1:29" x14ac:dyDescent="0.25">
      <c r="A41" s="7" t="s">
        <v>71</v>
      </c>
      <c r="B41" s="21">
        <v>3283</v>
      </c>
      <c r="C41" s="21">
        <v>1701</v>
      </c>
      <c r="D41" s="60">
        <v>1582</v>
      </c>
      <c r="E41" s="21">
        <v>2873</v>
      </c>
      <c r="F41" s="21">
        <v>1455</v>
      </c>
      <c r="G41" s="60">
        <v>1418</v>
      </c>
      <c r="H41" s="21">
        <v>410</v>
      </c>
      <c r="I41" s="21">
        <v>246</v>
      </c>
      <c r="J41" s="60">
        <v>164</v>
      </c>
      <c r="K41" s="21">
        <v>171</v>
      </c>
      <c r="L41" s="21">
        <v>162</v>
      </c>
      <c r="M41" s="21">
        <v>174</v>
      </c>
      <c r="N41" s="21">
        <v>200</v>
      </c>
      <c r="O41" s="21">
        <v>198</v>
      </c>
      <c r="P41" s="21">
        <v>178</v>
      </c>
      <c r="Q41" s="21">
        <v>209</v>
      </c>
      <c r="R41" s="21">
        <v>232</v>
      </c>
      <c r="S41" s="21">
        <v>224</v>
      </c>
      <c r="T41" s="21">
        <v>268</v>
      </c>
      <c r="U41" s="21">
        <v>283</v>
      </c>
      <c r="V41" s="21">
        <v>252</v>
      </c>
      <c r="W41" s="21">
        <v>207</v>
      </c>
      <c r="X41" s="21">
        <v>163</v>
      </c>
      <c r="Y41" s="21">
        <v>147</v>
      </c>
      <c r="Z41" s="21">
        <v>116</v>
      </c>
      <c r="AA41" s="21">
        <v>57</v>
      </c>
      <c r="AB41" s="21">
        <v>34</v>
      </c>
      <c r="AC41" s="22">
        <v>8</v>
      </c>
    </row>
    <row r="42" spans="1:29" x14ac:dyDescent="0.25">
      <c r="A42" s="7" t="s">
        <v>72</v>
      </c>
      <c r="B42" s="21">
        <v>2512</v>
      </c>
      <c r="C42" s="21">
        <v>1258</v>
      </c>
      <c r="D42" s="60">
        <v>1254</v>
      </c>
      <c r="E42" s="21">
        <v>2230</v>
      </c>
      <c r="F42" s="21">
        <v>1114</v>
      </c>
      <c r="G42" s="60">
        <v>1116</v>
      </c>
      <c r="H42" s="21">
        <v>282</v>
      </c>
      <c r="I42" s="21">
        <v>144</v>
      </c>
      <c r="J42" s="60">
        <v>138</v>
      </c>
      <c r="K42" s="21">
        <v>133</v>
      </c>
      <c r="L42" s="21">
        <v>113</v>
      </c>
      <c r="M42" s="21">
        <v>150</v>
      </c>
      <c r="N42" s="21">
        <v>181</v>
      </c>
      <c r="O42" s="21">
        <v>179</v>
      </c>
      <c r="P42" s="21">
        <v>132</v>
      </c>
      <c r="Q42" s="21">
        <v>153</v>
      </c>
      <c r="R42" s="21">
        <v>179</v>
      </c>
      <c r="S42" s="21">
        <v>167</v>
      </c>
      <c r="T42" s="21">
        <v>203</v>
      </c>
      <c r="U42" s="21">
        <v>217</v>
      </c>
      <c r="V42" s="21">
        <v>180</v>
      </c>
      <c r="W42" s="21">
        <v>136</v>
      </c>
      <c r="X42" s="21">
        <v>112</v>
      </c>
      <c r="Y42" s="21">
        <v>98</v>
      </c>
      <c r="Z42" s="21">
        <v>96</v>
      </c>
      <c r="AA42" s="21">
        <v>47</v>
      </c>
      <c r="AB42" s="21">
        <v>23</v>
      </c>
      <c r="AC42" s="22">
        <v>13</v>
      </c>
    </row>
    <row r="43" spans="1:29" x14ac:dyDescent="0.25">
      <c r="A43" s="7" t="s">
        <v>73</v>
      </c>
      <c r="B43" s="21">
        <v>3443</v>
      </c>
      <c r="C43" s="21">
        <v>1734</v>
      </c>
      <c r="D43" s="60">
        <v>1709</v>
      </c>
      <c r="E43" s="21">
        <v>2971</v>
      </c>
      <c r="F43" s="21">
        <v>1468</v>
      </c>
      <c r="G43" s="60">
        <v>1503</v>
      </c>
      <c r="H43" s="21">
        <v>472</v>
      </c>
      <c r="I43" s="21">
        <v>266</v>
      </c>
      <c r="J43" s="60">
        <v>206</v>
      </c>
      <c r="K43" s="21">
        <v>172</v>
      </c>
      <c r="L43" s="21">
        <v>175</v>
      </c>
      <c r="M43" s="21">
        <v>195</v>
      </c>
      <c r="N43" s="21">
        <v>165</v>
      </c>
      <c r="O43" s="21">
        <v>193</v>
      </c>
      <c r="P43" s="21">
        <v>240</v>
      </c>
      <c r="Q43" s="21">
        <v>214</v>
      </c>
      <c r="R43" s="21">
        <v>234</v>
      </c>
      <c r="S43" s="21">
        <v>207</v>
      </c>
      <c r="T43" s="21">
        <v>274</v>
      </c>
      <c r="U43" s="21">
        <v>273</v>
      </c>
      <c r="V43" s="21">
        <v>268</v>
      </c>
      <c r="W43" s="21">
        <v>208</v>
      </c>
      <c r="X43" s="21">
        <v>207</v>
      </c>
      <c r="Y43" s="21">
        <v>149</v>
      </c>
      <c r="Z43" s="21">
        <v>110</v>
      </c>
      <c r="AA43" s="21">
        <v>89</v>
      </c>
      <c r="AB43" s="21">
        <v>41</v>
      </c>
      <c r="AC43" s="22">
        <v>29</v>
      </c>
    </row>
    <row r="44" spans="1:29" x14ac:dyDescent="0.25">
      <c r="A44" s="7" t="s">
        <v>74</v>
      </c>
      <c r="B44" s="21">
        <v>774</v>
      </c>
      <c r="C44" s="21">
        <v>393</v>
      </c>
      <c r="D44" s="60">
        <v>381</v>
      </c>
      <c r="E44" s="21">
        <v>704</v>
      </c>
      <c r="F44" s="21">
        <v>357</v>
      </c>
      <c r="G44" s="60">
        <v>347</v>
      </c>
      <c r="H44" s="21">
        <v>70</v>
      </c>
      <c r="I44" s="21">
        <v>36</v>
      </c>
      <c r="J44" s="60">
        <v>34</v>
      </c>
      <c r="K44" s="21">
        <v>51</v>
      </c>
      <c r="L44" s="21">
        <v>35</v>
      </c>
      <c r="M44" s="21">
        <v>25</v>
      </c>
      <c r="N44" s="21">
        <v>34</v>
      </c>
      <c r="O44" s="21">
        <v>34</v>
      </c>
      <c r="P44" s="21">
        <v>43</v>
      </c>
      <c r="Q44" s="21">
        <v>67</v>
      </c>
      <c r="R44" s="21">
        <v>62</v>
      </c>
      <c r="S44" s="21">
        <v>58</v>
      </c>
      <c r="T44" s="21">
        <v>54</v>
      </c>
      <c r="U44" s="21">
        <v>69</v>
      </c>
      <c r="V44" s="21">
        <v>68</v>
      </c>
      <c r="W44" s="21">
        <v>46</v>
      </c>
      <c r="X44" s="21">
        <v>42</v>
      </c>
      <c r="Y44" s="21">
        <v>37</v>
      </c>
      <c r="Z44" s="21">
        <v>23</v>
      </c>
      <c r="AA44" s="21">
        <v>14</v>
      </c>
      <c r="AB44" s="21">
        <v>7</v>
      </c>
      <c r="AC44" s="22">
        <v>5</v>
      </c>
    </row>
    <row r="45" spans="1:29" x14ac:dyDescent="0.25">
      <c r="A45" s="7" t="s">
        <v>75</v>
      </c>
      <c r="B45" s="21">
        <v>896</v>
      </c>
      <c r="C45" s="21">
        <v>455</v>
      </c>
      <c r="D45" s="60">
        <v>441</v>
      </c>
      <c r="E45" s="21">
        <v>789</v>
      </c>
      <c r="F45" s="21">
        <v>389</v>
      </c>
      <c r="G45" s="60">
        <v>400</v>
      </c>
      <c r="H45" s="21">
        <v>107</v>
      </c>
      <c r="I45" s="21">
        <v>66</v>
      </c>
      <c r="J45" s="60">
        <v>41</v>
      </c>
      <c r="K45" s="21">
        <v>42</v>
      </c>
      <c r="L45" s="21">
        <v>42</v>
      </c>
      <c r="M45" s="21">
        <v>47</v>
      </c>
      <c r="N45" s="21">
        <v>49</v>
      </c>
      <c r="O45" s="21">
        <v>46</v>
      </c>
      <c r="P45" s="21">
        <v>56</v>
      </c>
      <c r="Q45" s="21">
        <v>53</v>
      </c>
      <c r="R45" s="21">
        <v>55</v>
      </c>
      <c r="S45" s="21">
        <v>67</v>
      </c>
      <c r="T45" s="21">
        <v>66</v>
      </c>
      <c r="U45" s="21">
        <v>84</v>
      </c>
      <c r="V45" s="21">
        <v>78</v>
      </c>
      <c r="W45" s="21">
        <v>64</v>
      </c>
      <c r="X45" s="21">
        <v>60</v>
      </c>
      <c r="Y45" s="21">
        <v>33</v>
      </c>
      <c r="Z45" s="21">
        <v>22</v>
      </c>
      <c r="AA45" s="21">
        <v>16</v>
      </c>
      <c r="AB45" s="21">
        <v>8</v>
      </c>
      <c r="AC45" s="22">
        <v>8</v>
      </c>
    </row>
    <row r="46" spans="1:29" x14ac:dyDescent="0.25">
      <c r="A46" s="7" t="s">
        <v>76</v>
      </c>
      <c r="B46" s="21">
        <v>2860</v>
      </c>
      <c r="C46" s="21">
        <v>1420</v>
      </c>
      <c r="D46" s="60">
        <v>1440</v>
      </c>
      <c r="E46" s="21">
        <v>2550</v>
      </c>
      <c r="F46" s="21">
        <v>1257</v>
      </c>
      <c r="G46" s="60">
        <v>1293</v>
      </c>
      <c r="H46" s="21">
        <v>310</v>
      </c>
      <c r="I46" s="21">
        <v>163</v>
      </c>
      <c r="J46" s="60">
        <v>147</v>
      </c>
      <c r="K46" s="21">
        <v>159</v>
      </c>
      <c r="L46" s="21">
        <v>130</v>
      </c>
      <c r="M46" s="21">
        <v>124</v>
      </c>
      <c r="N46" s="21">
        <v>125</v>
      </c>
      <c r="O46" s="21">
        <v>150</v>
      </c>
      <c r="P46" s="21">
        <v>169</v>
      </c>
      <c r="Q46" s="21">
        <v>178</v>
      </c>
      <c r="R46" s="21">
        <v>200</v>
      </c>
      <c r="S46" s="21">
        <v>197</v>
      </c>
      <c r="T46" s="21">
        <v>210</v>
      </c>
      <c r="U46" s="21">
        <v>260</v>
      </c>
      <c r="V46" s="21">
        <v>238</v>
      </c>
      <c r="W46" s="21">
        <v>169</v>
      </c>
      <c r="X46" s="21">
        <v>146</v>
      </c>
      <c r="Y46" s="21">
        <v>149</v>
      </c>
      <c r="Z46" s="21">
        <v>114</v>
      </c>
      <c r="AA46" s="21">
        <v>64</v>
      </c>
      <c r="AB46" s="21">
        <v>47</v>
      </c>
      <c r="AC46" s="22">
        <v>31</v>
      </c>
    </row>
    <row r="47" spans="1:29" x14ac:dyDescent="0.25">
      <c r="A47" s="7" t="s">
        <v>77</v>
      </c>
      <c r="B47" s="21">
        <v>2341</v>
      </c>
      <c r="C47" s="21">
        <v>1167</v>
      </c>
      <c r="D47" s="60">
        <v>1174</v>
      </c>
      <c r="E47" s="21">
        <v>2143</v>
      </c>
      <c r="F47" s="21">
        <v>1064</v>
      </c>
      <c r="G47" s="60">
        <v>1079</v>
      </c>
      <c r="H47" s="21">
        <v>198</v>
      </c>
      <c r="I47" s="21">
        <v>103</v>
      </c>
      <c r="J47" s="60">
        <v>95</v>
      </c>
      <c r="K47" s="21">
        <v>102</v>
      </c>
      <c r="L47" s="21">
        <v>118</v>
      </c>
      <c r="M47" s="21">
        <v>137</v>
      </c>
      <c r="N47" s="21">
        <v>132</v>
      </c>
      <c r="O47" s="21">
        <v>130</v>
      </c>
      <c r="P47" s="21">
        <v>118</v>
      </c>
      <c r="Q47" s="21">
        <v>114</v>
      </c>
      <c r="R47" s="21">
        <v>132</v>
      </c>
      <c r="S47" s="21">
        <v>161</v>
      </c>
      <c r="T47" s="21">
        <v>206</v>
      </c>
      <c r="U47" s="21">
        <v>239</v>
      </c>
      <c r="V47" s="21">
        <v>179</v>
      </c>
      <c r="W47" s="21">
        <v>140</v>
      </c>
      <c r="X47" s="21">
        <v>127</v>
      </c>
      <c r="Y47" s="21">
        <v>123</v>
      </c>
      <c r="Z47" s="21">
        <v>73</v>
      </c>
      <c r="AA47" s="21">
        <v>56</v>
      </c>
      <c r="AB47" s="21">
        <v>31</v>
      </c>
      <c r="AC47" s="22">
        <v>23</v>
      </c>
    </row>
    <row r="48" spans="1:29" x14ac:dyDescent="0.25">
      <c r="A48" s="7" t="s">
        <v>78</v>
      </c>
      <c r="B48" s="21">
        <v>8849</v>
      </c>
      <c r="C48" s="21">
        <v>4435</v>
      </c>
      <c r="D48" s="60">
        <v>4414</v>
      </c>
      <c r="E48" s="21">
        <v>7042</v>
      </c>
      <c r="F48" s="21">
        <v>3454</v>
      </c>
      <c r="G48" s="60">
        <v>3588</v>
      </c>
      <c r="H48" s="21">
        <v>1807</v>
      </c>
      <c r="I48" s="21">
        <v>981</v>
      </c>
      <c r="J48" s="60">
        <v>826</v>
      </c>
      <c r="K48" s="21">
        <v>476</v>
      </c>
      <c r="L48" s="21">
        <v>435</v>
      </c>
      <c r="M48" s="21">
        <v>427</v>
      </c>
      <c r="N48" s="21">
        <v>399</v>
      </c>
      <c r="O48" s="21">
        <v>498</v>
      </c>
      <c r="P48" s="21">
        <v>628</v>
      </c>
      <c r="Q48" s="21">
        <v>627</v>
      </c>
      <c r="R48" s="21">
        <v>554</v>
      </c>
      <c r="S48" s="21">
        <v>529</v>
      </c>
      <c r="T48" s="21">
        <v>626</v>
      </c>
      <c r="U48" s="21">
        <v>729</v>
      </c>
      <c r="V48" s="21">
        <v>744</v>
      </c>
      <c r="W48" s="21">
        <v>616</v>
      </c>
      <c r="X48" s="21">
        <v>506</v>
      </c>
      <c r="Y48" s="21">
        <v>396</v>
      </c>
      <c r="Z48" s="21">
        <v>275</v>
      </c>
      <c r="AA48" s="21">
        <v>196</v>
      </c>
      <c r="AB48" s="21">
        <v>135</v>
      </c>
      <c r="AC48" s="22">
        <v>53</v>
      </c>
    </row>
    <row r="49" spans="1:29" ht="13" x14ac:dyDescent="0.3">
      <c r="A49" s="6" t="str">
        <f>VLOOKUP("&lt;Zeilentitel_7&gt;",Uebersetzungen!$B$3:$E$121,Uebersetzungen!$B$2+1,FALSE)</f>
        <v>Region Maloja</v>
      </c>
      <c r="B49" s="9">
        <v>18401</v>
      </c>
      <c r="C49" s="9">
        <v>9175</v>
      </c>
      <c r="D49" s="65">
        <v>9226</v>
      </c>
      <c r="E49" s="9">
        <v>12703</v>
      </c>
      <c r="F49" s="9">
        <v>6149</v>
      </c>
      <c r="G49" s="65">
        <v>6554</v>
      </c>
      <c r="H49" s="9">
        <v>5698</v>
      </c>
      <c r="I49" s="9">
        <v>3026</v>
      </c>
      <c r="J49" s="65">
        <v>2672</v>
      </c>
      <c r="K49" s="66">
        <v>723</v>
      </c>
      <c r="L49" s="9">
        <v>735</v>
      </c>
      <c r="M49" s="9">
        <v>731</v>
      </c>
      <c r="N49" s="9">
        <v>897</v>
      </c>
      <c r="O49" s="9">
        <v>852</v>
      </c>
      <c r="P49" s="9">
        <v>1079</v>
      </c>
      <c r="Q49" s="9">
        <v>1199</v>
      </c>
      <c r="R49" s="9">
        <v>1206</v>
      </c>
      <c r="S49" s="9">
        <v>1263</v>
      </c>
      <c r="T49" s="9">
        <v>1538</v>
      </c>
      <c r="U49" s="9">
        <v>1577</v>
      </c>
      <c r="V49" s="9">
        <v>1481</v>
      </c>
      <c r="W49" s="9">
        <v>1262</v>
      </c>
      <c r="X49" s="9">
        <v>1119</v>
      </c>
      <c r="Y49" s="9">
        <v>1087</v>
      </c>
      <c r="Z49" s="9">
        <v>717</v>
      </c>
      <c r="AA49" s="9">
        <v>489</v>
      </c>
      <c r="AB49" s="9">
        <v>289</v>
      </c>
      <c r="AC49" s="13">
        <v>157</v>
      </c>
    </row>
    <row r="50" spans="1:29" x14ac:dyDescent="0.25">
      <c r="A50" s="7" t="s">
        <v>42</v>
      </c>
      <c r="B50" s="21">
        <v>598</v>
      </c>
      <c r="C50" s="21">
        <v>309</v>
      </c>
      <c r="D50" s="60">
        <v>289</v>
      </c>
      <c r="E50" s="21">
        <v>499</v>
      </c>
      <c r="F50" s="21">
        <v>248</v>
      </c>
      <c r="G50" s="60">
        <v>251</v>
      </c>
      <c r="H50" s="21">
        <v>99</v>
      </c>
      <c r="I50" s="21">
        <v>61</v>
      </c>
      <c r="J50" s="60">
        <v>38</v>
      </c>
      <c r="K50" s="21">
        <v>17</v>
      </c>
      <c r="L50" s="21">
        <v>21</v>
      </c>
      <c r="M50" s="21">
        <v>23</v>
      </c>
      <c r="N50" s="21">
        <v>22</v>
      </c>
      <c r="O50" s="21">
        <v>32</v>
      </c>
      <c r="P50" s="21">
        <v>38</v>
      </c>
      <c r="Q50" s="21">
        <v>38</v>
      </c>
      <c r="R50" s="21">
        <v>40</v>
      </c>
      <c r="S50" s="21">
        <v>36</v>
      </c>
      <c r="T50" s="21">
        <v>38</v>
      </c>
      <c r="U50" s="21">
        <v>62</v>
      </c>
      <c r="V50" s="21">
        <v>59</v>
      </c>
      <c r="W50" s="21">
        <v>54</v>
      </c>
      <c r="X50" s="21">
        <v>37</v>
      </c>
      <c r="Y50" s="21">
        <v>39</v>
      </c>
      <c r="Z50" s="21">
        <v>22</v>
      </c>
      <c r="AA50" s="21">
        <v>9</v>
      </c>
      <c r="AB50" s="21">
        <v>7</v>
      </c>
      <c r="AC50" s="22">
        <v>4</v>
      </c>
    </row>
    <row r="51" spans="1:29" x14ac:dyDescent="0.25">
      <c r="A51" s="7" t="s">
        <v>43</v>
      </c>
      <c r="B51" s="21">
        <v>1506</v>
      </c>
      <c r="C51" s="21">
        <v>750</v>
      </c>
      <c r="D51" s="60">
        <v>756</v>
      </c>
      <c r="E51" s="21">
        <v>1046</v>
      </c>
      <c r="F51" s="21">
        <v>518</v>
      </c>
      <c r="G51" s="60">
        <v>528</v>
      </c>
      <c r="H51" s="21">
        <v>460</v>
      </c>
      <c r="I51" s="21">
        <v>232</v>
      </c>
      <c r="J51" s="60">
        <v>228</v>
      </c>
      <c r="K51" s="21">
        <v>50</v>
      </c>
      <c r="L51" s="21">
        <v>58</v>
      </c>
      <c r="M51" s="21">
        <v>72</v>
      </c>
      <c r="N51" s="21">
        <v>83</v>
      </c>
      <c r="O51" s="21">
        <v>85</v>
      </c>
      <c r="P51" s="21">
        <v>89</v>
      </c>
      <c r="Q51" s="21">
        <v>87</v>
      </c>
      <c r="R51" s="21">
        <v>79</v>
      </c>
      <c r="S51" s="21">
        <v>77</v>
      </c>
      <c r="T51" s="21">
        <v>144</v>
      </c>
      <c r="U51" s="21">
        <v>137</v>
      </c>
      <c r="V51" s="21">
        <v>141</v>
      </c>
      <c r="W51" s="21">
        <v>93</v>
      </c>
      <c r="X51" s="21">
        <v>91</v>
      </c>
      <c r="Y51" s="21">
        <v>100</v>
      </c>
      <c r="Z51" s="21">
        <v>52</v>
      </c>
      <c r="AA51" s="21">
        <v>39</v>
      </c>
      <c r="AB51" s="21">
        <v>21</v>
      </c>
      <c r="AC51" s="22">
        <v>8</v>
      </c>
    </row>
    <row r="52" spans="1:29" x14ac:dyDescent="0.25">
      <c r="A52" s="7" t="s">
        <v>44</v>
      </c>
      <c r="B52" s="21">
        <v>209</v>
      </c>
      <c r="C52" s="21">
        <v>106</v>
      </c>
      <c r="D52" s="60">
        <v>103</v>
      </c>
      <c r="E52" s="21">
        <v>145</v>
      </c>
      <c r="F52" s="21">
        <v>72</v>
      </c>
      <c r="G52" s="60">
        <v>73</v>
      </c>
      <c r="H52" s="21">
        <v>64</v>
      </c>
      <c r="I52" s="21">
        <v>34</v>
      </c>
      <c r="J52" s="60">
        <v>30</v>
      </c>
      <c r="K52" s="21">
        <v>14</v>
      </c>
      <c r="L52" s="21">
        <v>10</v>
      </c>
      <c r="M52" s="21">
        <v>8</v>
      </c>
      <c r="N52" s="21">
        <v>9</v>
      </c>
      <c r="O52" s="21">
        <v>6</v>
      </c>
      <c r="P52" s="21">
        <v>10</v>
      </c>
      <c r="Q52" s="21">
        <v>16</v>
      </c>
      <c r="R52" s="21">
        <v>17</v>
      </c>
      <c r="S52" s="21">
        <v>14</v>
      </c>
      <c r="T52" s="21">
        <v>14</v>
      </c>
      <c r="U52" s="21">
        <v>17</v>
      </c>
      <c r="V52" s="21">
        <v>13</v>
      </c>
      <c r="W52" s="21">
        <v>19</v>
      </c>
      <c r="X52" s="21">
        <v>15</v>
      </c>
      <c r="Y52" s="21">
        <v>16</v>
      </c>
      <c r="Z52" s="21">
        <v>6</v>
      </c>
      <c r="AA52" s="21">
        <v>2</v>
      </c>
      <c r="AB52" s="21">
        <v>1</v>
      </c>
      <c r="AC52" s="22">
        <v>2</v>
      </c>
    </row>
    <row r="53" spans="1:29" x14ac:dyDescent="0.25">
      <c r="A53" s="7" t="s">
        <v>45</v>
      </c>
      <c r="B53" s="21">
        <v>2195</v>
      </c>
      <c r="C53" s="21">
        <v>1098</v>
      </c>
      <c r="D53" s="60">
        <v>1097</v>
      </c>
      <c r="E53" s="21">
        <v>1443</v>
      </c>
      <c r="F53" s="21">
        <v>707</v>
      </c>
      <c r="G53" s="60">
        <v>736</v>
      </c>
      <c r="H53" s="21">
        <v>752</v>
      </c>
      <c r="I53" s="21">
        <v>391</v>
      </c>
      <c r="J53" s="60">
        <v>361</v>
      </c>
      <c r="K53" s="21">
        <v>116</v>
      </c>
      <c r="L53" s="21">
        <v>97</v>
      </c>
      <c r="M53" s="21">
        <v>106</v>
      </c>
      <c r="N53" s="21">
        <v>97</v>
      </c>
      <c r="O53" s="21">
        <v>90</v>
      </c>
      <c r="P53" s="21">
        <v>125</v>
      </c>
      <c r="Q53" s="21">
        <v>144</v>
      </c>
      <c r="R53" s="21">
        <v>172</v>
      </c>
      <c r="S53" s="21">
        <v>184</v>
      </c>
      <c r="T53" s="21">
        <v>186</v>
      </c>
      <c r="U53" s="21">
        <v>198</v>
      </c>
      <c r="V53" s="21">
        <v>148</v>
      </c>
      <c r="W53" s="21">
        <v>140</v>
      </c>
      <c r="X53" s="21">
        <v>136</v>
      </c>
      <c r="Y53" s="21">
        <v>95</v>
      </c>
      <c r="Z53" s="21">
        <v>68</v>
      </c>
      <c r="AA53" s="21">
        <v>49</v>
      </c>
      <c r="AB53" s="21">
        <v>27</v>
      </c>
      <c r="AC53" s="22">
        <v>17</v>
      </c>
    </row>
    <row r="54" spans="1:29" x14ac:dyDescent="0.25">
      <c r="A54" s="7" t="s">
        <v>95</v>
      </c>
      <c r="B54" s="21">
        <v>712</v>
      </c>
      <c r="C54" s="21">
        <v>363</v>
      </c>
      <c r="D54" s="60">
        <v>349</v>
      </c>
      <c r="E54" s="21">
        <v>531</v>
      </c>
      <c r="F54" s="21">
        <v>265</v>
      </c>
      <c r="G54" s="60">
        <v>266</v>
      </c>
      <c r="H54" s="21">
        <v>181</v>
      </c>
      <c r="I54" s="21">
        <v>98</v>
      </c>
      <c r="J54" s="60">
        <v>83</v>
      </c>
      <c r="K54" s="21">
        <v>22</v>
      </c>
      <c r="L54" s="21">
        <v>27</v>
      </c>
      <c r="M54" s="21">
        <v>19</v>
      </c>
      <c r="N54" s="21">
        <v>30</v>
      </c>
      <c r="O54" s="21">
        <v>43</v>
      </c>
      <c r="P54" s="21">
        <v>42</v>
      </c>
      <c r="Q54" s="21">
        <v>33</v>
      </c>
      <c r="R54" s="21">
        <v>47</v>
      </c>
      <c r="S54" s="21">
        <v>42</v>
      </c>
      <c r="T54" s="21">
        <v>63</v>
      </c>
      <c r="U54" s="21">
        <v>63</v>
      </c>
      <c r="V54" s="21">
        <v>52</v>
      </c>
      <c r="W54" s="21">
        <v>72</v>
      </c>
      <c r="X54" s="21">
        <v>60</v>
      </c>
      <c r="Y54" s="21">
        <v>48</v>
      </c>
      <c r="Z54" s="21">
        <v>26</v>
      </c>
      <c r="AA54" s="21">
        <v>10</v>
      </c>
      <c r="AB54" s="21">
        <v>13</v>
      </c>
      <c r="AC54" s="22">
        <v>0</v>
      </c>
    </row>
    <row r="55" spans="1:29" x14ac:dyDescent="0.25">
      <c r="A55" s="7" t="s">
        <v>46</v>
      </c>
      <c r="B55" s="21">
        <v>2956</v>
      </c>
      <c r="C55" s="21">
        <v>1452</v>
      </c>
      <c r="D55" s="60">
        <v>1504</v>
      </c>
      <c r="E55" s="21">
        <v>2242</v>
      </c>
      <c r="F55" s="21">
        <v>1069</v>
      </c>
      <c r="G55" s="60">
        <v>1173</v>
      </c>
      <c r="H55" s="21">
        <v>714</v>
      </c>
      <c r="I55" s="21">
        <v>383</v>
      </c>
      <c r="J55" s="60">
        <v>331</v>
      </c>
      <c r="K55" s="21">
        <v>117</v>
      </c>
      <c r="L55" s="21">
        <v>133</v>
      </c>
      <c r="M55" s="21">
        <v>121</v>
      </c>
      <c r="N55" s="21">
        <v>138</v>
      </c>
      <c r="O55" s="21">
        <v>158</v>
      </c>
      <c r="P55" s="21">
        <v>191</v>
      </c>
      <c r="Q55" s="21">
        <v>192</v>
      </c>
      <c r="R55" s="21">
        <v>197</v>
      </c>
      <c r="S55" s="21">
        <v>200</v>
      </c>
      <c r="T55" s="21">
        <v>273</v>
      </c>
      <c r="U55" s="21">
        <v>255</v>
      </c>
      <c r="V55" s="21">
        <v>236</v>
      </c>
      <c r="W55" s="21">
        <v>186</v>
      </c>
      <c r="X55" s="21">
        <v>148</v>
      </c>
      <c r="Y55" s="21">
        <v>165</v>
      </c>
      <c r="Z55" s="21">
        <v>112</v>
      </c>
      <c r="AA55" s="21">
        <v>67</v>
      </c>
      <c r="AB55" s="21">
        <v>42</v>
      </c>
      <c r="AC55" s="22">
        <v>25</v>
      </c>
    </row>
    <row r="56" spans="1:29" x14ac:dyDescent="0.25">
      <c r="A56" s="7" t="s">
        <v>97</v>
      </c>
      <c r="B56" s="21">
        <v>4994</v>
      </c>
      <c r="C56" s="21">
        <v>2494</v>
      </c>
      <c r="D56" s="60">
        <v>2500</v>
      </c>
      <c r="E56" s="21">
        <v>2924</v>
      </c>
      <c r="F56" s="21">
        <v>1386</v>
      </c>
      <c r="G56" s="60">
        <v>1538</v>
      </c>
      <c r="H56" s="21">
        <v>2070</v>
      </c>
      <c r="I56" s="21">
        <v>1108</v>
      </c>
      <c r="J56" s="60">
        <v>962</v>
      </c>
      <c r="K56" s="21">
        <v>173</v>
      </c>
      <c r="L56" s="21">
        <v>185</v>
      </c>
      <c r="M56" s="21">
        <v>184</v>
      </c>
      <c r="N56" s="21">
        <v>221</v>
      </c>
      <c r="O56" s="21">
        <v>221</v>
      </c>
      <c r="P56" s="21">
        <v>285</v>
      </c>
      <c r="Q56" s="21">
        <v>344</v>
      </c>
      <c r="R56" s="21">
        <v>334</v>
      </c>
      <c r="S56" s="21">
        <v>376</v>
      </c>
      <c r="T56" s="21">
        <v>408</v>
      </c>
      <c r="U56" s="21">
        <v>456</v>
      </c>
      <c r="V56" s="21">
        <v>420</v>
      </c>
      <c r="W56" s="21">
        <v>328</v>
      </c>
      <c r="X56" s="21">
        <v>260</v>
      </c>
      <c r="Y56" s="21">
        <v>295</v>
      </c>
      <c r="Z56" s="21">
        <v>223</v>
      </c>
      <c r="AA56" s="21">
        <v>151</v>
      </c>
      <c r="AB56" s="21">
        <v>81</v>
      </c>
      <c r="AC56" s="22">
        <v>49</v>
      </c>
    </row>
    <row r="57" spans="1:29" x14ac:dyDescent="0.25">
      <c r="A57" s="7" t="s">
        <v>47</v>
      </c>
      <c r="B57" s="21">
        <v>685</v>
      </c>
      <c r="C57" s="21">
        <v>350</v>
      </c>
      <c r="D57" s="60">
        <v>335</v>
      </c>
      <c r="E57" s="21">
        <v>582</v>
      </c>
      <c r="F57" s="21">
        <v>296</v>
      </c>
      <c r="G57" s="60">
        <v>286</v>
      </c>
      <c r="H57" s="21">
        <v>103</v>
      </c>
      <c r="I57" s="21">
        <v>54</v>
      </c>
      <c r="J57" s="60">
        <v>49</v>
      </c>
      <c r="K57" s="21">
        <v>22</v>
      </c>
      <c r="L57" s="21">
        <v>34</v>
      </c>
      <c r="M57" s="21">
        <v>25</v>
      </c>
      <c r="N57" s="21">
        <v>34</v>
      </c>
      <c r="O57" s="21">
        <v>34</v>
      </c>
      <c r="P57" s="21">
        <v>34</v>
      </c>
      <c r="Q57" s="21">
        <v>46</v>
      </c>
      <c r="R57" s="21">
        <v>42</v>
      </c>
      <c r="S57" s="21">
        <v>37</v>
      </c>
      <c r="T57" s="21">
        <v>57</v>
      </c>
      <c r="U57" s="21">
        <v>66</v>
      </c>
      <c r="V57" s="21">
        <v>57</v>
      </c>
      <c r="W57" s="21">
        <v>43</v>
      </c>
      <c r="X57" s="21">
        <v>56</v>
      </c>
      <c r="Y57" s="21">
        <v>39</v>
      </c>
      <c r="Z57" s="21">
        <v>25</v>
      </c>
      <c r="AA57" s="21">
        <v>16</v>
      </c>
      <c r="AB57" s="21">
        <v>13</v>
      </c>
      <c r="AC57" s="22">
        <v>5</v>
      </c>
    </row>
    <row r="58" spans="1:29" x14ac:dyDescent="0.25">
      <c r="A58" s="7" t="s">
        <v>98</v>
      </c>
      <c r="B58" s="21">
        <v>691</v>
      </c>
      <c r="C58" s="21">
        <v>349</v>
      </c>
      <c r="D58" s="60">
        <v>342</v>
      </c>
      <c r="E58" s="21">
        <v>452</v>
      </c>
      <c r="F58" s="21">
        <v>221</v>
      </c>
      <c r="G58" s="60">
        <v>231</v>
      </c>
      <c r="H58" s="21">
        <v>239</v>
      </c>
      <c r="I58" s="21">
        <v>128</v>
      </c>
      <c r="J58" s="60">
        <v>111</v>
      </c>
      <c r="K58" s="21">
        <v>39</v>
      </c>
      <c r="L58" s="21">
        <v>26</v>
      </c>
      <c r="M58" s="21">
        <v>26</v>
      </c>
      <c r="N58" s="21">
        <v>36</v>
      </c>
      <c r="O58" s="21">
        <v>27</v>
      </c>
      <c r="P58" s="21">
        <v>37</v>
      </c>
      <c r="Q58" s="21">
        <v>55</v>
      </c>
      <c r="R58" s="21">
        <v>40</v>
      </c>
      <c r="S58" s="21">
        <v>61</v>
      </c>
      <c r="T58" s="21">
        <v>59</v>
      </c>
      <c r="U58" s="21">
        <v>56</v>
      </c>
      <c r="V58" s="21">
        <v>53</v>
      </c>
      <c r="W58" s="21">
        <v>44</v>
      </c>
      <c r="X58" s="21">
        <v>41</v>
      </c>
      <c r="Y58" s="21">
        <v>34</v>
      </c>
      <c r="Z58" s="21">
        <v>25</v>
      </c>
      <c r="AA58" s="21">
        <v>17</v>
      </c>
      <c r="AB58" s="21">
        <v>10</v>
      </c>
      <c r="AC58" s="22">
        <v>5</v>
      </c>
    </row>
    <row r="59" spans="1:29" x14ac:dyDescent="0.25">
      <c r="A59" s="7" t="s">
        <v>48</v>
      </c>
      <c r="B59" s="21">
        <v>1117</v>
      </c>
      <c r="C59" s="21">
        <v>544</v>
      </c>
      <c r="D59" s="60">
        <v>573</v>
      </c>
      <c r="E59" s="21">
        <v>716</v>
      </c>
      <c r="F59" s="21">
        <v>337</v>
      </c>
      <c r="G59" s="60">
        <v>379</v>
      </c>
      <c r="H59" s="21">
        <v>401</v>
      </c>
      <c r="I59" s="21">
        <v>207</v>
      </c>
      <c r="J59" s="60">
        <v>194</v>
      </c>
      <c r="K59" s="21">
        <v>47</v>
      </c>
      <c r="L59" s="21">
        <v>31</v>
      </c>
      <c r="M59" s="21">
        <v>38</v>
      </c>
      <c r="N59" s="21">
        <v>33</v>
      </c>
      <c r="O59" s="21">
        <v>33</v>
      </c>
      <c r="P59" s="21">
        <v>67</v>
      </c>
      <c r="Q59" s="21">
        <v>86</v>
      </c>
      <c r="R59" s="21">
        <v>83</v>
      </c>
      <c r="S59" s="21">
        <v>77</v>
      </c>
      <c r="T59" s="21">
        <v>110</v>
      </c>
      <c r="U59" s="21">
        <v>83</v>
      </c>
      <c r="V59" s="21">
        <v>72</v>
      </c>
      <c r="W59" s="21">
        <v>75</v>
      </c>
      <c r="X59" s="21">
        <v>84</v>
      </c>
      <c r="Y59" s="21">
        <v>91</v>
      </c>
      <c r="Z59" s="21">
        <v>47</v>
      </c>
      <c r="AA59" s="21">
        <v>32</v>
      </c>
      <c r="AB59" s="21">
        <v>19</v>
      </c>
      <c r="AC59" s="22">
        <v>9</v>
      </c>
    </row>
    <row r="60" spans="1:29" x14ac:dyDescent="0.25">
      <c r="A60" s="7" t="s">
        <v>49</v>
      </c>
      <c r="B60" s="21">
        <v>1207</v>
      </c>
      <c r="C60" s="21">
        <v>614</v>
      </c>
      <c r="D60" s="60">
        <v>593</v>
      </c>
      <c r="E60" s="21">
        <v>799</v>
      </c>
      <c r="F60" s="21">
        <v>399</v>
      </c>
      <c r="G60" s="60">
        <v>400</v>
      </c>
      <c r="H60" s="21">
        <v>408</v>
      </c>
      <c r="I60" s="21">
        <v>215</v>
      </c>
      <c r="J60" s="60">
        <v>193</v>
      </c>
      <c r="K60" s="21">
        <v>42</v>
      </c>
      <c r="L60" s="21">
        <v>48</v>
      </c>
      <c r="M60" s="21">
        <v>45</v>
      </c>
      <c r="N60" s="21">
        <v>138</v>
      </c>
      <c r="O60" s="21">
        <v>59</v>
      </c>
      <c r="P60" s="21">
        <v>60</v>
      </c>
      <c r="Q60" s="21">
        <v>79</v>
      </c>
      <c r="R60" s="21">
        <v>77</v>
      </c>
      <c r="S60" s="21">
        <v>72</v>
      </c>
      <c r="T60" s="21">
        <v>80</v>
      </c>
      <c r="U60" s="21">
        <v>78</v>
      </c>
      <c r="V60" s="21">
        <v>83</v>
      </c>
      <c r="W60" s="21">
        <v>94</v>
      </c>
      <c r="X60" s="21">
        <v>80</v>
      </c>
      <c r="Y60" s="21">
        <v>72</v>
      </c>
      <c r="Z60" s="21">
        <v>37</v>
      </c>
      <c r="AA60" s="21">
        <v>31</v>
      </c>
      <c r="AB60" s="21">
        <v>21</v>
      </c>
      <c r="AC60" s="22">
        <v>11</v>
      </c>
    </row>
    <row r="61" spans="1:29" x14ac:dyDescent="0.25">
      <c r="A61" s="7" t="s">
        <v>99</v>
      </c>
      <c r="B61" s="21">
        <v>1531</v>
      </c>
      <c r="C61" s="21">
        <v>746</v>
      </c>
      <c r="D61" s="60">
        <v>785</v>
      </c>
      <c r="E61" s="21">
        <v>1324</v>
      </c>
      <c r="F61" s="21">
        <v>631</v>
      </c>
      <c r="G61" s="60">
        <v>693</v>
      </c>
      <c r="H61" s="21">
        <v>207</v>
      </c>
      <c r="I61" s="21">
        <v>115</v>
      </c>
      <c r="J61" s="60">
        <v>92</v>
      </c>
      <c r="K61" s="21">
        <v>64</v>
      </c>
      <c r="L61" s="21">
        <v>65</v>
      </c>
      <c r="M61" s="21">
        <v>64</v>
      </c>
      <c r="N61" s="21">
        <v>56</v>
      </c>
      <c r="O61" s="21">
        <v>64</v>
      </c>
      <c r="P61" s="21">
        <v>101</v>
      </c>
      <c r="Q61" s="21">
        <v>79</v>
      </c>
      <c r="R61" s="21">
        <v>78</v>
      </c>
      <c r="S61" s="21">
        <v>87</v>
      </c>
      <c r="T61" s="21">
        <v>106</v>
      </c>
      <c r="U61" s="21">
        <v>106</v>
      </c>
      <c r="V61" s="21">
        <v>147</v>
      </c>
      <c r="W61" s="21">
        <v>114</v>
      </c>
      <c r="X61" s="21">
        <v>111</v>
      </c>
      <c r="Y61" s="21">
        <v>93</v>
      </c>
      <c r="Z61" s="21">
        <v>74</v>
      </c>
      <c r="AA61" s="21">
        <v>66</v>
      </c>
      <c r="AB61" s="21">
        <v>34</v>
      </c>
      <c r="AC61" s="22">
        <v>22</v>
      </c>
    </row>
    <row r="62" spans="1:29" ht="13" x14ac:dyDescent="0.3">
      <c r="A62" s="6" t="str">
        <f>VLOOKUP("&lt;Zeilentitel_8&gt;",Uebersetzungen!$B$3:$E$121,Uebersetzungen!$B$2+1,FALSE)</f>
        <v>Region Moesa</v>
      </c>
      <c r="B62" s="9">
        <v>8535</v>
      </c>
      <c r="C62" s="9">
        <v>4338</v>
      </c>
      <c r="D62" s="65">
        <v>4197</v>
      </c>
      <c r="E62" s="9">
        <v>6624</v>
      </c>
      <c r="F62" s="9">
        <v>3208</v>
      </c>
      <c r="G62" s="65">
        <v>3416</v>
      </c>
      <c r="H62" s="9">
        <v>1911</v>
      </c>
      <c r="I62" s="9">
        <v>1130</v>
      </c>
      <c r="J62" s="65">
        <v>781</v>
      </c>
      <c r="K62" s="66">
        <v>290</v>
      </c>
      <c r="L62" s="9">
        <v>333</v>
      </c>
      <c r="M62" s="9">
        <v>366</v>
      </c>
      <c r="N62" s="9">
        <v>424</v>
      </c>
      <c r="O62" s="9">
        <v>411</v>
      </c>
      <c r="P62" s="9">
        <v>415</v>
      </c>
      <c r="Q62" s="9">
        <v>410</v>
      </c>
      <c r="R62" s="9">
        <v>532</v>
      </c>
      <c r="S62" s="9">
        <v>651</v>
      </c>
      <c r="T62" s="9">
        <v>768</v>
      </c>
      <c r="U62" s="9">
        <v>775</v>
      </c>
      <c r="V62" s="9">
        <v>699</v>
      </c>
      <c r="W62" s="9">
        <v>559</v>
      </c>
      <c r="X62" s="9">
        <v>486</v>
      </c>
      <c r="Y62" s="9">
        <v>501</v>
      </c>
      <c r="Z62" s="9">
        <v>401</v>
      </c>
      <c r="AA62" s="9">
        <v>270</v>
      </c>
      <c r="AB62" s="9">
        <v>173</v>
      </c>
      <c r="AC62" s="13">
        <v>71</v>
      </c>
    </row>
    <row r="63" spans="1:29" x14ac:dyDescent="0.25">
      <c r="A63" s="7" t="s">
        <v>50</v>
      </c>
      <c r="B63" s="21">
        <v>83</v>
      </c>
      <c r="C63" s="21">
        <v>38</v>
      </c>
      <c r="D63" s="60">
        <v>45</v>
      </c>
      <c r="E63" s="21">
        <v>75</v>
      </c>
      <c r="F63" s="21">
        <v>33</v>
      </c>
      <c r="G63" s="60">
        <v>42</v>
      </c>
      <c r="H63" s="21">
        <v>8</v>
      </c>
      <c r="I63" s="21">
        <v>5</v>
      </c>
      <c r="J63" s="60">
        <v>3</v>
      </c>
      <c r="K63" s="21">
        <v>0</v>
      </c>
      <c r="L63" s="21">
        <v>1</v>
      </c>
      <c r="M63" s="21">
        <v>5</v>
      </c>
      <c r="N63" s="21">
        <v>3</v>
      </c>
      <c r="O63" s="21">
        <v>2</v>
      </c>
      <c r="P63" s="21">
        <v>3</v>
      </c>
      <c r="Q63" s="21">
        <v>1</v>
      </c>
      <c r="R63" s="21">
        <v>0</v>
      </c>
      <c r="S63" s="21">
        <v>7</v>
      </c>
      <c r="T63" s="21">
        <v>5</v>
      </c>
      <c r="U63" s="21">
        <v>12</v>
      </c>
      <c r="V63" s="21">
        <v>9</v>
      </c>
      <c r="W63" s="21">
        <v>5</v>
      </c>
      <c r="X63" s="21">
        <v>8</v>
      </c>
      <c r="Y63" s="21">
        <v>3</v>
      </c>
      <c r="Z63" s="21">
        <v>8</v>
      </c>
      <c r="AA63" s="21">
        <v>5</v>
      </c>
      <c r="AB63" s="21">
        <v>3</v>
      </c>
      <c r="AC63" s="22">
        <v>3</v>
      </c>
    </row>
    <row r="64" spans="1:29" x14ac:dyDescent="0.25">
      <c r="A64" s="7" t="s">
        <v>51</v>
      </c>
      <c r="B64" s="21">
        <v>277</v>
      </c>
      <c r="C64" s="21">
        <v>126</v>
      </c>
      <c r="D64" s="60">
        <v>151</v>
      </c>
      <c r="E64" s="21">
        <v>242</v>
      </c>
      <c r="F64" s="21">
        <v>105</v>
      </c>
      <c r="G64" s="60">
        <v>137</v>
      </c>
      <c r="H64" s="21">
        <v>35</v>
      </c>
      <c r="I64" s="21">
        <v>21</v>
      </c>
      <c r="J64" s="60">
        <v>14</v>
      </c>
      <c r="K64" s="21">
        <v>7</v>
      </c>
      <c r="L64" s="21">
        <v>7</v>
      </c>
      <c r="M64" s="21">
        <v>13</v>
      </c>
      <c r="N64" s="21">
        <v>19</v>
      </c>
      <c r="O64" s="21">
        <v>7</v>
      </c>
      <c r="P64" s="21">
        <v>7</v>
      </c>
      <c r="Q64" s="21">
        <v>10</v>
      </c>
      <c r="R64" s="21">
        <v>14</v>
      </c>
      <c r="S64" s="21">
        <v>16</v>
      </c>
      <c r="T64" s="21">
        <v>29</v>
      </c>
      <c r="U64" s="21">
        <v>23</v>
      </c>
      <c r="V64" s="21">
        <v>23</v>
      </c>
      <c r="W64" s="21">
        <v>20</v>
      </c>
      <c r="X64" s="21">
        <v>17</v>
      </c>
      <c r="Y64" s="21">
        <v>24</v>
      </c>
      <c r="Z64" s="21">
        <v>20</v>
      </c>
      <c r="AA64" s="21">
        <v>8</v>
      </c>
      <c r="AB64" s="21">
        <v>10</v>
      </c>
      <c r="AC64" s="22">
        <v>3</v>
      </c>
    </row>
    <row r="65" spans="1:29" x14ac:dyDescent="0.25">
      <c r="A65" s="7" t="s">
        <v>52</v>
      </c>
      <c r="B65" s="21">
        <v>152</v>
      </c>
      <c r="C65" s="21">
        <v>82</v>
      </c>
      <c r="D65" s="60">
        <v>70</v>
      </c>
      <c r="E65" s="21">
        <v>133</v>
      </c>
      <c r="F65" s="21">
        <v>68</v>
      </c>
      <c r="G65" s="60">
        <v>65</v>
      </c>
      <c r="H65" s="21">
        <v>19</v>
      </c>
      <c r="I65" s="21">
        <v>14</v>
      </c>
      <c r="J65" s="60">
        <v>5</v>
      </c>
      <c r="K65" s="21">
        <v>5</v>
      </c>
      <c r="L65" s="21">
        <v>6</v>
      </c>
      <c r="M65" s="21">
        <v>2</v>
      </c>
      <c r="N65" s="21">
        <v>1</v>
      </c>
      <c r="O65" s="21">
        <v>4</v>
      </c>
      <c r="P65" s="21">
        <v>7</v>
      </c>
      <c r="Q65" s="21">
        <v>5</v>
      </c>
      <c r="R65" s="21">
        <v>8</v>
      </c>
      <c r="S65" s="21">
        <v>7</v>
      </c>
      <c r="T65" s="21">
        <v>12</v>
      </c>
      <c r="U65" s="21">
        <v>12</v>
      </c>
      <c r="V65" s="21">
        <v>13</v>
      </c>
      <c r="W65" s="21">
        <v>27</v>
      </c>
      <c r="X65" s="21">
        <v>20</v>
      </c>
      <c r="Y65" s="21">
        <v>9</v>
      </c>
      <c r="Z65" s="21">
        <v>6</v>
      </c>
      <c r="AA65" s="21">
        <v>4</v>
      </c>
      <c r="AB65" s="21">
        <v>1</v>
      </c>
      <c r="AC65" s="22">
        <v>3</v>
      </c>
    </row>
    <row r="66" spans="1:29" x14ac:dyDescent="0.25">
      <c r="A66" s="7" t="s">
        <v>53</v>
      </c>
      <c r="B66" s="21">
        <v>112</v>
      </c>
      <c r="C66" s="21">
        <v>61</v>
      </c>
      <c r="D66" s="60">
        <v>51</v>
      </c>
      <c r="E66" s="21">
        <v>99</v>
      </c>
      <c r="F66" s="21">
        <v>50</v>
      </c>
      <c r="G66" s="60">
        <v>49</v>
      </c>
      <c r="H66" s="21">
        <v>13</v>
      </c>
      <c r="I66" s="21">
        <v>11</v>
      </c>
      <c r="J66" s="60">
        <v>2</v>
      </c>
      <c r="K66" s="21">
        <v>0</v>
      </c>
      <c r="L66" s="21">
        <v>0</v>
      </c>
      <c r="M66" s="21">
        <v>4</v>
      </c>
      <c r="N66" s="21">
        <v>7</v>
      </c>
      <c r="O66" s="21">
        <v>1</v>
      </c>
      <c r="P66" s="21">
        <v>2</v>
      </c>
      <c r="Q66" s="21">
        <v>3</v>
      </c>
      <c r="R66" s="21">
        <v>5</v>
      </c>
      <c r="S66" s="21">
        <v>6</v>
      </c>
      <c r="T66" s="21">
        <v>15</v>
      </c>
      <c r="U66" s="21">
        <v>12</v>
      </c>
      <c r="V66" s="21">
        <v>12</v>
      </c>
      <c r="W66" s="21">
        <v>10</v>
      </c>
      <c r="X66" s="21">
        <v>11</v>
      </c>
      <c r="Y66" s="21">
        <v>9</v>
      </c>
      <c r="Z66" s="21">
        <v>8</v>
      </c>
      <c r="AA66" s="21">
        <v>3</v>
      </c>
      <c r="AB66" s="21">
        <v>3</v>
      </c>
      <c r="AC66" s="22">
        <v>1</v>
      </c>
    </row>
    <row r="67" spans="1:29" x14ac:dyDescent="0.25">
      <c r="A67" s="7" t="s">
        <v>54</v>
      </c>
      <c r="B67" s="21">
        <v>760</v>
      </c>
      <c r="C67" s="21">
        <v>392</v>
      </c>
      <c r="D67" s="60">
        <v>368</v>
      </c>
      <c r="E67" s="21">
        <v>643</v>
      </c>
      <c r="F67" s="21">
        <v>321</v>
      </c>
      <c r="G67" s="60">
        <v>322</v>
      </c>
      <c r="H67" s="21">
        <v>117</v>
      </c>
      <c r="I67" s="21">
        <v>71</v>
      </c>
      <c r="J67" s="60">
        <v>46</v>
      </c>
      <c r="K67" s="21">
        <v>25</v>
      </c>
      <c r="L67" s="21">
        <v>25</v>
      </c>
      <c r="M67" s="21">
        <v>45</v>
      </c>
      <c r="N67" s="21">
        <v>40</v>
      </c>
      <c r="O67" s="21">
        <v>32</v>
      </c>
      <c r="P67" s="21">
        <v>34</v>
      </c>
      <c r="Q67" s="21">
        <v>41</v>
      </c>
      <c r="R67" s="21">
        <v>37</v>
      </c>
      <c r="S67" s="21">
        <v>68</v>
      </c>
      <c r="T67" s="21">
        <v>76</v>
      </c>
      <c r="U67" s="21">
        <v>56</v>
      </c>
      <c r="V67" s="21">
        <v>60</v>
      </c>
      <c r="W67" s="21">
        <v>46</v>
      </c>
      <c r="X67" s="21">
        <v>56</v>
      </c>
      <c r="Y67" s="21">
        <v>40</v>
      </c>
      <c r="Z67" s="21">
        <v>32</v>
      </c>
      <c r="AA67" s="21">
        <v>24</v>
      </c>
      <c r="AB67" s="21">
        <v>17</v>
      </c>
      <c r="AC67" s="22">
        <v>6</v>
      </c>
    </row>
    <row r="68" spans="1:29" x14ac:dyDescent="0.25">
      <c r="A68" s="7" t="s">
        <v>55</v>
      </c>
      <c r="B68" s="21">
        <v>1374</v>
      </c>
      <c r="C68" s="21">
        <v>706</v>
      </c>
      <c r="D68" s="60">
        <v>668</v>
      </c>
      <c r="E68" s="21">
        <v>1071</v>
      </c>
      <c r="F68" s="21">
        <v>532</v>
      </c>
      <c r="G68" s="60">
        <v>539</v>
      </c>
      <c r="H68" s="21">
        <v>303</v>
      </c>
      <c r="I68" s="21">
        <v>174</v>
      </c>
      <c r="J68" s="60">
        <v>129</v>
      </c>
      <c r="K68" s="21">
        <v>46</v>
      </c>
      <c r="L68" s="21">
        <v>52</v>
      </c>
      <c r="M68" s="21">
        <v>50</v>
      </c>
      <c r="N68" s="21">
        <v>68</v>
      </c>
      <c r="O68" s="21">
        <v>59</v>
      </c>
      <c r="P68" s="21">
        <v>72</v>
      </c>
      <c r="Q68" s="21">
        <v>67</v>
      </c>
      <c r="R68" s="21">
        <v>58</v>
      </c>
      <c r="S68" s="21">
        <v>97</v>
      </c>
      <c r="T68" s="21">
        <v>120</v>
      </c>
      <c r="U68" s="21">
        <v>135</v>
      </c>
      <c r="V68" s="21">
        <v>119</v>
      </c>
      <c r="W68" s="21">
        <v>101</v>
      </c>
      <c r="X68" s="21">
        <v>67</v>
      </c>
      <c r="Y68" s="21">
        <v>96</v>
      </c>
      <c r="Z68" s="21">
        <v>61</v>
      </c>
      <c r="AA68" s="21">
        <v>53</v>
      </c>
      <c r="AB68" s="21">
        <v>42</v>
      </c>
      <c r="AC68" s="22">
        <v>11</v>
      </c>
    </row>
    <row r="69" spans="1:29" x14ac:dyDescent="0.25">
      <c r="A69" s="7" t="s">
        <v>56</v>
      </c>
      <c r="B69" s="21">
        <v>337</v>
      </c>
      <c r="C69" s="21">
        <v>185</v>
      </c>
      <c r="D69" s="60">
        <v>152</v>
      </c>
      <c r="E69" s="21">
        <v>268</v>
      </c>
      <c r="F69" s="21">
        <v>136</v>
      </c>
      <c r="G69" s="60">
        <v>132</v>
      </c>
      <c r="H69" s="21">
        <v>69</v>
      </c>
      <c r="I69" s="21">
        <v>49</v>
      </c>
      <c r="J69" s="60">
        <v>20</v>
      </c>
      <c r="K69" s="21">
        <v>6</v>
      </c>
      <c r="L69" s="21">
        <v>6</v>
      </c>
      <c r="M69" s="21">
        <v>5</v>
      </c>
      <c r="N69" s="21">
        <v>21</v>
      </c>
      <c r="O69" s="21">
        <v>13</v>
      </c>
      <c r="P69" s="21">
        <v>16</v>
      </c>
      <c r="Q69" s="21">
        <v>11</v>
      </c>
      <c r="R69" s="21">
        <v>15</v>
      </c>
      <c r="S69" s="21">
        <v>24</v>
      </c>
      <c r="T69" s="21">
        <v>31</v>
      </c>
      <c r="U69" s="21">
        <v>37</v>
      </c>
      <c r="V69" s="21">
        <v>21</v>
      </c>
      <c r="W69" s="21">
        <v>23</v>
      </c>
      <c r="X69" s="21">
        <v>27</v>
      </c>
      <c r="Y69" s="21">
        <v>18</v>
      </c>
      <c r="Z69" s="21">
        <v>21</v>
      </c>
      <c r="AA69" s="21">
        <v>24</v>
      </c>
      <c r="AB69" s="21">
        <v>10</v>
      </c>
      <c r="AC69" s="22">
        <v>8</v>
      </c>
    </row>
    <row r="70" spans="1:29" x14ac:dyDescent="0.25">
      <c r="A70" s="7" t="s">
        <v>57</v>
      </c>
      <c r="B70" s="21">
        <v>564</v>
      </c>
      <c r="C70" s="21">
        <v>295</v>
      </c>
      <c r="D70" s="60">
        <v>269</v>
      </c>
      <c r="E70" s="21">
        <v>450</v>
      </c>
      <c r="F70" s="21">
        <v>221</v>
      </c>
      <c r="G70" s="60">
        <v>229</v>
      </c>
      <c r="H70" s="21">
        <v>114</v>
      </c>
      <c r="I70" s="21">
        <v>74</v>
      </c>
      <c r="J70" s="60">
        <v>40</v>
      </c>
      <c r="K70" s="21">
        <v>22</v>
      </c>
      <c r="L70" s="21">
        <v>31</v>
      </c>
      <c r="M70" s="21">
        <v>24</v>
      </c>
      <c r="N70" s="21">
        <v>26</v>
      </c>
      <c r="O70" s="21">
        <v>33</v>
      </c>
      <c r="P70" s="21">
        <v>11</v>
      </c>
      <c r="Q70" s="21">
        <v>40</v>
      </c>
      <c r="R70" s="21">
        <v>40</v>
      </c>
      <c r="S70" s="21">
        <v>53</v>
      </c>
      <c r="T70" s="21">
        <v>50</v>
      </c>
      <c r="U70" s="21">
        <v>51</v>
      </c>
      <c r="V70" s="21">
        <v>36</v>
      </c>
      <c r="W70" s="21">
        <v>35</v>
      </c>
      <c r="X70" s="21">
        <v>27</v>
      </c>
      <c r="Y70" s="21">
        <v>33</v>
      </c>
      <c r="Z70" s="21">
        <v>23</v>
      </c>
      <c r="AA70" s="21">
        <v>18</v>
      </c>
      <c r="AB70" s="21">
        <v>9</v>
      </c>
      <c r="AC70" s="22">
        <v>2</v>
      </c>
    </row>
    <row r="71" spans="1:29" x14ac:dyDescent="0.25">
      <c r="A71" s="7" t="s">
        <v>58</v>
      </c>
      <c r="B71" s="21">
        <v>1373</v>
      </c>
      <c r="C71" s="21">
        <v>715</v>
      </c>
      <c r="D71" s="60">
        <v>658</v>
      </c>
      <c r="E71" s="21">
        <v>953</v>
      </c>
      <c r="F71" s="21">
        <v>460</v>
      </c>
      <c r="G71" s="60">
        <v>493</v>
      </c>
      <c r="H71" s="21">
        <v>420</v>
      </c>
      <c r="I71" s="21">
        <v>255</v>
      </c>
      <c r="J71" s="60">
        <v>165</v>
      </c>
      <c r="K71" s="21">
        <v>46</v>
      </c>
      <c r="L71" s="21">
        <v>56</v>
      </c>
      <c r="M71" s="21">
        <v>70</v>
      </c>
      <c r="N71" s="21">
        <v>53</v>
      </c>
      <c r="O71" s="21">
        <v>72</v>
      </c>
      <c r="P71" s="21">
        <v>82</v>
      </c>
      <c r="Q71" s="21">
        <v>72</v>
      </c>
      <c r="R71" s="21">
        <v>102</v>
      </c>
      <c r="S71" s="21">
        <v>92</v>
      </c>
      <c r="T71" s="21">
        <v>126</v>
      </c>
      <c r="U71" s="21">
        <v>120</v>
      </c>
      <c r="V71" s="21">
        <v>122</v>
      </c>
      <c r="W71" s="21">
        <v>71</v>
      </c>
      <c r="X71" s="21">
        <v>84</v>
      </c>
      <c r="Y71" s="21">
        <v>78</v>
      </c>
      <c r="Z71" s="21">
        <v>58</v>
      </c>
      <c r="AA71" s="21">
        <v>32</v>
      </c>
      <c r="AB71" s="21">
        <v>25</v>
      </c>
      <c r="AC71" s="22">
        <v>12</v>
      </c>
    </row>
    <row r="72" spans="1:29" x14ac:dyDescent="0.25">
      <c r="A72" s="7" t="s">
        <v>100</v>
      </c>
      <c r="B72" s="21">
        <v>2483</v>
      </c>
      <c r="C72" s="21">
        <v>1230</v>
      </c>
      <c r="D72" s="60">
        <v>1253</v>
      </c>
      <c r="E72" s="21">
        <v>1909</v>
      </c>
      <c r="F72" s="21">
        <v>917</v>
      </c>
      <c r="G72" s="60">
        <v>992</v>
      </c>
      <c r="H72" s="21">
        <v>574</v>
      </c>
      <c r="I72" s="21">
        <v>313</v>
      </c>
      <c r="J72" s="60">
        <v>261</v>
      </c>
      <c r="K72" s="21">
        <v>99</v>
      </c>
      <c r="L72" s="21">
        <v>126</v>
      </c>
      <c r="M72" s="21">
        <v>120</v>
      </c>
      <c r="N72" s="21">
        <v>145</v>
      </c>
      <c r="O72" s="21">
        <v>129</v>
      </c>
      <c r="P72" s="21">
        <v>112</v>
      </c>
      <c r="Q72" s="21">
        <v>103</v>
      </c>
      <c r="R72" s="21">
        <v>189</v>
      </c>
      <c r="S72" s="21">
        <v>213</v>
      </c>
      <c r="T72" s="21">
        <v>230</v>
      </c>
      <c r="U72" s="21">
        <v>215</v>
      </c>
      <c r="V72" s="21">
        <v>172</v>
      </c>
      <c r="W72" s="21">
        <v>143</v>
      </c>
      <c r="X72" s="21">
        <v>106</v>
      </c>
      <c r="Y72" s="21">
        <v>135</v>
      </c>
      <c r="Z72" s="21">
        <v>122</v>
      </c>
      <c r="AA72" s="21">
        <v>71</v>
      </c>
      <c r="AB72" s="21">
        <v>37</v>
      </c>
      <c r="AC72" s="22">
        <v>16</v>
      </c>
    </row>
    <row r="73" spans="1:29" x14ac:dyDescent="0.25">
      <c r="A73" s="7" t="s">
        <v>59</v>
      </c>
      <c r="B73" s="21">
        <v>825</v>
      </c>
      <c r="C73" s="21">
        <v>408</v>
      </c>
      <c r="D73" s="60">
        <v>417</v>
      </c>
      <c r="E73" s="21">
        <v>623</v>
      </c>
      <c r="F73" s="21">
        <v>290</v>
      </c>
      <c r="G73" s="60">
        <v>333</v>
      </c>
      <c r="H73" s="21">
        <v>202</v>
      </c>
      <c r="I73" s="21">
        <v>118</v>
      </c>
      <c r="J73" s="60">
        <v>84</v>
      </c>
      <c r="K73" s="21">
        <v>29</v>
      </c>
      <c r="L73" s="21">
        <v>19</v>
      </c>
      <c r="M73" s="21">
        <v>25</v>
      </c>
      <c r="N73" s="21">
        <v>38</v>
      </c>
      <c r="O73" s="21">
        <v>51</v>
      </c>
      <c r="P73" s="21">
        <v>62</v>
      </c>
      <c r="Q73" s="21">
        <v>49</v>
      </c>
      <c r="R73" s="21">
        <v>54</v>
      </c>
      <c r="S73" s="21">
        <v>54</v>
      </c>
      <c r="T73" s="21">
        <v>65</v>
      </c>
      <c r="U73" s="21">
        <v>84</v>
      </c>
      <c r="V73" s="21">
        <v>91</v>
      </c>
      <c r="W73" s="21">
        <v>57</v>
      </c>
      <c r="X73" s="21">
        <v>41</v>
      </c>
      <c r="Y73" s="21">
        <v>35</v>
      </c>
      <c r="Z73" s="21">
        <v>30</v>
      </c>
      <c r="AA73" s="21">
        <v>25</v>
      </c>
      <c r="AB73" s="21">
        <v>11</v>
      </c>
      <c r="AC73" s="22">
        <v>5</v>
      </c>
    </row>
    <row r="74" spans="1:29" x14ac:dyDescent="0.25">
      <c r="A74" s="7" t="s">
        <v>101</v>
      </c>
      <c r="B74" s="21">
        <v>195</v>
      </c>
      <c r="C74" s="21">
        <v>100</v>
      </c>
      <c r="D74" s="60">
        <v>95</v>
      </c>
      <c r="E74" s="21">
        <v>158</v>
      </c>
      <c r="F74" s="21">
        <v>75</v>
      </c>
      <c r="G74" s="60">
        <v>83</v>
      </c>
      <c r="H74" s="21">
        <v>37</v>
      </c>
      <c r="I74" s="21">
        <v>25</v>
      </c>
      <c r="J74" s="60">
        <v>12</v>
      </c>
      <c r="K74" s="21">
        <v>5</v>
      </c>
      <c r="L74" s="21">
        <v>4</v>
      </c>
      <c r="M74" s="21">
        <v>3</v>
      </c>
      <c r="N74" s="21">
        <v>3</v>
      </c>
      <c r="O74" s="21">
        <v>8</v>
      </c>
      <c r="P74" s="21">
        <v>7</v>
      </c>
      <c r="Q74" s="21">
        <v>8</v>
      </c>
      <c r="R74" s="21">
        <v>10</v>
      </c>
      <c r="S74" s="21">
        <v>14</v>
      </c>
      <c r="T74" s="21">
        <v>9</v>
      </c>
      <c r="U74" s="21">
        <v>18</v>
      </c>
      <c r="V74" s="21">
        <v>21</v>
      </c>
      <c r="W74" s="21">
        <v>21</v>
      </c>
      <c r="X74" s="21">
        <v>22</v>
      </c>
      <c r="Y74" s="21">
        <v>21</v>
      </c>
      <c r="Z74" s="21">
        <v>12</v>
      </c>
      <c r="AA74" s="21">
        <v>3</v>
      </c>
      <c r="AB74" s="21">
        <v>5</v>
      </c>
      <c r="AC74" s="22">
        <v>1</v>
      </c>
    </row>
    <row r="75" spans="1:29" ht="13" x14ac:dyDescent="0.3">
      <c r="A75" s="6" t="str">
        <f>VLOOKUP("&lt;Zeilentitel_9&gt;",Uebersetzungen!$B$3:$E$121,Uebersetzungen!$B$2+1,FALSE)</f>
        <v>Region Plessur</v>
      </c>
      <c r="B75" s="9">
        <v>42083</v>
      </c>
      <c r="C75" s="9">
        <v>20654</v>
      </c>
      <c r="D75" s="65">
        <v>21429</v>
      </c>
      <c r="E75" s="9">
        <v>33738</v>
      </c>
      <c r="F75" s="9">
        <v>16098</v>
      </c>
      <c r="G75" s="65">
        <v>17640</v>
      </c>
      <c r="H75" s="9">
        <v>8345</v>
      </c>
      <c r="I75" s="9">
        <v>4556</v>
      </c>
      <c r="J75" s="65">
        <v>3789</v>
      </c>
      <c r="K75" s="66">
        <v>1736</v>
      </c>
      <c r="L75" s="9">
        <v>1588</v>
      </c>
      <c r="M75" s="9">
        <v>1591</v>
      </c>
      <c r="N75" s="9">
        <v>1883</v>
      </c>
      <c r="O75" s="9">
        <v>2546</v>
      </c>
      <c r="P75" s="9">
        <v>3203</v>
      </c>
      <c r="Q75" s="9">
        <v>3145</v>
      </c>
      <c r="R75" s="9">
        <v>2737</v>
      </c>
      <c r="S75" s="9">
        <v>2663</v>
      </c>
      <c r="T75" s="9">
        <v>3032</v>
      </c>
      <c r="U75" s="9">
        <v>3403</v>
      </c>
      <c r="V75" s="9">
        <v>3147</v>
      </c>
      <c r="W75" s="9">
        <v>2642</v>
      </c>
      <c r="X75" s="9">
        <v>2378</v>
      </c>
      <c r="Y75" s="9">
        <v>2220</v>
      </c>
      <c r="Z75" s="9">
        <v>1660</v>
      </c>
      <c r="AA75" s="9">
        <v>1287</v>
      </c>
      <c r="AB75" s="9">
        <v>785</v>
      </c>
      <c r="AC75" s="13">
        <v>437</v>
      </c>
    </row>
    <row r="76" spans="1:29" x14ac:dyDescent="0.25">
      <c r="A76" s="7" t="s">
        <v>67</v>
      </c>
      <c r="B76" s="21">
        <v>35543</v>
      </c>
      <c r="C76" s="21">
        <v>17235</v>
      </c>
      <c r="D76" s="60">
        <v>18308</v>
      </c>
      <c r="E76" s="21">
        <v>28492</v>
      </c>
      <c r="F76" s="21">
        <v>13454</v>
      </c>
      <c r="G76" s="60">
        <v>15038</v>
      </c>
      <c r="H76" s="21">
        <v>7051</v>
      </c>
      <c r="I76" s="21">
        <v>3781</v>
      </c>
      <c r="J76" s="60">
        <v>3270</v>
      </c>
      <c r="K76" s="21">
        <v>1461</v>
      </c>
      <c r="L76" s="21">
        <v>1349</v>
      </c>
      <c r="M76" s="21">
        <v>1361</v>
      </c>
      <c r="N76" s="21">
        <v>1572</v>
      </c>
      <c r="O76" s="21">
        <v>2119</v>
      </c>
      <c r="P76" s="21">
        <v>2799</v>
      </c>
      <c r="Q76" s="21">
        <v>2701</v>
      </c>
      <c r="R76" s="21">
        <v>2315</v>
      </c>
      <c r="S76" s="21">
        <v>2263</v>
      </c>
      <c r="T76" s="21">
        <v>2533</v>
      </c>
      <c r="U76" s="21">
        <v>2836</v>
      </c>
      <c r="V76" s="21">
        <v>2614</v>
      </c>
      <c r="W76" s="21">
        <v>2179</v>
      </c>
      <c r="X76" s="21">
        <v>2005</v>
      </c>
      <c r="Y76" s="21">
        <v>1854</v>
      </c>
      <c r="Z76" s="21">
        <v>1398</v>
      </c>
      <c r="AA76" s="21">
        <v>1126</v>
      </c>
      <c r="AB76" s="21">
        <v>675</v>
      </c>
      <c r="AC76" s="22">
        <v>383</v>
      </c>
    </row>
    <row r="77" spans="1:29" x14ac:dyDescent="0.25">
      <c r="A77" s="7" t="s">
        <v>68</v>
      </c>
      <c r="B77" s="21">
        <v>2012</v>
      </c>
      <c r="C77" s="21">
        <v>1059</v>
      </c>
      <c r="D77" s="60">
        <v>953</v>
      </c>
      <c r="E77" s="21">
        <v>1616</v>
      </c>
      <c r="F77" s="21">
        <v>819</v>
      </c>
      <c r="G77" s="60">
        <v>797</v>
      </c>
      <c r="H77" s="21">
        <v>396</v>
      </c>
      <c r="I77" s="21">
        <v>240</v>
      </c>
      <c r="J77" s="60">
        <v>156</v>
      </c>
      <c r="K77" s="21">
        <v>86</v>
      </c>
      <c r="L77" s="21">
        <v>80</v>
      </c>
      <c r="M77" s="21">
        <v>86</v>
      </c>
      <c r="N77" s="21">
        <v>91</v>
      </c>
      <c r="O77" s="21">
        <v>130</v>
      </c>
      <c r="P77" s="21">
        <v>127</v>
      </c>
      <c r="Q77" s="21">
        <v>132</v>
      </c>
      <c r="R77" s="21">
        <v>140</v>
      </c>
      <c r="S77" s="21">
        <v>129</v>
      </c>
      <c r="T77" s="21">
        <v>138</v>
      </c>
      <c r="U77" s="21">
        <v>178</v>
      </c>
      <c r="V77" s="21">
        <v>186</v>
      </c>
      <c r="W77" s="21">
        <v>128</v>
      </c>
      <c r="X77" s="21">
        <v>107</v>
      </c>
      <c r="Y77" s="21">
        <v>113</v>
      </c>
      <c r="Z77" s="21">
        <v>73</v>
      </c>
      <c r="AA77" s="21">
        <v>47</v>
      </c>
      <c r="AB77" s="21">
        <v>32</v>
      </c>
      <c r="AC77" s="22">
        <v>9</v>
      </c>
    </row>
    <row r="78" spans="1:29" x14ac:dyDescent="0.25">
      <c r="A78" s="7" t="s">
        <v>69</v>
      </c>
      <c r="B78" s="21">
        <v>3185</v>
      </c>
      <c r="C78" s="21">
        <v>1686</v>
      </c>
      <c r="D78" s="60">
        <v>1499</v>
      </c>
      <c r="E78" s="21">
        <v>2415</v>
      </c>
      <c r="F78" s="21">
        <v>1221</v>
      </c>
      <c r="G78" s="60">
        <v>1194</v>
      </c>
      <c r="H78" s="21">
        <v>770</v>
      </c>
      <c r="I78" s="21">
        <v>465</v>
      </c>
      <c r="J78" s="60">
        <v>305</v>
      </c>
      <c r="K78" s="21">
        <v>106</v>
      </c>
      <c r="L78" s="21">
        <v>94</v>
      </c>
      <c r="M78" s="21">
        <v>91</v>
      </c>
      <c r="N78" s="21">
        <v>150</v>
      </c>
      <c r="O78" s="21">
        <v>216</v>
      </c>
      <c r="P78" s="21">
        <v>203</v>
      </c>
      <c r="Q78" s="21">
        <v>213</v>
      </c>
      <c r="R78" s="21">
        <v>192</v>
      </c>
      <c r="S78" s="21">
        <v>181</v>
      </c>
      <c r="T78" s="21">
        <v>236</v>
      </c>
      <c r="U78" s="21">
        <v>281</v>
      </c>
      <c r="V78" s="21">
        <v>254</v>
      </c>
      <c r="W78" s="21">
        <v>254</v>
      </c>
      <c r="X78" s="21">
        <v>202</v>
      </c>
      <c r="Y78" s="21">
        <v>187</v>
      </c>
      <c r="Z78" s="21">
        <v>140</v>
      </c>
      <c r="AA78" s="21">
        <v>84</v>
      </c>
      <c r="AB78" s="21">
        <v>66</v>
      </c>
      <c r="AC78" s="22">
        <v>35</v>
      </c>
    </row>
    <row r="79" spans="1:29" x14ac:dyDescent="0.25">
      <c r="A79" s="7" t="s">
        <v>70</v>
      </c>
      <c r="B79" s="21">
        <v>318</v>
      </c>
      <c r="C79" s="21">
        <v>167</v>
      </c>
      <c r="D79" s="60">
        <v>151</v>
      </c>
      <c r="E79" s="21">
        <v>286</v>
      </c>
      <c r="F79" s="21">
        <v>147</v>
      </c>
      <c r="G79" s="60">
        <v>139</v>
      </c>
      <c r="H79" s="21">
        <v>32</v>
      </c>
      <c r="I79" s="21">
        <v>20</v>
      </c>
      <c r="J79" s="60">
        <v>12</v>
      </c>
      <c r="K79" s="21">
        <v>26</v>
      </c>
      <c r="L79" s="21">
        <v>11</v>
      </c>
      <c r="M79" s="21">
        <v>8</v>
      </c>
      <c r="N79" s="21">
        <v>7</v>
      </c>
      <c r="O79" s="21">
        <v>7</v>
      </c>
      <c r="P79" s="21">
        <v>15</v>
      </c>
      <c r="Q79" s="21">
        <v>35</v>
      </c>
      <c r="R79" s="21">
        <v>17</v>
      </c>
      <c r="S79" s="21">
        <v>16</v>
      </c>
      <c r="T79" s="21">
        <v>22</v>
      </c>
      <c r="U79" s="21">
        <v>21</v>
      </c>
      <c r="V79" s="21">
        <v>27</v>
      </c>
      <c r="W79" s="21">
        <v>30</v>
      </c>
      <c r="X79" s="21">
        <v>20</v>
      </c>
      <c r="Y79" s="21">
        <v>20</v>
      </c>
      <c r="Z79" s="21">
        <v>18</v>
      </c>
      <c r="AA79" s="21">
        <v>6</v>
      </c>
      <c r="AB79" s="21">
        <v>5</v>
      </c>
      <c r="AC79" s="22">
        <v>7</v>
      </c>
    </row>
    <row r="80" spans="1:29" x14ac:dyDescent="0.25">
      <c r="A80" s="7" t="s">
        <v>242</v>
      </c>
      <c r="B80" s="21">
        <v>1025</v>
      </c>
      <c r="C80" s="21">
        <v>507</v>
      </c>
      <c r="D80" s="60">
        <v>518</v>
      </c>
      <c r="E80" s="21">
        <v>929</v>
      </c>
      <c r="F80" s="21">
        <v>457</v>
      </c>
      <c r="G80" s="60">
        <v>472</v>
      </c>
      <c r="H80" s="21">
        <v>96</v>
      </c>
      <c r="I80" s="21">
        <v>50</v>
      </c>
      <c r="J80" s="60">
        <v>46</v>
      </c>
      <c r="K80" s="21">
        <v>57</v>
      </c>
      <c r="L80" s="21">
        <v>54</v>
      </c>
      <c r="M80" s="21">
        <v>45</v>
      </c>
      <c r="N80" s="21">
        <v>63</v>
      </c>
      <c r="O80" s="21">
        <v>74</v>
      </c>
      <c r="P80" s="21">
        <v>59</v>
      </c>
      <c r="Q80" s="21">
        <v>64</v>
      </c>
      <c r="R80" s="21">
        <v>73</v>
      </c>
      <c r="S80" s="21">
        <v>74</v>
      </c>
      <c r="T80" s="21">
        <v>103</v>
      </c>
      <c r="U80" s="21">
        <v>87</v>
      </c>
      <c r="V80" s="21">
        <v>66</v>
      </c>
      <c r="W80" s="21">
        <v>51</v>
      </c>
      <c r="X80" s="21">
        <v>44</v>
      </c>
      <c r="Y80" s="21">
        <v>46</v>
      </c>
      <c r="Z80" s="21">
        <v>31</v>
      </c>
      <c r="AA80" s="21">
        <v>24</v>
      </c>
      <c r="AB80" s="21">
        <v>7</v>
      </c>
      <c r="AC80" s="22">
        <v>3</v>
      </c>
    </row>
    <row r="81" spans="1:29" ht="13" x14ac:dyDescent="0.3">
      <c r="A81" s="6" t="str">
        <f>VLOOKUP("&lt;Zeilentitel_10&gt;",Uebersetzungen!$B$3:$E$121,Uebersetzungen!$B$2+1,FALSE)</f>
        <v>Region Prättigau/Davos</v>
      </c>
      <c r="B81" s="9">
        <v>26065</v>
      </c>
      <c r="C81" s="9">
        <v>13088</v>
      </c>
      <c r="D81" s="65">
        <v>12977</v>
      </c>
      <c r="E81" s="9">
        <v>21046</v>
      </c>
      <c r="F81" s="9">
        <v>10354</v>
      </c>
      <c r="G81" s="65">
        <v>10692</v>
      </c>
      <c r="H81" s="9">
        <v>5019</v>
      </c>
      <c r="I81" s="9">
        <v>2734</v>
      </c>
      <c r="J81" s="65">
        <v>2285</v>
      </c>
      <c r="K81" s="66">
        <v>1141</v>
      </c>
      <c r="L81" s="9">
        <v>1152</v>
      </c>
      <c r="M81" s="9">
        <v>1148</v>
      </c>
      <c r="N81" s="9">
        <v>1469</v>
      </c>
      <c r="O81" s="9">
        <v>1468</v>
      </c>
      <c r="P81" s="9">
        <v>1529</v>
      </c>
      <c r="Q81" s="9">
        <v>1640</v>
      </c>
      <c r="R81" s="9">
        <v>1634</v>
      </c>
      <c r="S81" s="9">
        <v>1649</v>
      </c>
      <c r="T81" s="9">
        <v>1992</v>
      </c>
      <c r="U81" s="9">
        <v>2058</v>
      </c>
      <c r="V81" s="9">
        <v>1975</v>
      </c>
      <c r="W81" s="9">
        <v>1736</v>
      </c>
      <c r="X81" s="9">
        <v>1582</v>
      </c>
      <c r="Y81" s="9">
        <v>1421</v>
      </c>
      <c r="Z81" s="9">
        <v>985</v>
      </c>
      <c r="AA81" s="9">
        <v>722</v>
      </c>
      <c r="AB81" s="9">
        <v>500</v>
      </c>
      <c r="AC81" s="13">
        <v>264</v>
      </c>
    </row>
    <row r="82" spans="1:29" x14ac:dyDescent="0.25">
      <c r="A82" s="7" t="s">
        <v>61</v>
      </c>
      <c r="B82" s="21">
        <v>10937</v>
      </c>
      <c r="C82" s="21">
        <v>5481</v>
      </c>
      <c r="D82" s="60">
        <v>5456</v>
      </c>
      <c r="E82" s="21">
        <v>7986</v>
      </c>
      <c r="F82" s="21">
        <v>3879</v>
      </c>
      <c r="G82" s="60">
        <v>4107</v>
      </c>
      <c r="H82" s="21">
        <v>2951</v>
      </c>
      <c r="I82" s="21">
        <v>1602</v>
      </c>
      <c r="J82" s="60">
        <v>1349</v>
      </c>
      <c r="K82" s="21">
        <v>491</v>
      </c>
      <c r="L82" s="21">
        <v>465</v>
      </c>
      <c r="M82" s="21">
        <v>436</v>
      </c>
      <c r="N82" s="21">
        <v>548</v>
      </c>
      <c r="O82" s="21">
        <v>571</v>
      </c>
      <c r="P82" s="21">
        <v>742</v>
      </c>
      <c r="Q82" s="21">
        <v>824</v>
      </c>
      <c r="R82" s="21">
        <v>808</v>
      </c>
      <c r="S82" s="21">
        <v>731</v>
      </c>
      <c r="T82" s="21">
        <v>849</v>
      </c>
      <c r="U82" s="21">
        <v>809</v>
      </c>
      <c r="V82" s="21">
        <v>800</v>
      </c>
      <c r="W82" s="21">
        <v>711</v>
      </c>
      <c r="X82" s="21">
        <v>620</v>
      </c>
      <c r="Y82" s="21">
        <v>580</v>
      </c>
      <c r="Z82" s="21">
        <v>384</v>
      </c>
      <c r="AA82" s="21">
        <v>255</v>
      </c>
      <c r="AB82" s="21">
        <v>207</v>
      </c>
      <c r="AC82" s="22">
        <v>106</v>
      </c>
    </row>
    <row r="83" spans="1:29" x14ac:dyDescent="0.25">
      <c r="A83" s="7" t="s">
        <v>62</v>
      </c>
      <c r="B83" s="21">
        <v>598</v>
      </c>
      <c r="C83" s="21">
        <v>304</v>
      </c>
      <c r="D83" s="60">
        <v>294</v>
      </c>
      <c r="E83" s="21">
        <v>554</v>
      </c>
      <c r="F83" s="21">
        <v>281</v>
      </c>
      <c r="G83" s="60">
        <v>273</v>
      </c>
      <c r="H83" s="21">
        <v>44</v>
      </c>
      <c r="I83" s="21">
        <v>23</v>
      </c>
      <c r="J83" s="60">
        <v>21</v>
      </c>
      <c r="K83" s="21">
        <v>33</v>
      </c>
      <c r="L83" s="21">
        <v>29</v>
      </c>
      <c r="M83" s="21">
        <v>15</v>
      </c>
      <c r="N83" s="21">
        <v>33</v>
      </c>
      <c r="O83" s="21">
        <v>46</v>
      </c>
      <c r="P83" s="21">
        <v>35</v>
      </c>
      <c r="Q83" s="21">
        <v>30</v>
      </c>
      <c r="R83" s="21">
        <v>28</v>
      </c>
      <c r="S83" s="21">
        <v>35</v>
      </c>
      <c r="T83" s="21">
        <v>47</v>
      </c>
      <c r="U83" s="21">
        <v>54</v>
      </c>
      <c r="V83" s="21">
        <v>46</v>
      </c>
      <c r="W83" s="21">
        <v>39</v>
      </c>
      <c r="X83" s="21">
        <v>36</v>
      </c>
      <c r="Y83" s="21">
        <v>32</v>
      </c>
      <c r="Z83" s="21">
        <v>26</v>
      </c>
      <c r="AA83" s="21">
        <v>21</v>
      </c>
      <c r="AB83" s="21">
        <v>6</v>
      </c>
      <c r="AC83" s="22">
        <v>7</v>
      </c>
    </row>
    <row r="84" spans="1:29" x14ac:dyDescent="0.25">
      <c r="A84" s="7" t="s">
        <v>63</v>
      </c>
      <c r="B84" s="21">
        <v>213</v>
      </c>
      <c r="C84" s="21">
        <v>105</v>
      </c>
      <c r="D84" s="60">
        <v>108</v>
      </c>
      <c r="E84" s="21">
        <v>200</v>
      </c>
      <c r="F84" s="21">
        <v>99</v>
      </c>
      <c r="G84" s="60">
        <v>101</v>
      </c>
      <c r="H84" s="21">
        <v>13</v>
      </c>
      <c r="I84" s="21">
        <v>6</v>
      </c>
      <c r="J84" s="60">
        <v>7</v>
      </c>
      <c r="K84" s="21">
        <v>14</v>
      </c>
      <c r="L84" s="21">
        <v>13</v>
      </c>
      <c r="M84" s="21">
        <v>11</v>
      </c>
      <c r="N84" s="21">
        <v>21</v>
      </c>
      <c r="O84" s="21">
        <v>13</v>
      </c>
      <c r="P84" s="21">
        <v>9</v>
      </c>
      <c r="Q84" s="21">
        <v>7</v>
      </c>
      <c r="R84" s="21">
        <v>16</v>
      </c>
      <c r="S84" s="21">
        <v>10</v>
      </c>
      <c r="T84" s="21">
        <v>19</v>
      </c>
      <c r="U84" s="21">
        <v>8</v>
      </c>
      <c r="V84" s="21">
        <v>15</v>
      </c>
      <c r="W84" s="21">
        <v>8</v>
      </c>
      <c r="X84" s="21">
        <v>16</v>
      </c>
      <c r="Y84" s="21">
        <v>12</v>
      </c>
      <c r="Z84" s="21">
        <v>8</v>
      </c>
      <c r="AA84" s="21">
        <v>7</v>
      </c>
      <c r="AB84" s="21">
        <v>4</v>
      </c>
      <c r="AC84" s="22">
        <v>2</v>
      </c>
    </row>
    <row r="85" spans="1:29" x14ac:dyDescent="0.25">
      <c r="A85" s="7" t="s">
        <v>64</v>
      </c>
      <c r="B85" s="21">
        <v>1161</v>
      </c>
      <c r="C85" s="21">
        <v>590</v>
      </c>
      <c r="D85" s="60">
        <v>571</v>
      </c>
      <c r="E85" s="21">
        <v>1055</v>
      </c>
      <c r="F85" s="21">
        <v>533</v>
      </c>
      <c r="G85" s="60">
        <v>522</v>
      </c>
      <c r="H85" s="21">
        <v>106</v>
      </c>
      <c r="I85" s="21">
        <v>57</v>
      </c>
      <c r="J85" s="60">
        <v>49</v>
      </c>
      <c r="K85" s="21">
        <v>52</v>
      </c>
      <c r="L85" s="21">
        <v>49</v>
      </c>
      <c r="M85" s="21">
        <v>62</v>
      </c>
      <c r="N85" s="21">
        <v>72</v>
      </c>
      <c r="O85" s="21">
        <v>50</v>
      </c>
      <c r="P85" s="21">
        <v>52</v>
      </c>
      <c r="Q85" s="21">
        <v>53</v>
      </c>
      <c r="R85" s="21">
        <v>62</v>
      </c>
      <c r="S85" s="21">
        <v>82</v>
      </c>
      <c r="T85" s="21">
        <v>79</v>
      </c>
      <c r="U85" s="21">
        <v>109</v>
      </c>
      <c r="V85" s="21">
        <v>89</v>
      </c>
      <c r="W85" s="21">
        <v>71</v>
      </c>
      <c r="X85" s="21">
        <v>89</v>
      </c>
      <c r="Y85" s="21">
        <v>56</v>
      </c>
      <c r="Z85" s="21">
        <v>58</v>
      </c>
      <c r="AA85" s="21">
        <v>35</v>
      </c>
      <c r="AB85" s="21">
        <v>20</v>
      </c>
      <c r="AC85" s="22">
        <v>21</v>
      </c>
    </row>
    <row r="86" spans="1:29" x14ac:dyDescent="0.25">
      <c r="A86" s="7" t="s">
        <v>102</v>
      </c>
      <c r="B86" s="21">
        <v>4437</v>
      </c>
      <c r="C86" s="21">
        <v>2221</v>
      </c>
      <c r="D86" s="60">
        <v>2216</v>
      </c>
      <c r="E86" s="21">
        <v>3540</v>
      </c>
      <c r="F86" s="21">
        <v>1727</v>
      </c>
      <c r="G86" s="60">
        <v>1813</v>
      </c>
      <c r="H86" s="21">
        <v>897</v>
      </c>
      <c r="I86" s="21">
        <v>494</v>
      </c>
      <c r="J86" s="60">
        <v>403</v>
      </c>
      <c r="K86" s="21">
        <v>145</v>
      </c>
      <c r="L86" s="21">
        <v>158</v>
      </c>
      <c r="M86" s="21">
        <v>171</v>
      </c>
      <c r="N86" s="21">
        <v>246</v>
      </c>
      <c r="O86" s="21">
        <v>272</v>
      </c>
      <c r="P86" s="21">
        <v>207</v>
      </c>
      <c r="Q86" s="21">
        <v>241</v>
      </c>
      <c r="R86" s="21">
        <v>232</v>
      </c>
      <c r="S86" s="21">
        <v>280</v>
      </c>
      <c r="T86" s="21">
        <v>338</v>
      </c>
      <c r="U86" s="21">
        <v>339</v>
      </c>
      <c r="V86" s="21">
        <v>346</v>
      </c>
      <c r="W86" s="21">
        <v>287</v>
      </c>
      <c r="X86" s="21">
        <v>316</v>
      </c>
      <c r="Y86" s="21">
        <v>311</v>
      </c>
      <c r="Z86" s="21">
        <v>214</v>
      </c>
      <c r="AA86" s="21">
        <v>176</v>
      </c>
      <c r="AB86" s="21">
        <v>108</v>
      </c>
      <c r="AC86" s="22">
        <v>50</v>
      </c>
    </row>
    <row r="87" spans="1:29" x14ac:dyDescent="0.25">
      <c r="A87" s="7" t="s">
        <v>91</v>
      </c>
      <c r="B87" s="21">
        <v>225</v>
      </c>
      <c r="C87" s="21">
        <v>118</v>
      </c>
      <c r="D87" s="60">
        <v>107</v>
      </c>
      <c r="E87" s="21">
        <v>212</v>
      </c>
      <c r="F87" s="21">
        <v>112</v>
      </c>
      <c r="G87" s="60">
        <v>100</v>
      </c>
      <c r="H87" s="21">
        <v>13</v>
      </c>
      <c r="I87" s="21">
        <v>6</v>
      </c>
      <c r="J87" s="60">
        <v>7</v>
      </c>
      <c r="K87" s="21">
        <v>14</v>
      </c>
      <c r="L87" s="21">
        <v>16</v>
      </c>
      <c r="M87" s="21">
        <v>12</v>
      </c>
      <c r="N87" s="21">
        <v>11</v>
      </c>
      <c r="O87" s="21">
        <v>8</v>
      </c>
      <c r="P87" s="21">
        <v>6</v>
      </c>
      <c r="Q87" s="21">
        <v>14</v>
      </c>
      <c r="R87" s="21">
        <v>16</v>
      </c>
      <c r="S87" s="21">
        <v>14</v>
      </c>
      <c r="T87" s="21">
        <v>15</v>
      </c>
      <c r="U87" s="21">
        <v>20</v>
      </c>
      <c r="V87" s="21">
        <v>21</v>
      </c>
      <c r="W87" s="21">
        <v>14</v>
      </c>
      <c r="X87" s="21">
        <v>11</v>
      </c>
      <c r="Y87" s="21">
        <v>17</v>
      </c>
      <c r="Z87" s="21">
        <v>4</v>
      </c>
      <c r="AA87" s="21">
        <v>9</v>
      </c>
      <c r="AB87" s="21">
        <v>3</v>
      </c>
      <c r="AC87" s="22">
        <v>0</v>
      </c>
    </row>
    <row r="88" spans="1:29" x14ac:dyDescent="0.25">
      <c r="A88" s="7" t="s">
        <v>65</v>
      </c>
      <c r="B88" s="21">
        <v>853</v>
      </c>
      <c r="C88" s="21">
        <v>413</v>
      </c>
      <c r="D88" s="60">
        <v>440</v>
      </c>
      <c r="E88" s="21">
        <v>699</v>
      </c>
      <c r="F88" s="21">
        <v>323</v>
      </c>
      <c r="G88" s="60">
        <v>376</v>
      </c>
      <c r="H88" s="21">
        <v>154</v>
      </c>
      <c r="I88" s="21">
        <v>90</v>
      </c>
      <c r="J88" s="60">
        <v>64</v>
      </c>
      <c r="K88" s="21">
        <v>44</v>
      </c>
      <c r="L88" s="21">
        <v>47</v>
      </c>
      <c r="M88" s="21">
        <v>38</v>
      </c>
      <c r="N88" s="21">
        <v>45</v>
      </c>
      <c r="O88" s="21">
        <v>47</v>
      </c>
      <c r="P88" s="21">
        <v>49</v>
      </c>
      <c r="Q88" s="21">
        <v>57</v>
      </c>
      <c r="R88" s="21">
        <v>42</v>
      </c>
      <c r="S88" s="21">
        <v>48</v>
      </c>
      <c r="T88" s="21">
        <v>80</v>
      </c>
      <c r="U88" s="21">
        <v>71</v>
      </c>
      <c r="V88" s="21">
        <v>60</v>
      </c>
      <c r="W88" s="21">
        <v>62</v>
      </c>
      <c r="X88" s="21">
        <v>37</v>
      </c>
      <c r="Y88" s="21">
        <v>48</v>
      </c>
      <c r="Z88" s="21">
        <v>32</v>
      </c>
      <c r="AA88" s="21">
        <v>22</v>
      </c>
      <c r="AB88" s="21">
        <v>20</v>
      </c>
      <c r="AC88" s="22">
        <v>4</v>
      </c>
    </row>
    <row r="89" spans="1:29" x14ac:dyDescent="0.25">
      <c r="A89" s="7" t="s">
        <v>66</v>
      </c>
      <c r="B89" s="21">
        <v>1573</v>
      </c>
      <c r="C89" s="21">
        <v>807</v>
      </c>
      <c r="D89" s="60">
        <v>766</v>
      </c>
      <c r="E89" s="21">
        <v>1465</v>
      </c>
      <c r="F89" s="21">
        <v>750</v>
      </c>
      <c r="G89" s="60">
        <v>715</v>
      </c>
      <c r="H89" s="21">
        <v>108</v>
      </c>
      <c r="I89" s="21">
        <v>57</v>
      </c>
      <c r="J89" s="60">
        <v>51</v>
      </c>
      <c r="K89" s="21">
        <v>70</v>
      </c>
      <c r="L89" s="21">
        <v>73</v>
      </c>
      <c r="M89" s="21">
        <v>99</v>
      </c>
      <c r="N89" s="21">
        <v>97</v>
      </c>
      <c r="O89" s="21">
        <v>84</v>
      </c>
      <c r="P89" s="21">
        <v>74</v>
      </c>
      <c r="Q89" s="21">
        <v>73</v>
      </c>
      <c r="R89" s="21">
        <v>75</v>
      </c>
      <c r="S89" s="21">
        <v>82</v>
      </c>
      <c r="T89" s="21">
        <v>120</v>
      </c>
      <c r="U89" s="21">
        <v>120</v>
      </c>
      <c r="V89" s="21">
        <v>130</v>
      </c>
      <c r="W89" s="21">
        <v>121</v>
      </c>
      <c r="X89" s="21">
        <v>101</v>
      </c>
      <c r="Y89" s="21">
        <v>96</v>
      </c>
      <c r="Z89" s="21">
        <v>55</v>
      </c>
      <c r="AA89" s="21">
        <v>52</v>
      </c>
      <c r="AB89" s="21">
        <v>30</v>
      </c>
      <c r="AC89" s="22">
        <v>21</v>
      </c>
    </row>
    <row r="90" spans="1:29" x14ac:dyDescent="0.25">
      <c r="A90" s="7" t="s">
        <v>79</v>
      </c>
      <c r="B90" s="21">
        <v>2074</v>
      </c>
      <c r="C90" s="21">
        <v>1038</v>
      </c>
      <c r="D90" s="60">
        <v>1036</v>
      </c>
      <c r="E90" s="21">
        <v>1927</v>
      </c>
      <c r="F90" s="21">
        <v>957</v>
      </c>
      <c r="G90" s="60">
        <v>970</v>
      </c>
      <c r="H90" s="21">
        <v>147</v>
      </c>
      <c r="I90" s="21">
        <v>81</v>
      </c>
      <c r="J90" s="60">
        <v>66</v>
      </c>
      <c r="K90" s="21">
        <v>101</v>
      </c>
      <c r="L90" s="21">
        <v>97</v>
      </c>
      <c r="M90" s="21">
        <v>98</v>
      </c>
      <c r="N90" s="21">
        <v>133</v>
      </c>
      <c r="O90" s="21">
        <v>113</v>
      </c>
      <c r="P90" s="21">
        <v>112</v>
      </c>
      <c r="Q90" s="21">
        <v>123</v>
      </c>
      <c r="R90" s="21">
        <v>114</v>
      </c>
      <c r="S90" s="21">
        <v>139</v>
      </c>
      <c r="T90" s="21">
        <v>150</v>
      </c>
      <c r="U90" s="21">
        <v>179</v>
      </c>
      <c r="V90" s="21">
        <v>171</v>
      </c>
      <c r="W90" s="21">
        <v>158</v>
      </c>
      <c r="X90" s="21">
        <v>146</v>
      </c>
      <c r="Y90" s="21">
        <v>85</v>
      </c>
      <c r="Z90" s="21">
        <v>62</v>
      </c>
      <c r="AA90" s="21">
        <v>50</v>
      </c>
      <c r="AB90" s="21">
        <v>33</v>
      </c>
      <c r="AC90" s="22">
        <v>10</v>
      </c>
    </row>
    <row r="91" spans="1:29" x14ac:dyDescent="0.25">
      <c r="A91" s="7" t="s">
        <v>80</v>
      </c>
      <c r="B91" s="21">
        <v>2613</v>
      </c>
      <c r="C91" s="21">
        <v>1321</v>
      </c>
      <c r="D91" s="60">
        <v>1292</v>
      </c>
      <c r="E91" s="21">
        <v>2175</v>
      </c>
      <c r="F91" s="21">
        <v>1076</v>
      </c>
      <c r="G91" s="60">
        <v>1099</v>
      </c>
      <c r="H91" s="21">
        <v>438</v>
      </c>
      <c r="I91" s="21">
        <v>245</v>
      </c>
      <c r="J91" s="60">
        <v>193</v>
      </c>
      <c r="K91" s="21">
        <v>122</v>
      </c>
      <c r="L91" s="21">
        <v>134</v>
      </c>
      <c r="M91" s="21">
        <v>139</v>
      </c>
      <c r="N91" s="21">
        <v>162</v>
      </c>
      <c r="O91" s="21">
        <v>168</v>
      </c>
      <c r="P91" s="21">
        <v>168</v>
      </c>
      <c r="Q91" s="21">
        <v>145</v>
      </c>
      <c r="R91" s="21">
        <v>166</v>
      </c>
      <c r="S91" s="21">
        <v>152</v>
      </c>
      <c r="T91" s="21">
        <v>187</v>
      </c>
      <c r="U91" s="21">
        <v>228</v>
      </c>
      <c r="V91" s="21">
        <v>190</v>
      </c>
      <c r="W91" s="21">
        <v>171</v>
      </c>
      <c r="X91" s="21">
        <v>132</v>
      </c>
      <c r="Y91" s="21">
        <v>122</v>
      </c>
      <c r="Z91" s="21">
        <v>86</v>
      </c>
      <c r="AA91" s="21">
        <v>70</v>
      </c>
      <c r="AB91" s="21">
        <v>40</v>
      </c>
      <c r="AC91" s="22">
        <v>31</v>
      </c>
    </row>
    <row r="92" spans="1:29" x14ac:dyDescent="0.25">
      <c r="A92" s="7" t="s">
        <v>81</v>
      </c>
      <c r="B92" s="21">
        <v>1381</v>
      </c>
      <c r="C92" s="21">
        <v>690</v>
      </c>
      <c r="D92" s="60">
        <v>691</v>
      </c>
      <c r="E92" s="21">
        <v>1233</v>
      </c>
      <c r="F92" s="21">
        <v>617</v>
      </c>
      <c r="G92" s="60">
        <v>616</v>
      </c>
      <c r="H92" s="21">
        <v>148</v>
      </c>
      <c r="I92" s="21">
        <v>73</v>
      </c>
      <c r="J92" s="60">
        <v>75</v>
      </c>
      <c r="K92" s="21">
        <v>55</v>
      </c>
      <c r="L92" s="21">
        <v>71</v>
      </c>
      <c r="M92" s="21">
        <v>67</v>
      </c>
      <c r="N92" s="21">
        <v>101</v>
      </c>
      <c r="O92" s="21">
        <v>96</v>
      </c>
      <c r="P92" s="21">
        <v>75</v>
      </c>
      <c r="Q92" s="21">
        <v>73</v>
      </c>
      <c r="R92" s="21">
        <v>75</v>
      </c>
      <c r="S92" s="21">
        <v>76</v>
      </c>
      <c r="T92" s="21">
        <v>108</v>
      </c>
      <c r="U92" s="21">
        <v>121</v>
      </c>
      <c r="V92" s="21">
        <v>107</v>
      </c>
      <c r="W92" s="21">
        <v>94</v>
      </c>
      <c r="X92" s="21">
        <v>78</v>
      </c>
      <c r="Y92" s="21">
        <v>62</v>
      </c>
      <c r="Z92" s="21">
        <v>56</v>
      </c>
      <c r="AA92" s="21">
        <v>25</v>
      </c>
      <c r="AB92" s="21">
        <v>29</v>
      </c>
      <c r="AC92" s="22">
        <v>12</v>
      </c>
    </row>
    <row r="93" spans="1:29" ht="13" x14ac:dyDescent="0.3">
      <c r="A93" s="6" t="str">
        <f>VLOOKUP("&lt;Zeilentitel_11&gt;",Uebersetzungen!$B$3:$E$121,Uebersetzungen!$B$2+1,FALSE)</f>
        <v>Region Surselva</v>
      </c>
      <c r="B93" s="9">
        <v>21420</v>
      </c>
      <c r="C93" s="9">
        <v>10881</v>
      </c>
      <c r="D93" s="65">
        <v>10539</v>
      </c>
      <c r="E93" s="9">
        <v>18711</v>
      </c>
      <c r="F93" s="9">
        <v>9382</v>
      </c>
      <c r="G93" s="65">
        <v>9329</v>
      </c>
      <c r="H93" s="9">
        <v>2709</v>
      </c>
      <c r="I93" s="9">
        <v>1499</v>
      </c>
      <c r="J93" s="65">
        <v>1210</v>
      </c>
      <c r="K93" s="66">
        <v>931</v>
      </c>
      <c r="L93" s="9">
        <v>811</v>
      </c>
      <c r="M93" s="9">
        <v>874</v>
      </c>
      <c r="N93" s="9">
        <v>1085</v>
      </c>
      <c r="O93" s="9">
        <v>1227</v>
      </c>
      <c r="P93" s="9">
        <v>1414</v>
      </c>
      <c r="Q93" s="9">
        <v>1199</v>
      </c>
      <c r="R93" s="9">
        <v>1160</v>
      </c>
      <c r="S93" s="9">
        <v>1164</v>
      </c>
      <c r="T93" s="9">
        <v>1522</v>
      </c>
      <c r="U93" s="9">
        <v>1656</v>
      </c>
      <c r="V93" s="9">
        <v>1706</v>
      </c>
      <c r="W93" s="9">
        <v>1479</v>
      </c>
      <c r="X93" s="9">
        <v>1455</v>
      </c>
      <c r="Y93" s="9">
        <v>1228</v>
      </c>
      <c r="Z93" s="9">
        <v>1005</v>
      </c>
      <c r="AA93" s="9">
        <v>791</v>
      </c>
      <c r="AB93" s="9">
        <v>475</v>
      </c>
      <c r="AC93" s="13">
        <v>238</v>
      </c>
    </row>
    <row r="94" spans="1:29" x14ac:dyDescent="0.25">
      <c r="A94" s="7" t="s">
        <v>6</v>
      </c>
      <c r="B94" s="21">
        <v>623</v>
      </c>
      <c r="C94" s="21">
        <v>331</v>
      </c>
      <c r="D94" s="60">
        <v>292</v>
      </c>
      <c r="E94" s="21">
        <v>538</v>
      </c>
      <c r="F94" s="21">
        <v>277</v>
      </c>
      <c r="G94" s="60">
        <v>261</v>
      </c>
      <c r="H94" s="21">
        <v>85</v>
      </c>
      <c r="I94" s="21">
        <v>54</v>
      </c>
      <c r="J94" s="60">
        <v>31</v>
      </c>
      <c r="K94" s="21">
        <v>32</v>
      </c>
      <c r="L94" s="21">
        <v>28</v>
      </c>
      <c r="M94" s="21">
        <v>30</v>
      </c>
      <c r="N94" s="21">
        <v>25</v>
      </c>
      <c r="O94" s="21">
        <v>29</v>
      </c>
      <c r="P94" s="21">
        <v>36</v>
      </c>
      <c r="Q94" s="21">
        <v>41</v>
      </c>
      <c r="R94" s="21">
        <v>31</v>
      </c>
      <c r="S94" s="21">
        <v>43</v>
      </c>
      <c r="T94" s="21">
        <v>51</v>
      </c>
      <c r="U94" s="21">
        <v>34</v>
      </c>
      <c r="V94" s="21">
        <v>38</v>
      </c>
      <c r="W94" s="21">
        <v>38</v>
      </c>
      <c r="X94" s="21">
        <v>47</v>
      </c>
      <c r="Y94" s="21">
        <v>45</v>
      </c>
      <c r="Z94" s="21">
        <v>35</v>
      </c>
      <c r="AA94" s="21">
        <v>26</v>
      </c>
      <c r="AB94" s="21">
        <v>12</v>
      </c>
      <c r="AC94" s="22">
        <v>2</v>
      </c>
    </row>
    <row r="95" spans="1:29" x14ac:dyDescent="0.25">
      <c r="A95" s="7" t="s">
        <v>7</v>
      </c>
      <c r="B95" s="21">
        <v>1755</v>
      </c>
      <c r="C95" s="21">
        <v>937</v>
      </c>
      <c r="D95" s="60">
        <v>818</v>
      </c>
      <c r="E95" s="21">
        <v>1400</v>
      </c>
      <c r="F95" s="21">
        <v>739</v>
      </c>
      <c r="G95" s="60">
        <v>661</v>
      </c>
      <c r="H95" s="21">
        <v>355</v>
      </c>
      <c r="I95" s="21">
        <v>198</v>
      </c>
      <c r="J95" s="60">
        <v>157</v>
      </c>
      <c r="K95" s="21">
        <v>97</v>
      </c>
      <c r="L95" s="21">
        <v>58</v>
      </c>
      <c r="M95" s="21">
        <v>45</v>
      </c>
      <c r="N95" s="21">
        <v>55</v>
      </c>
      <c r="O95" s="21">
        <v>96</v>
      </c>
      <c r="P95" s="21">
        <v>150</v>
      </c>
      <c r="Q95" s="21">
        <v>145</v>
      </c>
      <c r="R95" s="21">
        <v>138</v>
      </c>
      <c r="S95" s="21">
        <v>100</v>
      </c>
      <c r="T95" s="21">
        <v>118</v>
      </c>
      <c r="U95" s="21">
        <v>106</v>
      </c>
      <c r="V95" s="21">
        <v>126</v>
      </c>
      <c r="W95" s="21">
        <v>137</v>
      </c>
      <c r="X95" s="21">
        <v>124</v>
      </c>
      <c r="Y95" s="21">
        <v>121</v>
      </c>
      <c r="Z95" s="21">
        <v>84</v>
      </c>
      <c r="AA95" s="21">
        <v>30</v>
      </c>
      <c r="AB95" s="21">
        <v>18</v>
      </c>
      <c r="AC95" s="22">
        <v>7</v>
      </c>
    </row>
    <row r="96" spans="1:29" x14ac:dyDescent="0.25">
      <c r="A96" s="7" t="s">
        <v>8</v>
      </c>
      <c r="B96" s="21">
        <v>686</v>
      </c>
      <c r="C96" s="21">
        <v>361</v>
      </c>
      <c r="D96" s="60">
        <v>325</v>
      </c>
      <c r="E96" s="21">
        <v>613</v>
      </c>
      <c r="F96" s="21">
        <v>329</v>
      </c>
      <c r="G96" s="60">
        <v>284</v>
      </c>
      <c r="H96" s="21">
        <v>73</v>
      </c>
      <c r="I96" s="21">
        <v>32</v>
      </c>
      <c r="J96" s="60">
        <v>41</v>
      </c>
      <c r="K96" s="21">
        <v>37</v>
      </c>
      <c r="L96" s="21">
        <v>44</v>
      </c>
      <c r="M96" s="21">
        <v>42</v>
      </c>
      <c r="N96" s="21">
        <v>27</v>
      </c>
      <c r="O96" s="21">
        <v>29</v>
      </c>
      <c r="P96" s="21">
        <v>43</v>
      </c>
      <c r="Q96" s="21">
        <v>34</v>
      </c>
      <c r="R96" s="21">
        <v>43</v>
      </c>
      <c r="S96" s="21">
        <v>54</v>
      </c>
      <c r="T96" s="21">
        <v>51</v>
      </c>
      <c r="U96" s="21">
        <v>52</v>
      </c>
      <c r="V96" s="21">
        <v>41</v>
      </c>
      <c r="W96" s="21">
        <v>44</v>
      </c>
      <c r="X96" s="21">
        <v>49</v>
      </c>
      <c r="Y96" s="21">
        <v>27</v>
      </c>
      <c r="Z96" s="21">
        <v>35</v>
      </c>
      <c r="AA96" s="21">
        <v>16</v>
      </c>
      <c r="AB96" s="21">
        <v>15</v>
      </c>
      <c r="AC96" s="22">
        <v>3</v>
      </c>
    </row>
    <row r="97" spans="1:29" x14ac:dyDescent="0.25">
      <c r="A97" s="7" t="s">
        <v>9</v>
      </c>
      <c r="B97" s="21">
        <v>623</v>
      </c>
      <c r="C97" s="21">
        <v>344</v>
      </c>
      <c r="D97" s="60">
        <v>279</v>
      </c>
      <c r="E97" s="21">
        <v>466</v>
      </c>
      <c r="F97" s="21">
        <v>252</v>
      </c>
      <c r="G97" s="60">
        <v>214</v>
      </c>
      <c r="H97" s="21">
        <v>157</v>
      </c>
      <c r="I97" s="21">
        <v>92</v>
      </c>
      <c r="J97" s="60">
        <v>65</v>
      </c>
      <c r="K97" s="21">
        <v>40</v>
      </c>
      <c r="L97" s="21">
        <v>21</v>
      </c>
      <c r="M97" s="21">
        <v>31</v>
      </c>
      <c r="N97" s="21">
        <v>29</v>
      </c>
      <c r="O97" s="21">
        <v>21</v>
      </c>
      <c r="P97" s="21">
        <v>56</v>
      </c>
      <c r="Q97" s="21">
        <v>53</v>
      </c>
      <c r="R97" s="21">
        <v>46</v>
      </c>
      <c r="S97" s="21">
        <v>38</v>
      </c>
      <c r="T97" s="21">
        <v>49</v>
      </c>
      <c r="U97" s="21">
        <v>50</v>
      </c>
      <c r="V97" s="21">
        <v>50</v>
      </c>
      <c r="W97" s="21">
        <v>29</v>
      </c>
      <c r="X97" s="21">
        <v>43</v>
      </c>
      <c r="Y97" s="21">
        <v>19</v>
      </c>
      <c r="Z97" s="21">
        <v>22</v>
      </c>
      <c r="AA97" s="21">
        <v>15</v>
      </c>
      <c r="AB97" s="21">
        <v>7</v>
      </c>
      <c r="AC97" s="22">
        <v>4</v>
      </c>
    </row>
    <row r="98" spans="1:29" x14ac:dyDescent="0.25">
      <c r="A98" s="7" t="s">
        <v>10</v>
      </c>
      <c r="B98" s="21">
        <v>1050</v>
      </c>
      <c r="C98" s="21">
        <v>547</v>
      </c>
      <c r="D98" s="60">
        <v>503</v>
      </c>
      <c r="E98" s="21">
        <v>815</v>
      </c>
      <c r="F98" s="21">
        <v>399</v>
      </c>
      <c r="G98" s="60">
        <v>416</v>
      </c>
      <c r="H98" s="21">
        <v>235</v>
      </c>
      <c r="I98" s="21">
        <v>148</v>
      </c>
      <c r="J98" s="60">
        <v>87</v>
      </c>
      <c r="K98" s="21">
        <v>37</v>
      </c>
      <c r="L98" s="21">
        <v>34</v>
      </c>
      <c r="M98" s="21">
        <v>45</v>
      </c>
      <c r="N98" s="21">
        <v>38</v>
      </c>
      <c r="O98" s="21">
        <v>79</v>
      </c>
      <c r="P98" s="21">
        <v>75</v>
      </c>
      <c r="Q98" s="21">
        <v>88</v>
      </c>
      <c r="R98" s="21">
        <v>69</v>
      </c>
      <c r="S98" s="21">
        <v>66</v>
      </c>
      <c r="T98" s="21">
        <v>77</v>
      </c>
      <c r="U98" s="21">
        <v>78</v>
      </c>
      <c r="V98" s="21">
        <v>86</v>
      </c>
      <c r="W98" s="21">
        <v>46</v>
      </c>
      <c r="X98" s="21">
        <v>60</v>
      </c>
      <c r="Y98" s="21">
        <v>44</v>
      </c>
      <c r="Z98" s="21">
        <v>38</v>
      </c>
      <c r="AA98" s="21">
        <v>49</v>
      </c>
      <c r="AB98" s="21">
        <v>28</v>
      </c>
      <c r="AC98" s="22">
        <v>13</v>
      </c>
    </row>
    <row r="99" spans="1:29" x14ac:dyDescent="0.25">
      <c r="A99" s="7" t="s">
        <v>11</v>
      </c>
      <c r="B99" s="21">
        <v>2047</v>
      </c>
      <c r="C99" s="21">
        <v>1062</v>
      </c>
      <c r="D99" s="60">
        <v>985</v>
      </c>
      <c r="E99" s="21">
        <v>1943</v>
      </c>
      <c r="F99" s="21">
        <v>1003</v>
      </c>
      <c r="G99" s="60">
        <v>940</v>
      </c>
      <c r="H99" s="21">
        <v>104</v>
      </c>
      <c r="I99" s="21">
        <v>59</v>
      </c>
      <c r="J99" s="60">
        <v>45</v>
      </c>
      <c r="K99" s="21">
        <v>64</v>
      </c>
      <c r="L99" s="21">
        <v>55</v>
      </c>
      <c r="M99" s="21">
        <v>75</v>
      </c>
      <c r="N99" s="21">
        <v>96</v>
      </c>
      <c r="O99" s="21">
        <v>119</v>
      </c>
      <c r="P99" s="21">
        <v>143</v>
      </c>
      <c r="Q99" s="21">
        <v>100</v>
      </c>
      <c r="R99" s="21">
        <v>89</v>
      </c>
      <c r="S99" s="21">
        <v>94</v>
      </c>
      <c r="T99" s="21">
        <v>137</v>
      </c>
      <c r="U99" s="21">
        <v>137</v>
      </c>
      <c r="V99" s="21">
        <v>180</v>
      </c>
      <c r="W99" s="21">
        <v>175</v>
      </c>
      <c r="X99" s="21">
        <v>177</v>
      </c>
      <c r="Y99" s="21">
        <v>142</v>
      </c>
      <c r="Z99" s="21">
        <v>102</v>
      </c>
      <c r="AA99" s="21">
        <v>79</v>
      </c>
      <c r="AB99" s="21">
        <v>58</v>
      </c>
      <c r="AC99" s="22">
        <v>25</v>
      </c>
    </row>
    <row r="100" spans="1:29" x14ac:dyDescent="0.25">
      <c r="A100" s="7" t="s">
        <v>12</v>
      </c>
      <c r="B100" s="21">
        <v>4704</v>
      </c>
      <c r="C100" s="21">
        <v>2269</v>
      </c>
      <c r="D100" s="60">
        <v>2435</v>
      </c>
      <c r="E100" s="21">
        <v>3936</v>
      </c>
      <c r="F100" s="21">
        <v>1868</v>
      </c>
      <c r="G100" s="60">
        <v>2068</v>
      </c>
      <c r="H100" s="21">
        <v>768</v>
      </c>
      <c r="I100" s="21">
        <v>401</v>
      </c>
      <c r="J100" s="60">
        <v>367</v>
      </c>
      <c r="K100" s="21">
        <v>238</v>
      </c>
      <c r="L100" s="21">
        <v>195</v>
      </c>
      <c r="M100" s="21">
        <v>211</v>
      </c>
      <c r="N100" s="21">
        <v>262</v>
      </c>
      <c r="O100" s="21">
        <v>235</v>
      </c>
      <c r="P100" s="21">
        <v>268</v>
      </c>
      <c r="Q100" s="21">
        <v>279</v>
      </c>
      <c r="R100" s="21">
        <v>272</v>
      </c>
      <c r="S100" s="21">
        <v>261</v>
      </c>
      <c r="T100" s="21">
        <v>315</v>
      </c>
      <c r="U100" s="21">
        <v>425</v>
      </c>
      <c r="V100" s="21">
        <v>393</v>
      </c>
      <c r="W100" s="21">
        <v>308</v>
      </c>
      <c r="X100" s="21">
        <v>279</v>
      </c>
      <c r="Y100" s="21">
        <v>249</v>
      </c>
      <c r="Z100" s="21">
        <v>198</v>
      </c>
      <c r="AA100" s="21">
        <v>150</v>
      </c>
      <c r="AB100" s="21">
        <v>100</v>
      </c>
      <c r="AC100" s="22">
        <v>66</v>
      </c>
    </row>
    <row r="101" spans="1:29" x14ac:dyDescent="0.25">
      <c r="A101" s="7" t="s">
        <v>23</v>
      </c>
      <c r="B101" s="21">
        <v>905</v>
      </c>
      <c r="C101" s="21">
        <v>472</v>
      </c>
      <c r="D101" s="60">
        <v>433</v>
      </c>
      <c r="E101" s="21">
        <v>858</v>
      </c>
      <c r="F101" s="21">
        <v>448</v>
      </c>
      <c r="G101" s="60">
        <v>410</v>
      </c>
      <c r="H101" s="21">
        <v>47</v>
      </c>
      <c r="I101" s="21">
        <v>24</v>
      </c>
      <c r="J101" s="60">
        <v>23</v>
      </c>
      <c r="K101" s="21">
        <v>45</v>
      </c>
      <c r="L101" s="21">
        <v>57</v>
      </c>
      <c r="M101" s="21">
        <v>42</v>
      </c>
      <c r="N101" s="21">
        <v>54</v>
      </c>
      <c r="O101" s="21">
        <v>52</v>
      </c>
      <c r="P101" s="21">
        <v>42</v>
      </c>
      <c r="Q101" s="21">
        <v>31</v>
      </c>
      <c r="R101" s="21">
        <v>50</v>
      </c>
      <c r="S101" s="21">
        <v>55</v>
      </c>
      <c r="T101" s="21">
        <v>62</v>
      </c>
      <c r="U101" s="21">
        <v>73</v>
      </c>
      <c r="V101" s="21">
        <v>63</v>
      </c>
      <c r="W101" s="21">
        <v>45</v>
      </c>
      <c r="X101" s="21">
        <v>66</v>
      </c>
      <c r="Y101" s="21">
        <v>54</v>
      </c>
      <c r="Z101" s="21">
        <v>45</v>
      </c>
      <c r="AA101" s="21">
        <v>40</v>
      </c>
      <c r="AB101" s="21">
        <v>18</v>
      </c>
      <c r="AC101" s="22">
        <v>11</v>
      </c>
    </row>
    <row r="102" spans="1:29" x14ac:dyDescent="0.25">
      <c r="A102" s="7" t="s">
        <v>82</v>
      </c>
      <c r="B102" s="21">
        <v>1784</v>
      </c>
      <c r="C102" s="21">
        <v>906</v>
      </c>
      <c r="D102" s="60">
        <v>878</v>
      </c>
      <c r="E102" s="21">
        <v>1659</v>
      </c>
      <c r="F102" s="21">
        <v>845</v>
      </c>
      <c r="G102" s="60">
        <v>814</v>
      </c>
      <c r="H102" s="21">
        <v>125</v>
      </c>
      <c r="I102" s="21">
        <v>61</v>
      </c>
      <c r="J102" s="60">
        <v>64</v>
      </c>
      <c r="K102" s="21">
        <v>80</v>
      </c>
      <c r="L102" s="21">
        <v>69</v>
      </c>
      <c r="M102" s="21">
        <v>78</v>
      </c>
      <c r="N102" s="21">
        <v>103</v>
      </c>
      <c r="O102" s="21">
        <v>112</v>
      </c>
      <c r="P102" s="21">
        <v>137</v>
      </c>
      <c r="Q102" s="21">
        <v>92</v>
      </c>
      <c r="R102" s="21">
        <v>77</v>
      </c>
      <c r="S102" s="21">
        <v>94</v>
      </c>
      <c r="T102" s="21">
        <v>120</v>
      </c>
      <c r="U102" s="21">
        <v>154</v>
      </c>
      <c r="V102" s="21">
        <v>127</v>
      </c>
      <c r="W102" s="21">
        <v>122</v>
      </c>
      <c r="X102" s="21">
        <v>106</v>
      </c>
      <c r="Y102" s="21">
        <v>102</v>
      </c>
      <c r="Z102" s="21">
        <v>88</v>
      </c>
      <c r="AA102" s="21">
        <v>62</v>
      </c>
      <c r="AB102" s="21">
        <v>39</v>
      </c>
      <c r="AC102" s="22">
        <v>22</v>
      </c>
    </row>
    <row r="103" spans="1:29" x14ac:dyDescent="0.25">
      <c r="A103" s="7" t="s">
        <v>83</v>
      </c>
      <c r="B103" s="21">
        <v>2092</v>
      </c>
      <c r="C103" s="21">
        <v>1087</v>
      </c>
      <c r="D103" s="60">
        <v>1005</v>
      </c>
      <c r="E103" s="21">
        <v>1765</v>
      </c>
      <c r="F103" s="21">
        <v>882</v>
      </c>
      <c r="G103" s="60">
        <v>883</v>
      </c>
      <c r="H103" s="21">
        <v>327</v>
      </c>
      <c r="I103" s="21">
        <v>205</v>
      </c>
      <c r="J103" s="60">
        <v>122</v>
      </c>
      <c r="K103" s="21">
        <v>102</v>
      </c>
      <c r="L103" s="21">
        <v>95</v>
      </c>
      <c r="M103" s="21">
        <v>76</v>
      </c>
      <c r="N103" s="21">
        <v>88</v>
      </c>
      <c r="O103" s="21">
        <v>137</v>
      </c>
      <c r="P103" s="21">
        <v>141</v>
      </c>
      <c r="Q103" s="21">
        <v>120</v>
      </c>
      <c r="R103" s="21">
        <v>120</v>
      </c>
      <c r="S103" s="21">
        <v>112</v>
      </c>
      <c r="T103" s="21">
        <v>134</v>
      </c>
      <c r="U103" s="21">
        <v>123</v>
      </c>
      <c r="V103" s="21">
        <v>150</v>
      </c>
      <c r="W103" s="21">
        <v>168</v>
      </c>
      <c r="X103" s="21">
        <v>135</v>
      </c>
      <c r="Y103" s="21">
        <v>129</v>
      </c>
      <c r="Z103" s="21">
        <v>108</v>
      </c>
      <c r="AA103" s="21">
        <v>70</v>
      </c>
      <c r="AB103" s="21">
        <v>52</v>
      </c>
      <c r="AC103" s="22">
        <v>32</v>
      </c>
    </row>
    <row r="104" spans="1:29" x14ac:dyDescent="0.25">
      <c r="A104" s="7" t="s">
        <v>84</v>
      </c>
      <c r="B104" s="21">
        <v>384</v>
      </c>
      <c r="C104" s="21">
        <v>191</v>
      </c>
      <c r="D104" s="60">
        <v>193</v>
      </c>
      <c r="E104" s="21">
        <v>371</v>
      </c>
      <c r="F104" s="21">
        <v>186</v>
      </c>
      <c r="G104" s="60">
        <v>185</v>
      </c>
      <c r="H104" s="21">
        <v>13</v>
      </c>
      <c r="I104" s="21">
        <v>5</v>
      </c>
      <c r="J104" s="60">
        <v>8</v>
      </c>
      <c r="K104" s="21">
        <v>2</v>
      </c>
      <c r="L104" s="21">
        <v>2</v>
      </c>
      <c r="M104" s="21">
        <v>15</v>
      </c>
      <c r="N104" s="21">
        <v>23</v>
      </c>
      <c r="O104" s="21">
        <v>37</v>
      </c>
      <c r="P104" s="21">
        <v>31</v>
      </c>
      <c r="Q104" s="21">
        <v>16</v>
      </c>
      <c r="R104" s="21">
        <v>9</v>
      </c>
      <c r="S104" s="21">
        <v>14</v>
      </c>
      <c r="T104" s="21">
        <v>30</v>
      </c>
      <c r="U104" s="21">
        <v>50</v>
      </c>
      <c r="V104" s="21">
        <v>36</v>
      </c>
      <c r="W104" s="21">
        <v>21</v>
      </c>
      <c r="X104" s="21">
        <v>20</v>
      </c>
      <c r="Y104" s="21">
        <v>10</v>
      </c>
      <c r="Z104" s="21">
        <v>22</v>
      </c>
      <c r="AA104" s="21">
        <v>23</v>
      </c>
      <c r="AB104" s="21">
        <v>13</v>
      </c>
      <c r="AC104" s="22">
        <v>10</v>
      </c>
    </row>
    <row r="105" spans="1:29" x14ac:dyDescent="0.25">
      <c r="A105" s="7" t="s">
        <v>85</v>
      </c>
      <c r="B105" s="21">
        <v>1179</v>
      </c>
      <c r="C105" s="21">
        <v>575</v>
      </c>
      <c r="D105" s="60">
        <v>604</v>
      </c>
      <c r="E105" s="21">
        <v>1119</v>
      </c>
      <c r="F105" s="21">
        <v>541</v>
      </c>
      <c r="G105" s="60">
        <v>578</v>
      </c>
      <c r="H105" s="21">
        <v>60</v>
      </c>
      <c r="I105" s="21">
        <v>34</v>
      </c>
      <c r="J105" s="60">
        <v>26</v>
      </c>
      <c r="K105" s="21">
        <v>34</v>
      </c>
      <c r="L105" s="21">
        <v>32</v>
      </c>
      <c r="M105" s="21">
        <v>43</v>
      </c>
      <c r="N105" s="21">
        <v>81</v>
      </c>
      <c r="O105" s="21">
        <v>101</v>
      </c>
      <c r="P105" s="21">
        <v>62</v>
      </c>
      <c r="Q105" s="21">
        <v>46</v>
      </c>
      <c r="R105" s="21">
        <v>43</v>
      </c>
      <c r="S105" s="21">
        <v>35</v>
      </c>
      <c r="T105" s="21">
        <v>97</v>
      </c>
      <c r="U105" s="21">
        <v>103</v>
      </c>
      <c r="V105" s="21">
        <v>101</v>
      </c>
      <c r="W105" s="21">
        <v>74</v>
      </c>
      <c r="X105" s="21">
        <v>95</v>
      </c>
      <c r="Y105" s="21">
        <v>72</v>
      </c>
      <c r="Z105" s="21">
        <v>49</v>
      </c>
      <c r="AA105" s="21">
        <v>62</v>
      </c>
      <c r="AB105" s="21">
        <v>33</v>
      </c>
      <c r="AC105" s="22">
        <v>16</v>
      </c>
    </row>
    <row r="106" spans="1:29" x14ac:dyDescent="0.25">
      <c r="A106" s="7" t="s">
        <v>86</v>
      </c>
      <c r="B106" s="21">
        <v>1256</v>
      </c>
      <c r="C106" s="21">
        <v>644</v>
      </c>
      <c r="D106" s="60">
        <v>612</v>
      </c>
      <c r="E106" s="21">
        <v>1103</v>
      </c>
      <c r="F106" s="21">
        <v>560</v>
      </c>
      <c r="G106" s="60">
        <v>543</v>
      </c>
      <c r="H106" s="21">
        <v>153</v>
      </c>
      <c r="I106" s="21">
        <v>84</v>
      </c>
      <c r="J106" s="60">
        <v>69</v>
      </c>
      <c r="K106" s="21">
        <v>43</v>
      </c>
      <c r="L106" s="21">
        <v>40</v>
      </c>
      <c r="M106" s="21">
        <v>53</v>
      </c>
      <c r="N106" s="21">
        <v>69</v>
      </c>
      <c r="O106" s="21">
        <v>54</v>
      </c>
      <c r="P106" s="21">
        <v>75</v>
      </c>
      <c r="Q106" s="21">
        <v>54</v>
      </c>
      <c r="R106" s="21">
        <v>62</v>
      </c>
      <c r="S106" s="21">
        <v>91</v>
      </c>
      <c r="T106" s="21">
        <v>97</v>
      </c>
      <c r="U106" s="21">
        <v>80</v>
      </c>
      <c r="V106" s="21">
        <v>107</v>
      </c>
      <c r="W106" s="21">
        <v>91</v>
      </c>
      <c r="X106" s="21">
        <v>101</v>
      </c>
      <c r="Y106" s="21">
        <v>94</v>
      </c>
      <c r="Z106" s="21">
        <v>66</v>
      </c>
      <c r="AA106" s="21">
        <v>49</v>
      </c>
      <c r="AB106" s="21">
        <v>25</v>
      </c>
      <c r="AC106" s="22">
        <v>5</v>
      </c>
    </row>
    <row r="107" spans="1:29" x14ac:dyDescent="0.25">
      <c r="A107" s="7" t="s">
        <v>87</v>
      </c>
      <c r="B107" s="21">
        <v>1172</v>
      </c>
      <c r="C107" s="21">
        <v>567</v>
      </c>
      <c r="D107" s="60">
        <v>605</v>
      </c>
      <c r="E107" s="21">
        <v>1072</v>
      </c>
      <c r="F107" s="21">
        <v>518</v>
      </c>
      <c r="G107" s="60">
        <v>554</v>
      </c>
      <c r="H107" s="21">
        <v>100</v>
      </c>
      <c r="I107" s="21">
        <v>49</v>
      </c>
      <c r="J107" s="60">
        <v>51</v>
      </c>
      <c r="K107" s="21">
        <v>38</v>
      </c>
      <c r="L107" s="21">
        <v>30</v>
      </c>
      <c r="M107" s="21">
        <v>48</v>
      </c>
      <c r="N107" s="21">
        <v>75</v>
      </c>
      <c r="O107" s="21">
        <v>71</v>
      </c>
      <c r="P107" s="21">
        <v>81</v>
      </c>
      <c r="Q107" s="21">
        <v>41</v>
      </c>
      <c r="R107" s="21">
        <v>53</v>
      </c>
      <c r="S107" s="21">
        <v>54</v>
      </c>
      <c r="T107" s="21">
        <v>88</v>
      </c>
      <c r="U107" s="21">
        <v>103</v>
      </c>
      <c r="V107" s="21">
        <v>112</v>
      </c>
      <c r="W107" s="21">
        <v>77</v>
      </c>
      <c r="X107" s="21">
        <v>64</v>
      </c>
      <c r="Y107" s="21">
        <v>56</v>
      </c>
      <c r="Z107" s="21">
        <v>64</v>
      </c>
      <c r="AA107" s="21">
        <v>66</v>
      </c>
      <c r="AB107" s="21">
        <v>37</v>
      </c>
      <c r="AC107" s="22">
        <v>14</v>
      </c>
    </row>
    <row r="108" spans="1:29" x14ac:dyDescent="0.25">
      <c r="A108" s="7" t="s">
        <v>92</v>
      </c>
      <c r="B108" s="21">
        <v>1160</v>
      </c>
      <c r="C108" s="21">
        <v>588</v>
      </c>
      <c r="D108" s="60">
        <v>572</v>
      </c>
      <c r="E108" s="21">
        <v>1053</v>
      </c>
      <c r="F108" s="21">
        <v>535</v>
      </c>
      <c r="G108" s="60">
        <v>518</v>
      </c>
      <c r="H108" s="21">
        <v>107</v>
      </c>
      <c r="I108" s="21">
        <v>53</v>
      </c>
      <c r="J108" s="60">
        <v>54</v>
      </c>
      <c r="K108" s="21">
        <v>42</v>
      </c>
      <c r="L108" s="21">
        <v>51</v>
      </c>
      <c r="M108" s="21">
        <v>40</v>
      </c>
      <c r="N108" s="21">
        <v>60</v>
      </c>
      <c r="O108" s="21">
        <v>55</v>
      </c>
      <c r="P108" s="21">
        <v>74</v>
      </c>
      <c r="Q108" s="21">
        <v>59</v>
      </c>
      <c r="R108" s="21">
        <v>58</v>
      </c>
      <c r="S108" s="21">
        <v>53</v>
      </c>
      <c r="T108" s="21">
        <v>96</v>
      </c>
      <c r="U108" s="21">
        <v>88</v>
      </c>
      <c r="V108" s="21">
        <v>96</v>
      </c>
      <c r="W108" s="21">
        <v>104</v>
      </c>
      <c r="X108" s="21">
        <v>89</v>
      </c>
      <c r="Y108" s="21">
        <v>64</v>
      </c>
      <c r="Z108" s="21">
        <v>49</v>
      </c>
      <c r="AA108" s="21">
        <v>54</v>
      </c>
      <c r="AB108" s="21">
        <v>20</v>
      </c>
      <c r="AC108" s="22">
        <v>8</v>
      </c>
    </row>
    <row r="109" spans="1:29" ht="13" x14ac:dyDescent="0.3">
      <c r="A109" s="6" t="str">
        <f>VLOOKUP("&lt;Zeilentitel_12&gt;",Uebersetzungen!$B$3:$E$121,Uebersetzungen!$B$2+1,FALSE)</f>
        <v>Region Viamala</v>
      </c>
      <c r="B109" s="9">
        <v>13538</v>
      </c>
      <c r="C109" s="9">
        <v>6789</v>
      </c>
      <c r="D109" s="65">
        <v>6749</v>
      </c>
      <c r="E109" s="9">
        <v>11398</v>
      </c>
      <c r="F109" s="9">
        <v>5591</v>
      </c>
      <c r="G109" s="65">
        <v>5807</v>
      </c>
      <c r="H109" s="9">
        <v>2140</v>
      </c>
      <c r="I109" s="9">
        <v>1198</v>
      </c>
      <c r="J109" s="65">
        <v>942</v>
      </c>
      <c r="K109" s="67">
        <v>672</v>
      </c>
      <c r="L109" s="67">
        <v>663</v>
      </c>
      <c r="M109" s="67">
        <v>628</v>
      </c>
      <c r="N109" s="67">
        <v>761</v>
      </c>
      <c r="O109" s="67">
        <v>792</v>
      </c>
      <c r="P109" s="67">
        <v>756</v>
      </c>
      <c r="Q109" s="67">
        <v>801</v>
      </c>
      <c r="R109" s="67">
        <v>795</v>
      </c>
      <c r="S109" s="67">
        <v>764</v>
      </c>
      <c r="T109" s="67">
        <v>992</v>
      </c>
      <c r="U109" s="67">
        <v>1139</v>
      </c>
      <c r="V109" s="67">
        <v>1014</v>
      </c>
      <c r="W109" s="67">
        <v>955</v>
      </c>
      <c r="X109" s="67">
        <v>854</v>
      </c>
      <c r="Y109" s="67">
        <v>708</v>
      </c>
      <c r="Z109" s="67">
        <v>492</v>
      </c>
      <c r="AA109" s="67">
        <v>378</v>
      </c>
      <c r="AB109" s="67">
        <v>239</v>
      </c>
      <c r="AC109" s="68">
        <v>135</v>
      </c>
    </row>
    <row r="110" spans="1:29" x14ac:dyDescent="0.25">
      <c r="A110" s="7" t="s">
        <v>13</v>
      </c>
      <c r="B110" s="21">
        <v>349</v>
      </c>
      <c r="C110" s="21">
        <v>169</v>
      </c>
      <c r="D110" s="60">
        <v>180</v>
      </c>
      <c r="E110" s="21">
        <v>313</v>
      </c>
      <c r="F110" s="21">
        <v>149</v>
      </c>
      <c r="G110" s="60">
        <v>164</v>
      </c>
      <c r="H110" s="21">
        <v>36</v>
      </c>
      <c r="I110" s="21">
        <v>20</v>
      </c>
      <c r="J110" s="60">
        <v>16</v>
      </c>
      <c r="K110" s="21">
        <v>19</v>
      </c>
      <c r="L110" s="21">
        <v>22</v>
      </c>
      <c r="M110" s="21">
        <v>18</v>
      </c>
      <c r="N110" s="21">
        <v>9</v>
      </c>
      <c r="O110" s="21">
        <v>21</v>
      </c>
      <c r="P110" s="21">
        <v>23</v>
      </c>
      <c r="Q110" s="21">
        <v>16</v>
      </c>
      <c r="R110" s="21">
        <v>22</v>
      </c>
      <c r="S110" s="21">
        <v>20</v>
      </c>
      <c r="T110" s="21">
        <v>29</v>
      </c>
      <c r="U110" s="21">
        <v>28</v>
      </c>
      <c r="V110" s="21">
        <v>28</v>
      </c>
      <c r="W110" s="21">
        <v>17</v>
      </c>
      <c r="X110" s="21">
        <v>29</v>
      </c>
      <c r="Y110" s="21">
        <v>26</v>
      </c>
      <c r="Z110" s="21">
        <v>11</v>
      </c>
      <c r="AA110" s="21">
        <v>7</v>
      </c>
      <c r="AB110" s="21">
        <v>4</v>
      </c>
      <c r="AC110" s="22">
        <v>0</v>
      </c>
    </row>
    <row r="111" spans="1:29" x14ac:dyDescent="0.25">
      <c r="A111" s="7" t="s">
        <v>14</v>
      </c>
      <c r="B111" s="21">
        <v>311</v>
      </c>
      <c r="C111" s="21">
        <v>156</v>
      </c>
      <c r="D111" s="60">
        <v>155</v>
      </c>
      <c r="E111" s="21">
        <v>271</v>
      </c>
      <c r="F111" s="21">
        <v>133</v>
      </c>
      <c r="G111" s="60">
        <v>138</v>
      </c>
      <c r="H111" s="21">
        <v>40</v>
      </c>
      <c r="I111" s="21">
        <v>23</v>
      </c>
      <c r="J111" s="60">
        <v>17</v>
      </c>
      <c r="K111" s="69">
        <v>15</v>
      </c>
      <c r="L111" s="10">
        <v>11</v>
      </c>
      <c r="M111" s="10">
        <v>16</v>
      </c>
      <c r="N111" s="10">
        <v>22</v>
      </c>
      <c r="O111" s="10">
        <v>23</v>
      </c>
      <c r="P111" s="10">
        <v>15</v>
      </c>
      <c r="Q111" s="10">
        <v>21</v>
      </c>
      <c r="R111" s="10">
        <v>12</v>
      </c>
      <c r="S111" s="10">
        <v>18</v>
      </c>
      <c r="T111" s="10">
        <v>28</v>
      </c>
      <c r="U111" s="10">
        <v>34</v>
      </c>
      <c r="V111" s="10">
        <v>26</v>
      </c>
      <c r="W111" s="10">
        <v>24</v>
      </c>
      <c r="X111" s="10">
        <v>17</v>
      </c>
      <c r="Y111" s="10">
        <v>15</v>
      </c>
      <c r="Z111" s="10">
        <v>9</v>
      </c>
      <c r="AA111" s="10">
        <v>4</v>
      </c>
      <c r="AB111" s="10">
        <v>1</v>
      </c>
      <c r="AC111" s="14">
        <v>0</v>
      </c>
    </row>
    <row r="112" spans="1:29" x14ac:dyDescent="0.25">
      <c r="A112" s="7" t="s">
        <v>15</v>
      </c>
      <c r="B112" s="21">
        <v>807</v>
      </c>
      <c r="C112" s="21">
        <v>386</v>
      </c>
      <c r="D112" s="60">
        <v>421</v>
      </c>
      <c r="E112" s="21">
        <v>771</v>
      </c>
      <c r="F112" s="21">
        <v>367</v>
      </c>
      <c r="G112" s="60">
        <v>404</v>
      </c>
      <c r="H112" s="21">
        <v>36</v>
      </c>
      <c r="I112" s="21">
        <v>19</v>
      </c>
      <c r="J112" s="60">
        <v>17</v>
      </c>
      <c r="K112" s="21">
        <v>53</v>
      </c>
      <c r="L112" s="21">
        <v>29</v>
      </c>
      <c r="M112" s="21">
        <v>31</v>
      </c>
      <c r="N112" s="21">
        <v>54</v>
      </c>
      <c r="O112" s="21">
        <v>55</v>
      </c>
      <c r="P112" s="21">
        <v>41</v>
      </c>
      <c r="Q112" s="21">
        <v>51</v>
      </c>
      <c r="R112" s="21">
        <v>41</v>
      </c>
      <c r="S112" s="21">
        <v>31</v>
      </c>
      <c r="T112" s="21">
        <v>70</v>
      </c>
      <c r="U112" s="21">
        <v>61</v>
      </c>
      <c r="V112" s="21">
        <v>51</v>
      </c>
      <c r="W112" s="21">
        <v>63</v>
      </c>
      <c r="X112" s="21">
        <v>47</v>
      </c>
      <c r="Y112" s="21">
        <v>38</v>
      </c>
      <c r="Z112" s="21">
        <v>27</v>
      </c>
      <c r="AA112" s="21">
        <v>28</v>
      </c>
      <c r="AB112" s="21">
        <v>26</v>
      </c>
      <c r="AC112" s="22">
        <v>10</v>
      </c>
    </row>
    <row r="113" spans="1:29" x14ac:dyDescent="0.25">
      <c r="A113" s="7" t="s">
        <v>16</v>
      </c>
      <c r="B113" s="21">
        <v>930</v>
      </c>
      <c r="C113" s="21">
        <v>474</v>
      </c>
      <c r="D113" s="60">
        <v>456</v>
      </c>
      <c r="E113" s="21">
        <v>783</v>
      </c>
      <c r="F113" s="21">
        <v>391</v>
      </c>
      <c r="G113" s="60">
        <v>392</v>
      </c>
      <c r="H113" s="21">
        <v>147</v>
      </c>
      <c r="I113" s="21">
        <v>83</v>
      </c>
      <c r="J113" s="60">
        <v>64</v>
      </c>
      <c r="K113" s="21">
        <v>55</v>
      </c>
      <c r="L113" s="21">
        <v>52</v>
      </c>
      <c r="M113" s="21">
        <v>47</v>
      </c>
      <c r="N113" s="21">
        <v>57</v>
      </c>
      <c r="O113" s="21">
        <v>51</v>
      </c>
      <c r="P113" s="21">
        <v>39</v>
      </c>
      <c r="Q113" s="21">
        <v>58</v>
      </c>
      <c r="R113" s="21">
        <v>69</v>
      </c>
      <c r="S113" s="21">
        <v>40</v>
      </c>
      <c r="T113" s="21">
        <v>74</v>
      </c>
      <c r="U113" s="21">
        <v>71</v>
      </c>
      <c r="V113" s="21">
        <v>63</v>
      </c>
      <c r="W113" s="21">
        <v>59</v>
      </c>
      <c r="X113" s="21">
        <v>52</v>
      </c>
      <c r="Y113" s="21">
        <v>55</v>
      </c>
      <c r="Z113" s="21">
        <v>39</v>
      </c>
      <c r="AA113" s="21">
        <v>26</v>
      </c>
      <c r="AB113" s="21">
        <v>15</v>
      </c>
      <c r="AC113" s="22">
        <v>8</v>
      </c>
    </row>
    <row r="114" spans="1:29" x14ac:dyDescent="0.25">
      <c r="A114" s="7" t="s">
        <v>17</v>
      </c>
      <c r="B114" s="21">
        <v>2174</v>
      </c>
      <c r="C114" s="21">
        <v>1107</v>
      </c>
      <c r="D114" s="60">
        <v>1067</v>
      </c>
      <c r="E114" s="21">
        <v>1830</v>
      </c>
      <c r="F114" s="21">
        <v>907</v>
      </c>
      <c r="G114" s="60">
        <v>923</v>
      </c>
      <c r="H114" s="21">
        <v>344</v>
      </c>
      <c r="I114" s="21">
        <v>200</v>
      </c>
      <c r="J114" s="60">
        <v>144</v>
      </c>
      <c r="K114" s="21">
        <v>101</v>
      </c>
      <c r="L114" s="21">
        <v>112</v>
      </c>
      <c r="M114" s="21">
        <v>95</v>
      </c>
      <c r="N114" s="21">
        <v>130</v>
      </c>
      <c r="O114" s="21">
        <v>123</v>
      </c>
      <c r="P114" s="21">
        <v>124</v>
      </c>
      <c r="Q114" s="21">
        <v>126</v>
      </c>
      <c r="R114" s="21">
        <v>134</v>
      </c>
      <c r="S114" s="21">
        <v>117</v>
      </c>
      <c r="T114" s="21">
        <v>175</v>
      </c>
      <c r="U114" s="21">
        <v>194</v>
      </c>
      <c r="V114" s="21">
        <v>169</v>
      </c>
      <c r="W114" s="21">
        <v>141</v>
      </c>
      <c r="X114" s="21">
        <v>138</v>
      </c>
      <c r="Y114" s="21">
        <v>115</v>
      </c>
      <c r="Z114" s="21">
        <v>77</v>
      </c>
      <c r="AA114" s="21">
        <v>53</v>
      </c>
      <c r="AB114" s="21">
        <v>36</v>
      </c>
      <c r="AC114" s="22">
        <v>14</v>
      </c>
    </row>
    <row r="115" spans="1:29" x14ac:dyDescent="0.25">
      <c r="A115" s="7" t="s">
        <v>18</v>
      </c>
      <c r="B115" s="21">
        <v>254</v>
      </c>
      <c r="C115" s="21">
        <v>123</v>
      </c>
      <c r="D115" s="60">
        <v>131</v>
      </c>
      <c r="E115" s="21">
        <v>241</v>
      </c>
      <c r="F115" s="21">
        <v>115</v>
      </c>
      <c r="G115" s="60">
        <v>126</v>
      </c>
      <c r="H115" s="21">
        <v>13</v>
      </c>
      <c r="I115" s="21">
        <v>8</v>
      </c>
      <c r="J115" s="60">
        <v>5</v>
      </c>
      <c r="K115" s="21">
        <v>18</v>
      </c>
      <c r="L115" s="21">
        <v>11</v>
      </c>
      <c r="M115" s="21">
        <v>29</v>
      </c>
      <c r="N115" s="21">
        <v>17</v>
      </c>
      <c r="O115" s="21">
        <v>11</v>
      </c>
      <c r="P115" s="21">
        <v>10</v>
      </c>
      <c r="Q115" s="21">
        <v>17</v>
      </c>
      <c r="R115" s="21">
        <v>10</v>
      </c>
      <c r="S115" s="21">
        <v>20</v>
      </c>
      <c r="T115" s="21">
        <v>22</v>
      </c>
      <c r="U115" s="21">
        <v>13</v>
      </c>
      <c r="V115" s="21">
        <v>17</v>
      </c>
      <c r="W115" s="21">
        <v>16</v>
      </c>
      <c r="X115" s="21">
        <v>12</v>
      </c>
      <c r="Y115" s="21">
        <v>10</v>
      </c>
      <c r="Z115" s="21">
        <v>11</v>
      </c>
      <c r="AA115" s="21">
        <v>3</v>
      </c>
      <c r="AB115" s="21">
        <v>4</v>
      </c>
      <c r="AC115" s="22">
        <v>3</v>
      </c>
    </row>
    <row r="116" spans="1:29" x14ac:dyDescent="0.25">
      <c r="A116" s="7" t="s">
        <v>19</v>
      </c>
      <c r="B116" s="21">
        <v>481</v>
      </c>
      <c r="C116" s="21">
        <v>231</v>
      </c>
      <c r="D116" s="60">
        <v>250</v>
      </c>
      <c r="E116" s="21">
        <v>463</v>
      </c>
      <c r="F116" s="21">
        <v>224</v>
      </c>
      <c r="G116" s="60">
        <v>239</v>
      </c>
      <c r="H116" s="21">
        <v>18</v>
      </c>
      <c r="I116" s="21">
        <v>7</v>
      </c>
      <c r="J116" s="60">
        <v>11</v>
      </c>
      <c r="K116" s="21">
        <v>39</v>
      </c>
      <c r="L116" s="21">
        <v>35</v>
      </c>
      <c r="M116" s="21">
        <v>20</v>
      </c>
      <c r="N116" s="21">
        <v>30</v>
      </c>
      <c r="O116" s="21">
        <v>19</v>
      </c>
      <c r="P116" s="21">
        <v>29</v>
      </c>
      <c r="Q116" s="21">
        <v>33</v>
      </c>
      <c r="R116" s="21">
        <v>42</v>
      </c>
      <c r="S116" s="21">
        <v>19</v>
      </c>
      <c r="T116" s="21">
        <v>26</v>
      </c>
      <c r="U116" s="21">
        <v>40</v>
      </c>
      <c r="V116" s="21">
        <v>39</v>
      </c>
      <c r="W116" s="21">
        <v>39</v>
      </c>
      <c r="X116" s="21">
        <v>35</v>
      </c>
      <c r="Y116" s="21">
        <v>19</v>
      </c>
      <c r="Z116" s="21">
        <v>8</v>
      </c>
      <c r="AA116" s="21">
        <v>5</v>
      </c>
      <c r="AB116" s="21">
        <v>1</v>
      </c>
      <c r="AC116" s="22">
        <v>3</v>
      </c>
    </row>
    <row r="117" spans="1:29" x14ac:dyDescent="0.25">
      <c r="A117" s="7" t="s">
        <v>20</v>
      </c>
      <c r="B117" s="21">
        <v>3199</v>
      </c>
      <c r="C117" s="21">
        <v>1637</v>
      </c>
      <c r="D117" s="60">
        <v>1562</v>
      </c>
      <c r="E117" s="21">
        <v>2173</v>
      </c>
      <c r="F117" s="21">
        <v>1066</v>
      </c>
      <c r="G117" s="60">
        <v>1107</v>
      </c>
      <c r="H117" s="21">
        <v>1026</v>
      </c>
      <c r="I117" s="21">
        <v>571</v>
      </c>
      <c r="J117" s="60">
        <v>455</v>
      </c>
      <c r="K117" s="21">
        <v>150</v>
      </c>
      <c r="L117" s="21">
        <v>146</v>
      </c>
      <c r="M117" s="21">
        <v>140</v>
      </c>
      <c r="N117" s="21">
        <v>184</v>
      </c>
      <c r="O117" s="21">
        <v>195</v>
      </c>
      <c r="P117" s="21">
        <v>202</v>
      </c>
      <c r="Q117" s="21">
        <v>205</v>
      </c>
      <c r="R117" s="21">
        <v>188</v>
      </c>
      <c r="S117" s="21">
        <v>215</v>
      </c>
      <c r="T117" s="21">
        <v>229</v>
      </c>
      <c r="U117" s="21">
        <v>258</v>
      </c>
      <c r="V117" s="21">
        <v>243</v>
      </c>
      <c r="W117" s="21">
        <v>216</v>
      </c>
      <c r="X117" s="21">
        <v>182</v>
      </c>
      <c r="Y117" s="21">
        <v>165</v>
      </c>
      <c r="Z117" s="21">
        <v>125</v>
      </c>
      <c r="AA117" s="21">
        <v>87</v>
      </c>
      <c r="AB117" s="21">
        <v>45</v>
      </c>
      <c r="AC117" s="22">
        <v>24</v>
      </c>
    </row>
    <row r="118" spans="1:29" x14ac:dyDescent="0.25">
      <c r="A118" s="7" t="s">
        <v>21</v>
      </c>
      <c r="B118" s="21">
        <v>129</v>
      </c>
      <c r="C118" s="21">
        <v>67</v>
      </c>
      <c r="D118" s="60">
        <v>62</v>
      </c>
      <c r="E118" s="21">
        <v>120</v>
      </c>
      <c r="F118" s="21">
        <v>64</v>
      </c>
      <c r="G118" s="60">
        <v>56</v>
      </c>
      <c r="H118" s="21">
        <v>9</v>
      </c>
      <c r="I118" s="21">
        <v>3</v>
      </c>
      <c r="J118" s="60">
        <v>6</v>
      </c>
      <c r="K118" s="21">
        <v>7</v>
      </c>
      <c r="L118" s="21">
        <v>4</v>
      </c>
      <c r="M118" s="21">
        <v>5</v>
      </c>
      <c r="N118" s="21">
        <v>7</v>
      </c>
      <c r="O118" s="21">
        <v>2</v>
      </c>
      <c r="P118" s="21">
        <v>5</v>
      </c>
      <c r="Q118" s="21">
        <v>7</v>
      </c>
      <c r="R118" s="21">
        <v>6</v>
      </c>
      <c r="S118" s="21">
        <v>7</v>
      </c>
      <c r="T118" s="21">
        <v>12</v>
      </c>
      <c r="U118" s="21">
        <v>8</v>
      </c>
      <c r="V118" s="21">
        <v>12</v>
      </c>
      <c r="W118" s="21">
        <v>10</v>
      </c>
      <c r="X118" s="21">
        <v>18</v>
      </c>
      <c r="Y118" s="21">
        <v>8</v>
      </c>
      <c r="Z118" s="21">
        <v>6</v>
      </c>
      <c r="AA118" s="21">
        <v>2</v>
      </c>
      <c r="AB118" s="21">
        <v>2</v>
      </c>
      <c r="AC118" s="22">
        <v>1</v>
      </c>
    </row>
    <row r="119" spans="1:29" x14ac:dyDescent="0.25">
      <c r="A119" s="7" t="s">
        <v>22</v>
      </c>
      <c r="B119" s="21">
        <v>146</v>
      </c>
      <c r="C119" s="21">
        <v>80</v>
      </c>
      <c r="D119" s="60">
        <v>66</v>
      </c>
      <c r="E119" s="21">
        <v>133</v>
      </c>
      <c r="F119" s="21">
        <v>74</v>
      </c>
      <c r="G119" s="60">
        <v>59</v>
      </c>
      <c r="H119" s="21">
        <v>13</v>
      </c>
      <c r="I119" s="21">
        <v>6</v>
      </c>
      <c r="J119" s="60">
        <v>7</v>
      </c>
      <c r="K119" s="21">
        <v>9</v>
      </c>
      <c r="L119" s="21">
        <v>5</v>
      </c>
      <c r="M119" s="21">
        <v>4</v>
      </c>
      <c r="N119" s="21">
        <v>3</v>
      </c>
      <c r="O119" s="21">
        <v>1</v>
      </c>
      <c r="P119" s="21">
        <v>7</v>
      </c>
      <c r="Q119" s="21">
        <v>6</v>
      </c>
      <c r="R119" s="21">
        <v>12</v>
      </c>
      <c r="S119" s="21">
        <v>12</v>
      </c>
      <c r="T119" s="21">
        <v>8</v>
      </c>
      <c r="U119" s="21">
        <v>8</v>
      </c>
      <c r="V119" s="21">
        <v>6</v>
      </c>
      <c r="W119" s="21">
        <v>8</v>
      </c>
      <c r="X119" s="21">
        <v>21</v>
      </c>
      <c r="Y119" s="21">
        <v>17</v>
      </c>
      <c r="Z119" s="21">
        <v>12</v>
      </c>
      <c r="AA119" s="21">
        <v>4</v>
      </c>
      <c r="AB119" s="21">
        <v>2</v>
      </c>
      <c r="AC119" s="22">
        <v>1</v>
      </c>
    </row>
    <row r="120" spans="1:29" x14ac:dyDescent="0.25">
      <c r="A120" s="7" t="s">
        <v>24</v>
      </c>
      <c r="B120" s="21">
        <v>1991</v>
      </c>
      <c r="C120" s="21">
        <v>965</v>
      </c>
      <c r="D120" s="60">
        <v>1026</v>
      </c>
      <c r="E120" s="21">
        <v>1895</v>
      </c>
      <c r="F120" s="21">
        <v>915</v>
      </c>
      <c r="G120" s="60">
        <v>980</v>
      </c>
      <c r="H120" s="21">
        <v>96</v>
      </c>
      <c r="I120" s="21">
        <v>50</v>
      </c>
      <c r="J120" s="60">
        <v>46</v>
      </c>
      <c r="K120" s="21">
        <v>92</v>
      </c>
      <c r="L120" s="21">
        <v>113</v>
      </c>
      <c r="M120" s="21">
        <v>101</v>
      </c>
      <c r="N120" s="21">
        <v>90</v>
      </c>
      <c r="O120" s="21">
        <v>134</v>
      </c>
      <c r="P120" s="21">
        <v>101</v>
      </c>
      <c r="Q120" s="21">
        <v>117</v>
      </c>
      <c r="R120" s="21">
        <v>109</v>
      </c>
      <c r="S120" s="21">
        <v>124</v>
      </c>
      <c r="T120" s="21">
        <v>130</v>
      </c>
      <c r="U120" s="21">
        <v>186</v>
      </c>
      <c r="V120" s="21">
        <v>165</v>
      </c>
      <c r="W120" s="21">
        <v>167</v>
      </c>
      <c r="X120" s="21">
        <v>138</v>
      </c>
      <c r="Y120" s="21">
        <v>71</v>
      </c>
      <c r="Z120" s="21">
        <v>54</v>
      </c>
      <c r="AA120" s="21">
        <v>40</v>
      </c>
      <c r="AB120" s="21">
        <v>33</v>
      </c>
      <c r="AC120" s="22">
        <v>26</v>
      </c>
    </row>
    <row r="121" spans="1:29" x14ac:dyDescent="0.25">
      <c r="A121" s="7" t="s">
        <v>25</v>
      </c>
      <c r="B121" s="21">
        <v>169</v>
      </c>
      <c r="C121" s="21">
        <v>78</v>
      </c>
      <c r="D121" s="60">
        <v>91</v>
      </c>
      <c r="E121" s="21">
        <v>161</v>
      </c>
      <c r="F121" s="21">
        <v>74</v>
      </c>
      <c r="G121" s="60">
        <v>87</v>
      </c>
      <c r="H121" s="21">
        <v>8</v>
      </c>
      <c r="I121" s="21">
        <v>4</v>
      </c>
      <c r="J121" s="60">
        <v>4</v>
      </c>
      <c r="K121" s="21">
        <v>6</v>
      </c>
      <c r="L121" s="21">
        <v>6</v>
      </c>
      <c r="M121" s="21">
        <v>5</v>
      </c>
      <c r="N121" s="21">
        <v>11</v>
      </c>
      <c r="O121" s="21">
        <v>8</v>
      </c>
      <c r="P121" s="21">
        <v>8</v>
      </c>
      <c r="Q121" s="21">
        <v>7</v>
      </c>
      <c r="R121" s="21">
        <v>8</v>
      </c>
      <c r="S121" s="21">
        <v>5</v>
      </c>
      <c r="T121" s="21">
        <v>10</v>
      </c>
      <c r="U121" s="21">
        <v>15</v>
      </c>
      <c r="V121" s="21">
        <v>14</v>
      </c>
      <c r="W121" s="21">
        <v>19</v>
      </c>
      <c r="X121" s="21">
        <v>13</v>
      </c>
      <c r="Y121" s="21">
        <v>12</v>
      </c>
      <c r="Z121" s="21">
        <v>5</v>
      </c>
      <c r="AA121" s="21">
        <v>7</v>
      </c>
      <c r="AB121" s="21">
        <v>5</v>
      </c>
      <c r="AC121" s="22">
        <v>5</v>
      </c>
    </row>
    <row r="122" spans="1:29" x14ac:dyDescent="0.25">
      <c r="A122" s="7" t="s">
        <v>26</v>
      </c>
      <c r="B122" s="21">
        <v>141</v>
      </c>
      <c r="C122" s="21">
        <v>72</v>
      </c>
      <c r="D122" s="60">
        <v>69</v>
      </c>
      <c r="E122" s="21">
        <v>129</v>
      </c>
      <c r="F122" s="21">
        <v>65</v>
      </c>
      <c r="G122" s="60">
        <v>64</v>
      </c>
      <c r="H122" s="21">
        <v>12</v>
      </c>
      <c r="I122" s="21">
        <v>7</v>
      </c>
      <c r="J122" s="60">
        <v>5</v>
      </c>
      <c r="K122" s="21">
        <v>9</v>
      </c>
      <c r="L122" s="21">
        <v>12</v>
      </c>
      <c r="M122" s="21">
        <v>6</v>
      </c>
      <c r="N122" s="21">
        <v>7</v>
      </c>
      <c r="O122" s="21">
        <v>1</v>
      </c>
      <c r="P122" s="21">
        <v>12</v>
      </c>
      <c r="Q122" s="21">
        <v>7</v>
      </c>
      <c r="R122" s="21">
        <v>4</v>
      </c>
      <c r="S122" s="21">
        <v>10</v>
      </c>
      <c r="T122" s="21">
        <v>10</v>
      </c>
      <c r="U122" s="21">
        <v>11</v>
      </c>
      <c r="V122" s="21">
        <v>5</v>
      </c>
      <c r="W122" s="21">
        <v>11</v>
      </c>
      <c r="X122" s="21">
        <v>8</v>
      </c>
      <c r="Y122" s="21">
        <v>10</v>
      </c>
      <c r="Z122" s="21">
        <v>4</v>
      </c>
      <c r="AA122" s="21">
        <v>4</v>
      </c>
      <c r="AB122" s="21">
        <v>9</v>
      </c>
      <c r="AC122" s="22">
        <v>1</v>
      </c>
    </row>
    <row r="123" spans="1:29" x14ac:dyDescent="0.25">
      <c r="A123" s="7" t="s">
        <v>27</v>
      </c>
      <c r="B123" s="21">
        <v>944</v>
      </c>
      <c r="C123" s="21">
        <v>442</v>
      </c>
      <c r="D123" s="60">
        <v>502</v>
      </c>
      <c r="E123" s="21">
        <v>818</v>
      </c>
      <c r="F123" s="21">
        <v>375</v>
      </c>
      <c r="G123" s="60">
        <v>443</v>
      </c>
      <c r="H123" s="21">
        <v>126</v>
      </c>
      <c r="I123" s="21">
        <v>67</v>
      </c>
      <c r="J123" s="60">
        <v>59</v>
      </c>
      <c r="K123" s="21">
        <v>37</v>
      </c>
      <c r="L123" s="21">
        <v>55</v>
      </c>
      <c r="M123" s="21">
        <v>49</v>
      </c>
      <c r="N123" s="21">
        <v>51</v>
      </c>
      <c r="O123" s="21">
        <v>44</v>
      </c>
      <c r="P123" s="21">
        <v>40</v>
      </c>
      <c r="Q123" s="21">
        <v>46</v>
      </c>
      <c r="R123" s="21">
        <v>59</v>
      </c>
      <c r="S123" s="21">
        <v>55</v>
      </c>
      <c r="T123" s="21">
        <v>71</v>
      </c>
      <c r="U123" s="21">
        <v>65</v>
      </c>
      <c r="V123" s="21">
        <v>69</v>
      </c>
      <c r="W123" s="21">
        <v>57</v>
      </c>
      <c r="X123" s="21">
        <v>58</v>
      </c>
      <c r="Y123" s="21">
        <v>52</v>
      </c>
      <c r="Z123" s="21">
        <v>43</v>
      </c>
      <c r="AA123" s="21">
        <v>47</v>
      </c>
      <c r="AB123" s="21">
        <v>22</v>
      </c>
      <c r="AC123" s="22">
        <v>24</v>
      </c>
    </row>
    <row r="124" spans="1:29" x14ac:dyDescent="0.25">
      <c r="A124" s="7" t="s">
        <v>243</v>
      </c>
      <c r="B124" s="21">
        <v>55</v>
      </c>
      <c r="C124" s="21">
        <v>33</v>
      </c>
      <c r="D124" s="60">
        <v>22</v>
      </c>
      <c r="E124" s="21">
        <v>51</v>
      </c>
      <c r="F124" s="21">
        <v>30</v>
      </c>
      <c r="G124" s="60">
        <v>21</v>
      </c>
      <c r="H124" s="21">
        <v>4</v>
      </c>
      <c r="I124" s="21">
        <v>3</v>
      </c>
      <c r="J124" s="60">
        <v>1</v>
      </c>
      <c r="K124" s="21">
        <v>5</v>
      </c>
      <c r="L124" s="21">
        <v>2</v>
      </c>
      <c r="M124" s="21">
        <v>1</v>
      </c>
      <c r="N124" s="21">
        <v>1</v>
      </c>
      <c r="O124" s="21">
        <v>4</v>
      </c>
      <c r="P124" s="21">
        <v>6</v>
      </c>
      <c r="Q124" s="21">
        <v>3</v>
      </c>
      <c r="R124" s="21">
        <v>4</v>
      </c>
      <c r="S124" s="21">
        <v>1</v>
      </c>
      <c r="T124" s="21">
        <v>6</v>
      </c>
      <c r="U124" s="21">
        <v>3</v>
      </c>
      <c r="V124" s="21">
        <v>5</v>
      </c>
      <c r="W124" s="21">
        <v>5</v>
      </c>
      <c r="X124" s="21">
        <v>2</v>
      </c>
      <c r="Y124" s="21">
        <v>2</v>
      </c>
      <c r="Z124" s="21">
        <v>1</v>
      </c>
      <c r="AA124" s="21">
        <v>3</v>
      </c>
      <c r="AB124" s="21">
        <v>1</v>
      </c>
      <c r="AC124" s="22">
        <v>0</v>
      </c>
    </row>
    <row r="125" spans="1:29" x14ac:dyDescent="0.25">
      <c r="A125" s="7" t="s">
        <v>244</v>
      </c>
      <c r="B125" s="21">
        <v>211</v>
      </c>
      <c r="C125" s="21">
        <v>97</v>
      </c>
      <c r="D125" s="60">
        <v>114</v>
      </c>
      <c r="E125" s="21">
        <v>209</v>
      </c>
      <c r="F125" s="21">
        <v>96</v>
      </c>
      <c r="G125" s="60">
        <v>113</v>
      </c>
      <c r="H125" s="21">
        <v>2</v>
      </c>
      <c r="I125" s="21">
        <v>1</v>
      </c>
      <c r="J125" s="60">
        <v>1</v>
      </c>
      <c r="K125" s="21">
        <v>12</v>
      </c>
      <c r="L125" s="21">
        <v>14</v>
      </c>
      <c r="M125" s="21">
        <v>7</v>
      </c>
      <c r="N125" s="21">
        <v>14</v>
      </c>
      <c r="O125" s="21">
        <v>14</v>
      </c>
      <c r="P125" s="21">
        <v>15</v>
      </c>
      <c r="Q125" s="21">
        <v>8</v>
      </c>
      <c r="R125" s="21">
        <v>11</v>
      </c>
      <c r="S125" s="21">
        <v>10</v>
      </c>
      <c r="T125" s="21">
        <v>12</v>
      </c>
      <c r="U125" s="21">
        <v>20</v>
      </c>
      <c r="V125" s="21">
        <v>19</v>
      </c>
      <c r="W125" s="21">
        <v>13</v>
      </c>
      <c r="X125" s="21">
        <v>10</v>
      </c>
      <c r="Y125" s="21">
        <v>12</v>
      </c>
      <c r="Z125" s="21">
        <v>9</v>
      </c>
      <c r="AA125" s="21">
        <v>5</v>
      </c>
      <c r="AB125" s="21">
        <v>4</v>
      </c>
      <c r="AC125" s="22">
        <v>2</v>
      </c>
    </row>
    <row r="126" spans="1:29" x14ac:dyDescent="0.25">
      <c r="A126" s="7" t="s">
        <v>245</v>
      </c>
      <c r="B126" s="21">
        <v>42</v>
      </c>
      <c r="C126" s="21">
        <v>21</v>
      </c>
      <c r="D126" s="60">
        <v>21</v>
      </c>
      <c r="E126" s="21">
        <v>41</v>
      </c>
      <c r="F126" s="21">
        <v>21</v>
      </c>
      <c r="G126" s="60">
        <v>20</v>
      </c>
      <c r="H126" s="21">
        <v>1</v>
      </c>
      <c r="I126" s="21">
        <v>0</v>
      </c>
      <c r="J126" s="60">
        <v>1</v>
      </c>
      <c r="K126" s="21">
        <v>1</v>
      </c>
      <c r="L126" s="21">
        <v>0</v>
      </c>
      <c r="M126" s="21">
        <v>2</v>
      </c>
      <c r="N126" s="21">
        <v>2</v>
      </c>
      <c r="O126" s="21">
        <v>2</v>
      </c>
      <c r="P126" s="21">
        <v>5</v>
      </c>
      <c r="Q126" s="21">
        <v>2</v>
      </c>
      <c r="R126" s="21">
        <v>1</v>
      </c>
      <c r="S126" s="21">
        <v>1</v>
      </c>
      <c r="T126" s="21">
        <v>1</v>
      </c>
      <c r="U126" s="21">
        <v>5</v>
      </c>
      <c r="V126" s="21">
        <v>5</v>
      </c>
      <c r="W126" s="21">
        <v>3</v>
      </c>
      <c r="X126" s="21">
        <v>2</v>
      </c>
      <c r="Y126" s="21">
        <v>0</v>
      </c>
      <c r="Z126" s="21">
        <v>0</v>
      </c>
      <c r="AA126" s="21">
        <v>4</v>
      </c>
      <c r="AB126" s="21">
        <v>5</v>
      </c>
      <c r="AC126" s="22">
        <v>1</v>
      </c>
    </row>
    <row r="127" spans="1:29" x14ac:dyDescent="0.25">
      <c r="A127" s="7" t="s">
        <v>246</v>
      </c>
      <c r="B127" s="21">
        <v>53</v>
      </c>
      <c r="C127" s="21">
        <v>31</v>
      </c>
      <c r="D127" s="60">
        <v>22</v>
      </c>
      <c r="E127" s="21">
        <v>48</v>
      </c>
      <c r="F127" s="21">
        <v>29</v>
      </c>
      <c r="G127" s="60">
        <v>19</v>
      </c>
      <c r="H127" s="21">
        <v>5</v>
      </c>
      <c r="I127" s="21">
        <v>2</v>
      </c>
      <c r="J127" s="60">
        <v>3</v>
      </c>
      <c r="K127" s="21">
        <v>3</v>
      </c>
      <c r="L127" s="21">
        <v>1</v>
      </c>
      <c r="M127" s="21">
        <v>0</v>
      </c>
      <c r="N127" s="21">
        <v>3</v>
      </c>
      <c r="O127" s="21">
        <v>7</v>
      </c>
      <c r="P127" s="21">
        <v>4</v>
      </c>
      <c r="Q127" s="21">
        <v>1</v>
      </c>
      <c r="R127" s="21">
        <v>1</v>
      </c>
      <c r="S127" s="21">
        <v>3</v>
      </c>
      <c r="T127" s="21">
        <v>3</v>
      </c>
      <c r="U127" s="21">
        <v>5</v>
      </c>
      <c r="V127" s="21">
        <v>8</v>
      </c>
      <c r="W127" s="21">
        <v>5</v>
      </c>
      <c r="X127" s="21">
        <v>1</v>
      </c>
      <c r="Y127" s="21">
        <v>2</v>
      </c>
      <c r="Z127" s="21">
        <v>3</v>
      </c>
      <c r="AA127" s="21">
        <v>3</v>
      </c>
      <c r="AB127" s="21">
        <v>0</v>
      </c>
      <c r="AC127" s="22">
        <v>0</v>
      </c>
    </row>
    <row r="128" spans="1:29" x14ac:dyDescent="0.25">
      <c r="A128" s="7" t="s">
        <v>28</v>
      </c>
      <c r="B128" s="21">
        <v>53</v>
      </c>
      <c r="C128" s="21">
        <v>30</v>
      </c>
      <c r="D128" s="60">
        <v>23</v>
      </c>
      <c r="E128" s="21">
        <v>47</v>
      </c>
      <c r="F128" s="21">
        <v>27</v>
      </c>
      <c r="G128" s="60">
        <v>20</v>
      </c>
      <c r="H128" s="21">
        <v>6</v>
      </c>
      <c r="I128" s="21">
        <v>3</v>
      </c>
      <c r="J128" s="60">
        <v>3</v>
      </c>
      <c r="K128" s="21">
        <v>2</v>
      </c>
      <c r="L128" s="21">
        <v>3</v>
      </c>
      <c r="M128" s="21">
        <v>1</v>
      </c>
      <c r="N128" s="21">
        <v>2</v>
      </c>
      <c r="O128" s="21">
        <v>1</v>
      </c>
      <c r="P128" s="21">
        <v>3</v>
      </c>
      <c r="Q128" s="21">
        <v>5</v>
      </c>
      <c r="R128" s="21">
        <v>8</v>
      </c>
      <c r="S128" s="21">
        <v>1</v>
      </c>
      <c r="T128" s="21">
        <v>4</v>
      </c>
      <c r="U128" s="21">
        <v>4</v>
      </c>
      <c r="V128" s="21">
        <v>6</v>
      </c>
      <c r="W128" s="21">
        <v>7</v>
      </c>
      <c r="X128" s="21">
        <v>2</v>
      </c>
      <c r="Y128" s="21">
        <v>2</v>
      </c>
      <c r="Z128" s="21">
        <v>1</v>
      </c>
      <c r="AA128" s="21">
        <v>0</v>
      </c>
      <c r="AB128" s="21">
        <v>0</v>
      </c>
      <c r="AC128" s="22">
        <v>1</v>
      </c>
    </row>
    <row r="129" spans="1:29" x14ac:dyDescent="0.25">
      <c r="A129" s="7" t="s">
        <v>29</v>
      </c>
      <c r="B129" s="21">
        <v>388</v>
      </c>
      <c r="C129" s="21">
        <v>207</v>
      </c>
      <c r="D129" s="60">
        <v>181</v>
      </c>
      <c r="E129" s="21">
        <v>327</v>
      </c>
      <c r="F129" s="21">
        <v>169</v>
      </c>
      <c r="G129" s="60">
        <v>158</v>
      </c>
      <c r="H129" s="21">
        <v>61</v>
      </c>
      <c r="I129" s="21">
        <v>38</v>
      </c>
      <c r="J129" s="60">
        <v>23</v>
      </c>
      <c r="K129" s="21">
        <v>12</v>
      </c>
      <c r="L129" s="21">
        <v>12</v>
      </c>
      <c r="M129" s="21">
        <v>24</v>
      </c>
      <c r="N129" s="21">
        <v>26</v>
      </c>
      <c r="O129" s="21">
        <v>22</v>
      </c>
      <c r="P129" s="21">
        <v>22</v>
      </c>
      <c r="Q129" s="21">
        <v>23</v>
      </c>
      <c r="R129" s="21">
        <v>12</v>
      </c>
      <c r="S129" s="21">
        <v>21</v>
      </c>
      <c r="T129" s="21">
        <v>33</v>
      </c>
      <c r="U129" s="21">
        <v>55</v>
      </c>
      <c r="V129" s="21">
        <v>26</v>
      </c>
      <c r="W129" s="21">
        <v>20</v>
      </c>
      <c r="X129" s="21">
        <v>19</v>
      </c>
      <c r="Y129" s="21">
        <v>22</v>
      </c>
      <c r="Z129" s="21">
        <v>15</v>
      </c>
      <c r="AA129" s="21">
        <v>11</v>
      </c>
      <c r="AB129" s="21">
        <v>9</v>
      </c>
      <c r="AC129" s="22">
        <v>4</v>
      </c>
    </row>
    <row r="130" spans="1:29" x14ac:dyDescent="0.25">
      <c r="A130" s="7" t="s">
        <v>30</v>
      </c>
      <c r="B130" s="21">
        <v>76</v>
      </c>
      <c r="C130" s="21">
        <v>41</v>
      </c>
      <c r="D130" s="60">
        <v>35</v>
      </c>
      <c r="E130" s="21">
        <v>67</v>
      </c>
      <c r="F130" s="21">
        <v>38</v>
      </c>
      <c r="G130" s="60">
        <v>29</v>
      </c>
      <c r="H130" s="21">
        <v>9</v>
      </c>
      <c r="I130" s="21">
        <v>3</v>
      </c>
      <c r="J130" s="60">
        <v>6</v>
      </c>
      <c r="K130" s="21">
        <v>1</v>
      </c>
      <c r="L130" s="21">
        <v>2</v>
      </c>
      <c r="M130" s="21">
        <v>1</v>
      </c>
      <c r="N130" s="21">
        <v>4</v>
      </c>
      <c r="O130" s="21">
        <v>6</v>
      </c>
      <c r="P130" s="21">
        <v>2</v>
      </c>
      <c r="Q130" s="21">
        <v>4</v>
      </c>
      <c r="R130" s="21">
        <v>6</v>
      </c>
      <c r="S130" s="21">
        <v>5</v>
      </c>
      <c r="T130" s="21">
        <v>4</v>
      </c>
      <c r="U130" s="21">
        <v>3</v>
      </c>
      <c r="V130" s="21">
        <v>4</v>
      </c>
      <c r="W130" s="21">
        <v>5</v>
      </c>
      <c r="X130" s="21">
        <v>13</v>
      </c>
      <c r="Y130" s="21">
        <v>5</v>
      </c>
      <c r="Z130" s="21">
        <v>4</v>
      </c>
      <c r="AA130" s="21">
        <v>5</v>
      </c>
      <c r="AB130" s="21">
        <v>2</v>
      </c>
      <c r="AC130" s="70">
        <v>0</v>
      </c>
    </row>
    <row r="131" spans="1:29" x14ac:dyDescent="0.25">
      <c r="A131" s="7" t="s">
        <v>94</v>
      </c>
      <c r="B131" s="21">
        <v>635</v>
      </c>
      <c r="C131" s="21">
        <v>342</v>
      </c>
      <c r="D131" s="60">
        <v>293</v>
      </c>
      <c r="E131" s="21">
        <v>507</v>
      </c>
      <c r="F131" s="21">
        <v>262</v>
      </c>
      <c r="G131" s="60">
        <v>245</v>
      </c>
      <c r="H131" s="21">
        <v>128</v>
      </c>
      <c r="I131" s="21">
        <v>80</v>
      </c>
      <c r="J131" s="60">
        <v>48</v>
      </c>
      <c r="K131" s="21">
        <v>26</v>
      </c>
      <c r="L131" s="21">
        <v>16</v>
      </c>
      <c r="M131" s="21">
        <v>26</v>
      </c>
      <c r="N131" s="21">
        <v>37</v>
      </c>
      <c r="O131" s="21">
        <v>48</v>
      </c>
      <c r="P131" s="21">
        <v>43</v>
      </c>
      <c r="Q131" s="21">
        <v>38</v>
      </c>
      <c r="R131" s="21">
        <v>36</v>
      </c>
      <c r="S131" s="21">
        <v>29</v>
      </c>
      <c r="T131" s="21">
        <v>35</v>
      </c>
      <c r="U131" s="21">
        <v>52</v>
      </c>
      <c r="V131" s="21">
        <v>34</v>
      </c>
      <c r="W131" s="21">
        <v>50</v>
      </c>
      <c r="X131" s="21">
        <v>37</v>
      </c>
      <c r="Y131" s="21">
        <v>50</v>
      </c>
      <c r="Z131" s="21">
        <v>28</v>
      </c>
      <c r="AA131" s="21">
        <v>30</v>
      </c>
      <c r="AB131" s="21">
        <v>13</v>
      </c>
      <c r="AC131" s="70">
        <v>7</v>
      </c>
    </row>
    <row r="132" spans="1:29" x14ac:dyDescent="0.25">
      <c r="A132" s="7"/>
      <c r="B132" s="71"/>
      <c r="C132" s="71"/>
      <c r="D132" s="72"/>
      <c r="E132" s="71"/>
      <c r="F132" s="71"/>
      <c r="G132" s="72"/>
      <c r="H132" s="71"/>
      <c r="I132" s="71"/>
      <c r="J132" s="72"/>
      <c r="K132" s="21"/>
      <c r="L132" s="21"/>
      <c r="M132" s="21"/>
      <c r="N132" s="21"/>
      <c r="O132" s="21"/>
      <c r="P132" s="21"/>
      <c r="Q132" s="21"/>
      <c r="R132" s="21"/>
      <c r="S132" s="21"/>
      <c r="T132" s="21"/>
      <c r="U132" s="21"/>
      <c r="V132" s="21"/>
      <c r="W132" s="21"/>
      <c r="X132" s="21"/>
      <c r="Y132" s="21"/>
      <c r="Z132" s="21"/>
      <c r="AA132" s="21"/>
      <c r="AB132" s="21"/>
      <c r="AC132" s="73"/>
    </row>
    <row r="133" spans="1:29" ht="13" x14ac:dyDescent="0.3">
      <c r="A133" s="20" t="str">
        <f>VLOOKUP("&lt;Zeilentitel_1&gt;",Uebersetzungen!$B$3:$E$121,Uebersetzungen!$B$2+1,FALSE)</f>
        <v>GRAUBÜNDEN</v>
      </c>
      <c r="B133" s="74">
        <v>197888</v>
      </c>
      <c r="C133" s="75">
        <v>99050</v>
      </c>
      <c r="D133" s="76">
        <v>98838</v>
      </c>
      <c r="E133" s="74">
        <v>160985</v>
      </c>
      <c r="F133" s="75">
        <v>78825</v>
      </c>
      <c r="G133" s="76">
        <v>82160</v>
      </c>
      <c r="H133" s="74">
        <v>36903</v>
      </c>
      <c r="I133" s="75">
        <v>20225</v>
      </c>
      <c r="J133" s="76">
        <v>16678</v>
      </c>
      <c r="K133" s="75">
        <v>8808</v>
      </c>
      <c r="L133" s="75">
        <v>8538</v>
      </c>
      <c r="M133" s="75">
        <v>8601</v>
      </c>
      <c r="N133" s="75">
        <v>9953</v>
      </c>
      <c r="O133" s="75">
        <v>10981</v>
      </c>
      <c r="P133" s="75">
        <v>12606</v>
      </c>
      <c r="Q133" s="75">
        <v>12684</v>
      </c>
      <c r="R133" s="75">
        <v>12550</v>
      </c>
      <c r="S133" s="75">
        <v>12560</v>
      </c>
      <c r="T133" s="75">
        <v>14893</v>
      </c>
      <c r="U133" s="75">
        <v>16054</v>
      </c>
      <c r="V133" s="75">
        <v>15182</v>
      </c>
      <c r="W133" s="75">
        <v>13128</v>
      </c>
      <c r="X133" s="75">
        <v>11985</v>
      </c>
      <c r="Y133" s="75">
        <v>10572</v>
      </c>
      <c r="Z133" s="75">
        <v>7784</v>
      </c>
      <c r="AA133" s="75">
        <v>5643</v>
      </c>
      <c r="AB133" s="75">
        <v>3539</v>
      </c>
      <c r="AC133" s="77">
        <v>1827</v>
      </c>
    </row>
    <row r="134" spans="1:29" x14ac:dyDescent="0.25">
      <c r="A134" s="18" t="str">
        <f>VLOOKUP("&lt;Zeilentitel_2&gt;",Uebersetzungen!$B$3:$E$121,Uebersetzungen!$B$2+1,FALSE)</f>
        <v>Region Albula</v>
      </c>
      <c r="B134" s="21">
        <v>8102</v>
      </c>
      <c r="C134" s="21">
        <v>4140</v>
      </c>
      <c r="D134" s="60">
        <v>3962</v>
      </c>
      <c r="E134" s="21">
        <v>6602</v>
      </c>
      <c r="F134" s="21">
        <v>3290</v>
      </c>
      <c r="G134" s="60">
        <v>3312</v>
      </c>
      <c r="H134" s="21">
        <v>1500</v>
      </c>
      <c r="I134" s="21">
        <v>850</v>
      </c>
      <c r="J134" s="60">
        <v>650</v>
      </c>
      <c r="K134" s="78">
        <v>321</v>
      </c>
      <c r="L134" s="78">
        <v>314</v>
      </c>
      <c r="M134" s="78">
        <v>308</v>
      </c>
      <c r="N134" s="78">
        <v>359</v>
      </c>
      <c r="O134" s="78">
        <v>433</v>
      </c>
      <c r="P134" s="78">
        <v>494</v>
      </c>
      <c r="Q134" s="78">
        <v>484</v>
      </c>
      <c r="R134" s="78">
        <v>537</v>
      </c>
      <c r="S134" s="78">
        <v>474</v>
      </c>
      <c r="T134" s="78">
        <v>525</v>
      </c>
      <c r="U134" s="78">
        <v>658</v>
      </c>
      <c r="V134" s="78">
        <v>631</v>
      </c>
      <c r="W134" s="78">
        <v>604</v>
      </c>
      <c r="X134" s="78">
        <v>626</v>
      </c>
      <c r="Y134" s="78">
        <v>478</v>
      </c>
      <c r="Z134" s="78">
        <v>371</v>
      </c>
      <c r="AA134" s="78">
        <v>258</v>
      </c>
      <c r="AB134" s="78">
        <v>153</v>
      </c>
      <c r="AC134" s="73">
        <v>74</v>
      </c>
    </row>
    <row r="135" spans="1:29" x14ac:dyDescent="0.25">
      <c r="A135" s="18" t="str">
        <f>VLOOKUP("&lt;Zeilentitel_3&gt;",Uebersetzungen!$B$3:$E$121,Uebersetzungen!$B$2+1,FALSE)</f>
        <v>Region Bernina</v>
      </c>
      <c r="B135" s="21">
        <v>4651</v>
      </c>
      <c r="C135" s="21">
        <v>2325</v>
      </c>
      <c r="D135" s="60">
        <v>2326</v>
      </c>
      <c r="E135" s="21">
        <v>4210</v>
      </c>
      <c r="F135" s="21">
        <v>2064</v>
      </c>
      <c r="G135" s="60">
        <v>2146</v>
      </c>
      <c r="H135" s="21">
        <v>441</v>
      </c>
      <c r="I135" s="21">
        <v>261</v>
      </c>
      <c r="J135" s="60">
        <v>180</v>
      </c>
      <c r="K135" s="79">
        <v>229</v>
      </c>
      <c r="L135" s="21">
        <v>222</v>
      </c>
      <c r="M135" s="21">
        <v>191</v>
      </c>
      <c r="N135" s="21">
        <v>205</v>
      </c>
      <c r="O135" s="21">
        <v>226</v>
      </c>
      <c r="P135" s="21">
        <v>278</v>
      </c>
      <c r="Q135" s="21">
        <v>231</v>
      </c>
      <c r="R135" s="21">
        <v>264</v>
      </c>
      <c r="S135" s="21">
        <v>296</v>
      </c>
      <c r="T135" s="21">
        <v>329</v>
      </c>
      <c r="U135" s="21">
        <v>356</v>
      </c>
      <c r="V135" s="21">
        <v>310</v>
      </c>
      <c r="W135" s="21">
        <v>317</v>
      </c>
      <c r="X135" s="21">
        <v>325</v>
      </c>
      <c r="Y135" s="21">
        <v>281</v>
      </c>
      <c r="Z135" s="21">
        <v>221</v>
      </c>
      <c r="AA135" s="21">
        <v>173</v>
      </c>
      <c r="AB135" s="21">
        <v>131</v>
      </c>
      <c r="AC135" s="70">
        <v>66</v>
      </c>
    </row>
    <row r="136" spans="1:29" x14ac:dyDescent="0.25">
      <c r="A136" s="18" t="str">
        <f>VLOOKUP("&lt;Zeilentitel_4&gt;",Uebersetzungen!$B$3:$E$121,Uebersetzungen!$B$2+1,FALSE)</f>
        <v>Region Engiadina Bassa/Val Müstair</v>
      </c>
      <c r="B136" s="21">
        <v>9262</v>
      </c>
      <c r="C136" s="21">
        <v>4613</v>
      </c>
      <c r="D136" s="60">
        <v>4649</v>
      </c>
      <c r="E136" s="21">
        <v>7663</v>
      </c>
      <c r="F136" s="21">
        <v>3775</v>
      </c>
      <c r="G136" s="60">
        <v>3888</v>
      </c>
      <c r="H136" s="21">
        <v>1599</v>
      </c>
      <c r="I136" s="21">
        <v>838</v>
      </c>
      <c r="J136" s="60">
        <v>761</v>
      </c>
      <c r="K136" s="79">
        <v>374</v>
      </c>
      <c r="L136" s="21">
        <v>409</v>
      </c>
      <c r="M136" s="21">
        <v>406</v>
      </c>
      <c r="N136" s="21">
        <v>474</v>
      </c>
      <c r="O136" s="21">
        <v>455</v>
      </c>
      <c r="P136" s="21">
        <v>526</v>
      </c>
      <c r="Q136" s="21">
        <v>517</v>
      </c>
      <c r="R136" s="21">
        <v>530</v>
      </c>
      <c r="S136" s="21">
        <v>598</v>
      </c>
      <c r="T136" s="21">
        <v>668</v>
      </c>
      <c r="U136" s="21">
        <v>719</v>
      </c>
      <c r="V136" s="21">
        <v>759</v>
      </c>
      <c r="W136" s="21">
        <v>664</v>
      </c>
      <c r="X136" s="21">
        <v>631</v>
      </c>
      <c r="Y136" s="21">
        <v>544</v>
      </c>
      <c r="Z136" s="21">
        <v>410</v>
      </c>
      <c r="AA136" s="21">
        <v>276</v>
      </c>
      <c r="AB136" s="21">
        <v>199</v>
      </c>
      <c r="AC136" s="70">
        <v>103</v>
      </c>
    </row>
    <row r="137" spans="1:29" x14ac:dyDescent="0.25">
      <c r="A137" s="18" t="str">
        <f>VLOOKUP("&lt;Zeilentitel_5&gt;",Uebersetzungen!$B$3:$E$121,Uebersetzungen!$B$2+1,FALSE)</f>
        <v>Region Imboden</v>
      </c>
      <c r="B137" s="21">
        <v>20873</v>
      </c>
      <c r="C137" s="21">
        <v>10484</v>
      </c>
      <c r="D137" s="60">
        <v>10389</v>
      </c>
      <c r="E137" s="21">
        <v>16988</v>
      </c>
      <c r="F137" s="21">
        <v>8356</v>
      </c>
      <c r="G137" s="60">
        <v>8632</v>
      </c>
      <c r="H137" s="21">
        <v>3885</v>
      </c>
      <c r="I137" s="21">
        <v>2128</v>
      </c>
      <c r="J137" s="60">
        <v>1757</v>
      </c>
      <c r="K137" s="21">
        <v>1085</v>
      </c>
      <c r="L137" s="21">
        <v>1101</v>
      </c>
      <c r="M137" s="21">
        <v>1079</v>
      </c>
      <c r="N137" s="21">
        <v>1111</v>
      </c>
      <c r="O137" s="21">
        <v>1143</v>
      </c>
      <c r="P137" s="21">
        <v>1348</v>
      </c>
      <c r="Q137" s="21">
        <v>1443</v>
      </c>
      <c r="R137" s="21">
        <v>1507</v>
      </c>
      <c r="S137" s="21">
        <v>1428</v>
      </c>
      <c r="T137" s="21">
        <v>1620</v>
      </c>
      <c r="U137" s="21">
        <v>1559</v>
      </c>
      <c r="V137" s="21">
        <v>1453</v>
      </c>
      <c r="W137" s="21">
        <v>1324</v>
      </c>
      <c r="X137" s="21">
        <v>1166</v>
      </c>
      <c r="Y137" s="21">
        <v>972</v>
      </c>
      <c r="Z137" s="21">
        <v>693</v>
      </c>
      <c r="AA137" s="21">
        <v>460</v>
      </c>
      <c r="AB137" s="21">
        <v>269</v>
      </c>
      <c r="AC137" s="70">
        <v>112</v>
      </c>
    </row>
    <row r="138" spans="1:29" x14ac:dyDescent="0.25">
      <c r="A138" s="18" t="str">
        <f>VLOOKUP("&lt;Zeilentitel_6&gt;",Uebersetzungen!$B$3:$E$121,Uebersetzungen!$B$2+1,FALSE)</f>
        <v>Region Landquart</v>
      </c>
      <c r="B138" s="21">
        <v>24958</v>
      </c>
      <c r="C138" s="21">
        <v>12563</v>
      </c>
      <c r="D138" s="60">
        <v>12395</v>
      </c>
      <c r="E138" s="21">
        <v>21302</v>
      </c>
      <c r="F138" s="21">
        <v>10558</v>
      </c>
      <c r="G138" s="60">
        <v>10744</v>
      </c>
      <c r="H138" s="21">
        <v>3656</v>
      </c>
      <c r="I138" s="21">
        <v>2005</v>
      </c>
      <c r="J138" s="60">
        <v>1651</v>
      </c>
      <c r="K138" s="21">
        <v>1306</v>
      </c>
      <c r="L138" s="21">
        <v>1210</v>
      </c>
      <c r="M138" s="21">
        <v>1279</v>
      </c>
      <c r="N138" s="21">
        <v>1285</v>
      </c>
      <c r="O138" s="21">
        <v>1428</v>
      </c>
      <c r="P138" s="21">
        <v>1564</v>
      </c>
      <c r="Q138" s="21">
        <v>1615</v>
      </c>
      <c r="R138" s="21">
        <v>1648</v>
      </c>
      <c r="S138" s="21">
        <v>1610</v>
      </c>
      <c r="T138" s="21">
        <v>1907</v>
      </c>
      <c r="U138" s="21">
        <v>2154</v>
      </c>
      <c r="V138" s="21">
        <v>2007</v>
      </c>
      <c r="W138" s="21">
        <v>1586</v>
      </c>
      <c r="X138" s="21">
        <v>1363</v>
      </c>
      <c r="Y138" s="21">
        <v>1132</v>
      </c>
      <c r="Z138" s="21">
        <v>829</v>
      </c>
      <c r="AA138" s="21">
        <v>539</v>
      </c>
      <c r="AB138" s="21">
        <v>326</v>
      </c>
      <c r="AC138" s="70">
        <v>170</v>
      </c>
    </row>
    <row r="139" spans="1:29" x14ac:dyDescent="0.25">
      <c r="A139" s="18" t="str">
        <f>VLOOKUP("&lt;Zeilentitel_7&gt;",Uebersetzungen!$B$3:$E$121,Uebersetzungen!$B$2+1,FALSE)</f>
        <v>Region Maloja</v>
      </c>
      <c r="B139" s="21">
        <v>18401</v>
      </c>
      <c r="C139" s="21">
        <v>9175</v>
      </c>
      <c r="D139" s="60">
        <v>9226</v>
      </c>
      <c r="E139" s="21">
        <v>12703</v>
      </c>
      <c r="F139" s="21">
        <v>6149</v>
      </c>
      <c r="G139" s="60">
        <v>6554</v>
      </c>
      <c r="H139" s="21">
        <v>5698</v>
      </c>
      <c r="I139" s="21">
        <v>3026</v>
      </c>
      <c r="J139" s="60">
        <v>2672</v>
      </c>
      <c r="K139" s="21">
        <v>723</v>
      </c>
      <c r="L139" s="21">
        <v>735</v>
      </c>
      <c r="M139" s="21">
        <v>731</v>
      </c>
      <c r="N139" s="21">
        <v>897</v>
      </c>
      <c r="O139" s="21">
        <v>852</v>
      </c>
      <c r="P139" s="21">
        <v>1079</v>
      </c>
      <c r="Q139" s="21">
        <v>1199</v>
      </c>
      <c r="R139" s="21">
        <v>1206</v>
      </c>
      <c r="S139" s="21">
        <v>1263</v>
      </c>
      <c r="T139" s="21">
        <v>1538</v>
      </c>
      <c r="U139" s="21">
        <v>1577</v>
      </c>
      <c r="V139" s="21">
        <v>1481</v>
      </c>
      <c r="W139" s="21">
        <v>1262</v>
      </c>
      <c r="X139" s="21">
        <v>1119</v>
      </c>
      <c r="Y139" s="21">
        <v>1087</v>
      </c>
      <c r="Z139" s="21">
        <v>717</v>
      </c>
      <c r="AA139" s="21">
        <v>489</v>
      </c>
      <c r="AB139" s="21">
        <v>289</v>
      </c>
      <c r="AC139" s="70">
        <v>157</v>
      </c>
    </row>
    <row r="140" spans="1:29" x14ac:dyDescent="0.25">
      <c r="A140" s="18" t="str">
        <f>VLOOKUP("&lt;Zeilentitel_8&gt;",Uebersetzungen!$B$3:$E$121,Uebersetzungen!$B$2+1,FALSE)</f>
        <v>Region Moesa</v>
      </c>
      <c r="B140" s="21">
        <v>8535</v>
      </c>
      <c r="C140" s="21">
        <v>4338</v>
      </c>
      <c r="D140" s="60">
        <v>4197</v>
      </c>
      <c r="E140" s="21">
        <v>6624</v>
      </c>
      <c r="F140" s="21">
        <v>3208</v>
      </c>
      <c r="G140" s="60">
        <v>3416</v>
      </c>
      <c r="H140" s="21">
        <v>1911</v>
      </c>
      <c r="I140" s="21">
        <v>1130</v>
      </c>
      <c r="J140" s="60">
        <v>781</v>
      </c>
      <c r="K140" s="21">
        <v>290</v>
      </c>
      <c r="L140" s="21">
        <v>333</v>
      </c>
      <c r="M140" s="21">
        <v>366</v>
      </c>
      <c r="N140" s="21">
        <v>424</v>
      </c>
      <c r="O140" s="21">
        <v>411</v>
      </c>
      <c r="P140" s="21">
        <v>415</v>
      </c>
      <c r="Q140" s="21">
        <v>410</v>
      </c>
      <c r="R140" s="21">
        <v>532</v>
      </c>
      <c r="S140" s="21">
        <v>651</v>
      </c>
      <c r="T140" s="21">
        <v>768</v>
      </c>
      <c r="U140" s="21">
        <v>775</v>
      </c>
      <c r="V140" s="21">
        <v>699</v>
      </c>
      <c r="W140" s="21">
        <v>559</v>
      </c>
      <c r="X140" s="21">
        <v>486</v>
      </c>
      <c r="Y140" s="21">
        <v>501</v>
      </c>
      <c r="Z140" s="21">
        <v>401</v>
      </c>
      <c r="AA140" s="21">
        <v>270</v>
      </c>
      <c r="AB140" s="21">
        <v>173</v>
      </c>
      <c r="AC140" s="70">
        <v>71</v>
      </c>
    </row>
    <row r="141" spans="1:29" x14ac:dyDescent="0.25">
      <c r="A141" s="18" t="str">
        <f>VLOOKUP("&lt;Zeilentitel_9&gt;",Uebersetzungen!$B$3:$E$121,Uebersetzungen!$B$2+1,FALSE)</f>
        <v>Region Plessur</v>
      </c>
      <c r="B141" s="21">
        <v>42083</v>
      </c>
      <c r="C141" s="21">
        <v>20654</v>
      </c>
      <c r="D141" s="60">
        <v>21429</v>
      </c>
      <c r="E141" s="21">
        <v>33738</v>
      </c>
      <c r="F141" s="21">
        <v>16098</v>
      </c>
      <c r="G141" s="60">
        <v>17640</v>
      </c>
      <c r="H141" s="21">
        <v>8345</v>
      </c>
      <c r="I141" s="21">
        <v>4556</v>
      </c>
      <c r="J141" s="60">
        <v>3789</v>
      </c>
      <c r="K141" s="21">
        <v>1736</v>
      </c>
      <c r="L141" s="21">
        <v>1588</v>
      </c>
      <c r="M141" s="21">
        <v>1591</v>
      </c>
      <c r="N141" s="21">
        <v>1883</v>
      </c>
      <c r="O141" s="21">
        <v>2546</v>
      </c>
      <c r="P141" s="21">
        <v>3203</v>
      </c>
      <c r="Q141" s="21">
        <v>3145</v>
      </c>
      <c r="R141" s="21">
        <v>2737</v>
      </c>
      <c r="S141" s="21">
        <v>2663</v>
      </c>
      <c r="T141" s="21">
        <v>3032</v>
      </c>
      <c r="U141" s="21">
        <v>3403</v>
      </c>
      <c r="V141" s="21">
        <v>3147</v>
      </c>
      <c r="W141" s="21">
        <v>2642</v>
      </c>
      <c r="X141" s="21">
        <v>2378</v>
      </c>
      <c r="Y141" s="21">
        <v>2220</v>
      </c>
      <c r="Z141" s="21">
        <v>1660</v>
      </c>
      <c r="AA141" s="21">
        <v>1287</v>
      </c>
      <c r="AB141" s="21">
        <v>785</v>
      </c>
      <c r="AC141" s="70">
        <v>437</v>
      </c>
    </row>
    <row r="142" spans="1:29" x14ac:dyDescent="0.25">
      <c r="A142" s="18" t="str">
        <f>VLOOKUP("&lt;Zeilentitel_10&gt;",Uebersetzungen!$B$3:$E$121,Uebersetzungen!$B$2+1,FALSE)</f>
        <v>Region Prättigau/Davos</v>
      </c>
      <c r="B142" s="21">
        <v>26065</v>
      </c>
      <c r="C142" s="21">
        <v>13088</v>
      </c>
      <c r="D142" s="60">
        <v>12977</v>
      </c>
      <c r="E142" s="21">
        <v>21046</v>
      </c>
      <c r="F142" s="21">
        <v>10354</v>
      </c>
      <c r="G142" s="60">
        <v>10692</v>
      </c>
      <c r="H142" s="21">
        <v>5019</v>
      </c>
      <c r="I142" s="21">
        <v>2734</v>
      </c>
      <c r="J142" s="60">
        <v>2285</v>
      </c>
      <c r="K142" s="21">
        <v>1141</v>
      </c>
      <c r="L142" s="21">
        <v>1152</v>
      </c>
      <c r="M142" s="21">
        <v>1148</v>
      </c>
      <c r="N142" s="21">
        <v>1469</v>
      </c>
      <c r="O142" s="21">
        <v>1468</v>
      </c>
      <c r="P142" s="21">
        <v>1529</v>
      </c>
      <c r="Q142" s="21">
        <v>1640</v>
      </c>
      <c r="R142" s="21">
        <v>1634</v>
      </c>
      <c r="S142" s="21">
        <v>1649</v>
      </c>
      <c r="T142" s="21">
        <v>1992</v>
      </c>
      <c r="U142" s="21">
        <v>2058</v>
      </c>
      <c r="V142" s="21">
        <v>1975</v>
      </c>
      <c r="W142" s="21">
        <v>1736</v>
      </c>
      <c r="X142" s="21">
        <v>1582</v>
      </c>
      <c r="Y142" s="21">
        <v>1421</v>
      </c>
      <c r="Z142" s="21">
        <v>985</v>
      </c>
      <c r="AA142" s="21">
        <v>722</v>
      </c>
      <c r="AB142" s="21">
        <v>500</v>
      </c>
      <c r="AC142" s="70">
        <v>264</v>
      </c>
    </row>
    <row r="143" spans="1:29" x14ac:dyDescent="0.25">
      <c r="A143" s="18" t="str">
        <f>VLOOKUP("&lt;Zeilentitel_11&gt;",Uebersetzungen!$B$3:$E$121,Uebersetzungen!$B$2+1,FALSE)</f>
        <v>Region Surselva</v>
      </c>
      <c r="B143" s="21">
        <v>21420</v>
      </c>
      <c r="C143" s="21">
        <v>10881</v>
      </c>
      <c r="D143" s="60">
        <v>10539</v>
      </c>
      <c r="E143" s="21">
        <v>18711</v>
      </c>
      <c r="F143" s="21">
        <v>9382</v>
      </c>
      <c r="G143" s="60">
        <v>9329</v>
      </c>
      <c r="H143" s="21">
        <v>2709</v>
      </c>
      <c r="I143" s="21">
        <v>1499</v>
      </c>
      <c r="J143" s="60">
        <v>1210</v>
      </c>
      <c r="K143" s="21">
        <v>931</v>
      </c>
      <c r="L143" s="21">
        <v>811</v>
      </c>
      <c r="M143" s="21">
        <v>874</v>
      </c>
      <c r="N143" s="21">
        <v>1085</v>
      </c>
      <c r="O143" s="21">
        <v>1227</v>
      </c>
      <c r="P143" s="21">
        <v>1414</v>
      </c>
      <c r="Q143" s="21">
        <v>1199</v>
      </c>
      <c r="R143" s="21">
        <v>1160</v>
      </c>
      <c r="S143" s="21">
        <v>1164</v>
      </c>
      <c r="T143" s="21">
        <v>1522</v>
      </c>
      <c r="U143" s="21">
        <v>1656</v>
      </c>
      <c r="V143" s="21">
        <v>1706</v>
      </c>
      <c r="W143" s="21">
        <v>1479</v>
      </c>
      <c r="X143" s="21">
        <v>1455</v>
      </c>
      <c r="Y143" s="21">
        <v>1228</v>
      </c>
      <c r="Z143" s="21">
        <v>1005</v>
      </c>
      <c r="AA143" s="21">
        <v>791</v>
      </c>
      <c r="AB143" s="21">
        <v>475</v>
      </c>
      <c r="AC143" s="70">
        <v>238</v>
      </c>
    </row>
    <row r="144" spans="1:29" ht="13" thickBot="1" x14ac:dyDescent="0.3">
      <c r="A144" s="19" t="str">
        <f>VLOOKUP("&lt;Zeilentitel_12&gt;",Uebersetzungen!$B$3:$E$121,Uebersetzungen!$B$2+1,FALSE)</f>
        <v>Region Viamala</v>
      </c>
      <c r="B144" s="80">
        <v>13538</v>
      </c>
      <c r="C144" s="80">
        <v>6789</v>
      </c>
      <c r="D144" s="81">
        <v>6749</v>
      </c>
      <c r="E144" s="80">
        <v>11398</v>
      </c>
      <c r="F144" s="80">
        <v>5591</v>
      </c>
      <c r="G144" s="81">
        <v>5807</v>
      </c>
      <c r="H144" s="80">
        <v>2140</v>
      </c>
      <c r="I144" s="80">
        <v>1198</v>
      </c>
      <c r="J144" s="81">
        <v>942</v>
      </c>
      <c r="K144" s="80">
        <v>672</v>
      </c>
      <c r="L144" s="80">
        <v>663</v>
      </c>
      <c r="M144" s="80">
        <v>628</v>
      </c>
      <c r="N144" s="80">
        <v>761</v>
      </c>
      <c r="O144" s="80">
        <v>792</v>
      </c>
      <c r="P144" s="80">
        <v>756</v>
      </c>
      <c r="Q144" s="80">
        <v>801</v>
      </c>
      <c r="R144" s="80">
        <v>795</v>
      </c>
      <c r="S144" s="80">
        <v>764</v>
      </c>
      <c r="T144" s="80">
        <v>992</v>
      </c>
      <c r="U144" s="80">
        <v>1139</v>
      </c>
      <c r="V144" s="80">
        <v>1014</v>
      </c>
      <c r="W144" s="80">
        <v>955</v>
      </c>
      <c r="X144" s="80">
        <v>854</v>
      </c>
      <c r="Y144" s="80">
        <v>708</v>
      </c>
      <c r="Z144" s="80">
        <v>492</v>
      </c>
      <c r="AA144" s="80">
        <v>378</v>
      </c>
      <c r="AB144" s="80">
        <v>239</v>
      </c>
      <c r="AC144" s="82">
        <v>135</v>
      </c>
    </row>
    <row r="146" spans="1:1" x14ac:dyDescent="0.25">
      <c r="A146" s="5" t="str">
        <f>VLOOKUP("&lt;Quelle_1&gt;",Uebersetzungen!$B$3:$E$74,Uebersetzungen!$B$2+1,FALSE)</f>
        <v>Quelle: BFS (STATPOP)</v>
      </c>
    </row>
    <row r="147" spans="1:1" x14ac:dyDescent="0.25">
      <c r="A147"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7170"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7171"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47"/>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VLOOKUP("&lt;altUTitel&gt;",Uebersetzungen!$B$3:$E$121,Uebersetzungen!$B$2+1,FALSE)</f>
        <v>(Gemeindestand 2020: 105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1"/>
      <c r="E14" s="59"/>
      <c r="F14" s="59"/>
      <c r="G14" s="61"/>
      <c r="H14" s="59"/>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197550</v>
      </c>
      <c r="C15" s="8">
        <v>98853</v>
      </c>
      <c r="D15" s="63">
        <v>98697</v>
      </c>
      <c r="E15" s="8">
        <v>160932</v>
      </c>
      <c r="F15" s="8">
        <v>78757</v>
      </c>
      <c r="G15" s="63">
        <v>82175</v>
      </c>
      <c r="H15" s="8">
        <v>36618</v>
      </c>
      <c r="I15" s="8">
        <v>20096</v>
      </c>
      <c r="J15" s="63">
        <v>16522</v>
      </c>
      <c r="K15" s="64">
        <v>8754</v>
      </c>
      <c r="L15" s="8">
        <v>8528</v>
      </c>
      <c r="M15" s="8">
        <v>8608</v>
      </c>
      <c r="N15" s="8">
        <v>10189</v>
      </c>
      <c r="O15" s="8">
        <v>11421</v>
      </c>
      <c r="P15" s="8">
        <v>12551</v>
      </c>
      <c r="Q15" s="8">
        <v>12713</v>
      </c>
      <c r="R15" s="8">
        <v>12407</v>
      </c>
      <c r="S15" s="8">
        <v>12788</v>
      </c>
      <c r="T15" s="8">
        <v>15342</v>
      </c>
      <c r="U15" s="8">
        <v>16052</v>
      </c>
      <c r="V15" s="8">
        <v>14950</v>
      </c>
      <c r="W15" s="8">
        <v>12778</v>
      </c>
      <c r="X15" s="8">
        <v>11889</v>
      </c>
      <c r="Y15" s="8">
        <v>10279</v>
      </c>
      <c r="Z15" s="8">
        <v>7531</v>
      </c>
      <c r="AA15" s="8">
        <v>5530</v>
      </c>
      <c r="AB15" s="8">
        <v>3432</v>
      </c>
      <c r="AC15" s="12">
        <v>1808</v>
      </c>
    </row>
    <row r="16" spans="1:29" ht="13" x14ac:dyDescent="0.3">
      <c r="A16" s="6" t="str">
        <f>VLOOKUP("&lt;Zeilentitel_2&gt;",Uebersetzungen!$B$3:$E$121,Uebersetzungen!$B$2+1,FALSE)</f>
        <v>Region Albula</v>
      </c>
      <c r="B16" s="9">
        <v>8147</v>
      </c>
      <c r="C16" s="9">
        <v>4176</v>
      </c>
      <c r="D16" s="65">
        <v>3971</v>
      </c>
      <c r="E16" s="9">
        <v>6641</v>
      </c>
      <c r="F16" s="9">
        <v>3311</v>
      </c>
      <c r="G16" s="65">
        <v>3330</v>
      </c>
      <c r="H16" s="9">
        <v>1506</v>
      </c>
      <c r="I16" s="9">
        <v>865</v>
      </c>
      <c r="J16" s="65">
        <v>641</v>
      </c>
      <c r="K16" s="66">
        <v>316</v>
      </c>
      <c r="L16" s="9">
        <v>329</v>
      </c>
      <c r="M16" s="9">
        <v>296</v>
      </c>
      <c r="N16" s="9">
        <v>379</v>
      </c>
      <c r="O16" s="9">
        <v>434</v>
      </c>
      <c r="P16" s="9">
        <v>494</v>
      </c>
      <c r="Q16" s="9">
        <v>516</v>
      </c>
      <c r="R16" s="9">
        <v>533</v>
      </c>
      <c r="S16" s="9">
        <v>494</v>
      </c>
      <c r="T16" s="9">
        <v>547</v>
      </c>
      <c r="U16" s="9">
        <v>661</v>
      </c>
      <c r="V16" s="9">
        <v>646</v>
      </c>
      <c r="W16" s="9">
        <v>597</v>
      </c>
      <c r="X16" s="9">
        <v>577</v>
      </c>
      <c r="Y16" s="9">
        <v>498</v>
      </c>
      <c r="Z16" s="9">
        <v>342</v>
      </c>
      <c r="AA16" s="9">
        <v>260</v>
      </c>
      <c r="AB16" s="9">
        <v>152</v>
      </c>
      <c r="AC16" s="13">
        <v>76</v>
      </c>
    </row>
    <row r="17" spans="1:29" x14ac:dyDescent="0.25">
      <c r="A17" s="7" t="s">
        <v>1</v>
      </c>
      <c r="B17" s="21">
        <v>2716</v>
      </c>
      <c r="C17" s="21">
        <v>1382</v>
      </c>
      <c r="D17" s="60">
        <v>1334</v>
      </c>
      <c r="E17" s="21">
        <v>2113</v>
      </c>
      <c r="F17" s="21">
        <v>1035</v>
      </c>
      <c r="G17" s="60">
        <v>1078</v>
      </c>
      <c r="H17" s="21">
        <v>603</v>
      </c>
      <c r="I17" s="21">
        <v>347</v>
      </c>
      <c r="J17" s="60">
        <v>256</v>
      </c>
      <c r="K17" s="21">
        <v>100</v>
      </c>
      <c r="L17" s="21">
        <v>134</v>
      </c>
      <c r="M17" s="21">
        <v>93</v>
      </c>
      <c r="N17" s="21">
        <v>125</v>
      </c>
      <c r="O17" s="21">
        <v>146</v>
      </c>
      <c r="P17" s="21">
        <v>162</v>
      </c>
      <c r="Q17" s="21">
        <v>192</v>
      </c>
      <c r="R17" s="21">
        <v>194</v>
      </c>
      <c r="S17" s="21">
        <v>185</v>
      </c>
      <c r="T17" s="21">
        <v>198</v>
      </c>
      <c r="U17" s="21">
        <v>215</v>
      </c>
      <c r="V17" s="21">
        <v>183</v>
      </c>
      <c r="W17" s="21">
        <v>185</v>
      </c>
      <c r="X17" s="21">
        <v>183</v>
      </c>
      <c r="Y17" s="21">
        <v>176</v>
      </c>
      <c r="Z17" s="21">
        <v>105</v>
      </c>
      <c r="AA17" s="21">
        <v>81</v>
      </c>
      <c r="AB17" s="21">
        <v>44</v>
      </c>
      <c r="AC17" s="22">
        <v>15</v>
      </c>
    </row>
    <row r="18" spans="1:29" x14ac:dyDescent="0.25">
      <c r="A18" s="7" t="s">
        <v>2</v>
      </c>
      <c r="B18" s="21">
        <v>538</v>
      </c>
      <c r="C18" s="21">
        <v>266</v>
      </c>
      <c r="D18" s="60">
        <v>272</v>
      </c>
      <c r="E18" s="21">
        <v>455</v>
      </c>
      <c r="F18" s="21">
        <v>224</v>
      </c>
      <c r="G18" s="60">
        <v>231</v>
      </c>
      <c r="H18" s="21">
        <v>83</v>
      </c>
      <c r="I18" s="21">
        <v>42</v>
      </c>
      <c r="J18" s="60">
        <v>41</v>
      </c>
      <c r="K18" s="21">
        <v>26</v>
      </c>
      <c r="L18" s="21">
        <v>21</v>
      </c>
      <c r="M18" s="21">
        <v>16</v>
      </c>
      <c r="N18" s="21">
        <v>21</v>
      </c>
      <c r="O18" s="21">
        <v>28</v>
      </c>
      <c r="P18" s="21">
        <v>41</v>
      </c>
      <c r="Q18" s="21">
        <v>49</v>
      </c>
      <c r="R18" s="21">
        <v>30</v>
      </c>
      <c r="S18" s="21">
        <v>27</v>
      </c>
      <c r="T18" s="21">
        <v>32</v>
      </c>
      <c r="U18" s="21">
        <v>44</v>
      </c>
      <c r="V18" s="21">
        <v>50</v>
      </c>
      <c r="W18" s="21">
        <v>28</v>
      </c>
      <c r="X18" s="21">
        <v>25</v>
      </c>
      <c r="Y18" s="21">
        <v>30</v>
      </c>
      <c r="Z18" s="21">
        <v>23</v>
      </c>
      <c r="AA18" s="21">
        <v>16</v>
      </c>
      <c r="AB18" s="21">
        <v>22</v>
      </c>
      <c r="AC18" s="22">
        <v>9</v>
      </c>
    </row>
    <row r="19" spans="1:29" x14ac:dyDescent="0.25">
      <c r="A19" s="7" t="s">
        <v>96</v>
      </c>
      <c r="B19" s="21">
        <v>245</v>
      </c>
      <c r="C19" s="21">
        <v>137</v>
      </c>
      <c r="D19" s="60">
        <v>108</v>
      </c>
      <c r="E19" s="21">
        <v>210</v>
      </c>
      <c r="F19" s="21">
        <v>116</v>
      </c>
      <c r="G19" s="60">
        <v>94</v>
      </c>
      <c r="H19" s="21">
        <v>35</v>
      </c>
      <c r="I19" s="21">
        <v>21</v>
      </c>
      <c r="J19" s="60">
        <v>14</v>
      </c>
      <c r="K19" s="21">
        <v>8</v>
      </c>
      <c r="L19" s="21">
        <v>4</v>
      </c>
      <c r="M19" s="21">
        <v>10</v>
      </c>
      <c r="N19" s="21">
        <v>9</v>
      </c>
      <c r="O19" s="21">
        <v>9</v>
      </c>
      <c r="P19" s="21">
        <v>13</v>
      </c>
      <c r="Q19" s="21">
        <v>10</v>
      </c>
      <c r="R19" s="21">
        <v>11</v>
      </c>
      <c r="S19" s="21">
        <v>20</v>
      </c>
      <c r="T19" s="21">
        <v>11</v>
      </c>
      <c r="U19" s="21">
        <v>23</v>
      </c>
      <c r="V19" s="21">
        <v>28</v>
      </c>
      <c r="W19" s="21">
        <v>15</v>
      </c>
      <c r="X19" s="21">
        <v>24</v>
      </c>
      <c r="Y19" s="21">
        <v>22</v>
      </c>
      <c r="Z19" s="21">
        <v>11</v>
      </c>
      <c r="AA19" s="21">
        <v>8</v>
      </c>
      <c r="AB19" s="21">
        <v>7</v>
      </c>
      <c r="AC19" s="22">
        <v>2</v>
      </c>
    </row>
    <row r="20" spans="1:29" x14ac:dyDescent="0.25">
      <c r="A20" s="7" t="s">
        <v>3</v>
      </c>
      <c r="B20" s="21">
        <v>1331</v>
      </c>
      <c r="C20" s="21">
        <v>680</v>
      </c>
      <c r="D20" s="60">
        <v>651</v>
      </c>
      <c r="E20" s="21">
        <v>1141</v>
      </c>
      <c r="F20" s="21">
        <v>575</v>
      </c>
      <c r="G20" s="60">
        <v>566</v>
      </c>
      <c r="H20" s="21">
        <v>190</v>
      </c>
      <c r="I20" s="21">
        <v>105</v>
      </c>
      <c r="J20" s="60">
        <v>85</v>
      </c>
      <c r="K20" s="21">
        <v>50</v>
      </c>
      <c r="L20" s="21">
        <v>51</v>
      </c>
      <c r="M20" s="21">
        <v>50</v>
      </c>
      <c r="N20" s="21">
        <v>70</v>
      </c>
      <c r="O20" s="21">
        <v>77</v>
      </c>
      <c r="P20" s="21">
        <v>77</v>
      </c>
      <c r="Q20" s="21">
        <v>59</v>
      </c>
      <c r="R20" s="21">
        <v>84</v>
      </c>
      <c r="S20" s="21">
        <v>70</v>
      </c>
      <c r="T20" s="21">
        <v>97</v>
      </c>
      <c r="U20" s="21">
        <v>130</v>
      </c>
      <c r="V20" s="21">
        <v>112</v>
      </c>
      <c r="W20" s="21">
        <v>98</v>
      </c>
      <c r="X20" s="21">
        <v>84</v>
      </c>
      <c r="Y20" s="21">
        <v>56</v>
      </c>
      <c r="Z20" s="21">
        <v>70</v>
      </c>
      <c r="AA20" s="21">
        <v>42</v>
      </c>
      <c r="AB20" s="21">
        <v>34</v>
      </c>
      <c r="AC20" s="22">
        <v>20</v>
      </c>
    </row>
    <row r="21" spans="1:29" x14ac:dyDescent="0.25">
      <c r="A21" s="7" t="s">
        <v>90</v>
      </c>
      <c r="B21" s="21">
        <v>2356</v>
      </c>
      <c r="C21" s="21">
        <v>1213</v>
      </c>
      <c r="D21" s="60">
        <v>1143</v>
      </c>
      <c r="E21" s="21">
        <v>1970</v>
      </c>
      <c r="F21" s="21">
        <v>990</v>
      </c>
      <c r="G21" s="60">
        <v>980</v>
      </c>
      <c r="H21" s="21">
        <v>386</v>
      </c>
      <c r="I21" s="21">
        <v>223</v>
      </c>
      <c r="J21" s="60">
        <v>163</v>
      </c>
      <c r="K21" s="21">
        <v>81</v>
      </c>
      <c r="L21" s="21">
        <v>74</v>
      </c>
      <c r="M21" s="21">
        <v>98</v>
      </c>
      <c r="N21" s="21">
        <v>101</v>
      </c>
      <c r="O21" s="21">
        <v>117</v>
      </c>
      <c r="P21" s="21">
        <v>144</v>
      </c>
      <c r="Q21" s="21">
        <v>137</v>
      </c>
      <c r="R21" s="21">
        <v>142</v>
      </c>
      <c r="S21" s="21">
        <v>139</v>
      </c>
      <c r="T21" s="21">
        <v>154</v>
      </c>
      <c r="U21" s="21">
        <v>175</v>
      </c>
      <c r="V21" s="21">
        <v>192</v>
      </c>
      <c r="W21" s="21">
        <v>205</v>
      </c>
      <c r="X21" s="21">
        <v>205</v>
      </c>
      <c r="Y21" s="21">
        <v>158</v>
      </c>
      <c r="Z21" s="21">
        <v>96</v>
      </c>
      <c r="AA21" s="21">
        <v>81</v>
      </c>
      <c r="AB21" s="21">
        <v>36</v>
      </c>
      <c r="AC21" s="22">
        <v>21</v>
      </c>
    </row>
    <row r="22" spans="1:29" x14ac:dyDescent="0.25">
      <c r="A22" s="7" t="s">
        <v>93</v>
      </c>
      <c r="B22" s="21">
        <v>961</v>
      </c>
      <c r="C22" s="21">
        <v>498</v>
      </c>
      <c r="D22" s="60">
        <v>463</v>
      </c>
      <c r="E22" s="21">
        <v>752</v>
      </c>
      <c r="F22" s="21">
        <v>371</v>
      </c>
      <c r="G22" s="60">
        <v>381</v>
      </c>
      <c r="H22" s="21">
        <v>209</v>
      </c>
      <c r="I22" s="21">
        <v>127</v>
      </c>
      <c r="J22" s="60">
        <v>82</v>
      </c>
      <c r="K22" s="21">
        <v>51</v>
      </c>
      <c r="L22" s="21">
        <v>45</v>
      </c>
      <c r="M22" s="21">
        <v>29</v>
      </c>
      <c r="N22" s="21">
        <v>53</v>
      </c>
      <c r="O22" s="21">
        <v>57</v>
      </c>
      <c r="P22" s="21">
        <v>57</v>
      </c>
      <c r="Q22" s="21">
        <v>69</v>
      </c>
      <c r="R22" s="21">
        <v>72</v>
      </c>
      <c r="S22" s="21">
        <v>53</v>
      </c>
      <c r="T22" s="21">
        <v>55</v>
      </c>
      <c r="U22" s="21">
        <v>74</v>
      </c>
      <c r="V22" s="21">
        <v>81</v>
      </c>
      <c r="W22" s="21">
        <v>66</v>
      </c>
      <c r="X22" s="21">
        <v>56</v>
      </c>
      <c r="Y22" s="21">
        <v>56</v>
      </c>
      <c r="Z22" s="21">
        <v>37</v>
      </c>
      <c r="AA22" s="21">
        <v>32</v>
      </c>
      <c r="AB22" s="21">
        <v>9</v>
      </c>
      <c r="AC22" s="22">
        <v>9</v>
      </c>
    </row>
    <row r="23" spans="1:29" ht="13" x14ac:dyDescent="0.3">
      <c r="A23" s="6" t="str">
        <f>VLOOKUP("&lt;Zeilentitel_3&gt;",Uebersetzungen!$B$3:$E$121,Uebersetzungen!$B$2+1,FALSE)</f>
        <v>Region Bernina</v>
      </c>
      <c r="B23" s="9">
        <v>4656</v>
      </c>
      <c r="C23" s="9">
        <v>2314</v>
      </c>
      <c r="D23" s="65">
        <v>2342</v>
      </c>
      <c r="E23" s="9">
        <v>4210</v>
      </c>
      <c r="F23" s="9">
        <v>2053</v>
      </c>
      <c r="G23" s="65">
        <v>2157</v>
      </c>
      <c r="H23" s="9">
        <v>446</v>
      </c>
      <c r="I23" s="9">
        <v>261</v>
      </c>
      <c r="J23" s="65">
        <v>185</v>
      </c>
      <c r="K23" s="66">
        <v>234</v>
      </c>
      <c r="L23" s="9">
        <v>215</v>
      </c>
      <c r="M23" s="9">
        <v>203</v>
      </c>
      <c r="N23" s="9">
        <v>216</v>
      </c>
      <c r="O23" s="9">
        <v>220</v>
      </c>
      <c r="P23" s="9">
        <v>271</v>
      </c>
      <c r="Q23" s="9">
        <v>244</v>
      </c>
      <c r="R23" s="9">
        <v>264</v>
      </c>
      <c r="S23" s="9">
        <v>318</v>
      </c>
      <c r="T23" s="9">
        <v>319</v>
      </c>
      <c r="U23" s="9">
        <v>361</v>
      </c>
      <c r="V23" s="9">
        <v>302</v>
      </c>
      <c r="W23" s="9">
        <v>300</v>
      </c>
      <c r="X23" s="9">
        <v>319</v>
      </c>
      <c r="Y23" s="9">
        <v>289</v>
      </c>
      <c r="Z23" s="9">
        <v>199</v>
      </c>
      <c r="AA23" s="9">
        <v>193</v>
      </c>
      <c r="AB23" s="9">
        <v>126</v>
      </c>
      <c r="AC23" s="13">
        <v>63</v>
      </c>
    </row>
    <row r="24" spans="1:29" x14ac:dyDescent="0.25">
      <c r="A24" s="7" t="s">
        <v>4</v>
      </c>
      <c r="B24" s="21">
        <v>1122</v>
      </c>
      <c r="C24" s="21">
        <v>568</v>
      </c>
      <c r="D24" s="60">
        <v>554</v>
      </c>
      <c r="E24" s="21">
        <v>986</v>
      </c>
      <c r="F24" s="21">
        <v>474</v>
      </c>
      <c r="G24" s="60">
        <v>512</v>
      </c>
      <c r="H24" s="21">
        <v>136</v>
      </c>
      <c r="I24" s="21">
        <v>94</v>
      </c>
      <c r="J24" s="60">
        <v>42</v>
      </c>
      <c r="K24" s="21">
        <v>40</v>
      </c>
      <c r="L24" s="21">
        <v>44</v>
      </c>
      <c r="M24" s="21">
        <v>45</v>
      </c>
      <c r="N24" s="21">
        <v>44</v>
      </c>
      <c r="O24" s="21">
        <v>47</v>
      </c>
      <c r="P24" s="21">
        <v>58</v>
      </c>
      <c r="Q24" s="21">
        <v>62</v>
      </c>
      <c r="R24" s="21">
        <v>54</v>
      </c>
      <c r="S24" s="21">
        <v>74</v>
      </c>
      <c r="T24" s="21">
        <v>75</v>
      </c>
      <c r="U24" s="21">
        <v>102</v>
      </c>
      <c r="V24" s="21">
        <v>76</v>
      </c>
      <c r="W24" s="21">
        <v>82</v>
      </c>
      <c r="X24" s="21">
        <v>82</v>
      </c>
      <c r="Y24" s="21">
        <v>78</v>
      </c>
      <c r="Z24" s="21">
        <v>52</v>
      </c>
      <c r="AA24" s="21">
        <v>52</v>
      </c>
      <c r="AB24" s="21">
        <v>36</v>
      </c>
      <c r="AC24" s="22">
        <v>19</v>
      </c>
    </row>
    <row r="25" spans="1:29" x14ac:dyDescent="0.25">
      <c r="A25" s="7" t="s">
        <v>5</v>
      </c>
      <c r="B25" s="21">
        <v>3534</v>
      </c>
      <c r="C25" s="21">
        <v>1746</v>
      </c>
      <c r="D25" s="60">
        <v>1788</v>
      </c>
      <c r="E25" s="21">
        <v>3224</v>
      </c>
      <c r="F25" s="21">
        <v>1579</v>
      </c>
      <c r="G25" s="60">
        <v>1645</v>
      </c>
      <c r="H25" s="21">
        <v>310</v>
      </c>
      <c r="I25" s="21">
        <v>167</v>
      </c>
      <c r="J25" s="60">
        <v>143</v>
      </c>
      <c r="K25" s="21">
        <v>194</v>
      </c>
      <c r="L25" s="21">
        <v>171</v>
      </c>
      <c r="M25" s="21">
        <v>158</v>
      </c>
      <c r="N25" s="21">
        <v>172</v>
      </c>
      <c r="O25" s="21">
        <v>173</v>
      </c>
      <c r="P25" s="21">
        <v>213</v>
      </c>
      <c r="Q25" s="21">
        <v>182</v>
      </c>
      <c r="R25" s="21">
        <v>210</v>
      </c>
      <c r="S25" s="21">
        <v>244</v>
      </c>
      <c r="T25" s="21">
        <v>244</v>
      </c>
      <c r="U25" s="21">
        <v>259</v>
      </c>
      <c r="V25" s="21">
        <v>226</v>
      </c>
      <c r="W25" s="21">
        <v>218</v>
      </c>
      <c r="X25" s="21">
        <v>237</v>
      </c>
      <c r="Y25" s="21">
        <v>211</v>
      </c>
      <c r="Z25" s="21">
        <v>147</v>
      </c>
      <c r="AA25" s="21">
        <v>141</v>
      </c>
      <c r="AB25" s="21">
        <v>90</v>
      </c>
      <c r="AC25" s="22">
        <v>44</v>
      </c>
    </row>
    <row r="26" spans="1:29" ht="13" x14ac:dyDescent="0.3">
      <c r="A26" s="6" t="str">
        <f>VLOOKUP("&lt;Zeilentitel_4&gt;",Uebersetzungen!$B$3:$E$121,Uebersetzungen!$B$2+1,FALSE)</f>
        <v>Region Engiadina Bassa/Val Müstair</v>
      </c>
      <c r="B26" s="9">
        <v>9350</v>
      </c>
      <c r="C26" s="9">
        <v>4669</v>
      </c>
      <c r="D26" s="65">
        <v>4681</v>
      </c>
      <c r="E26" s="9">
        <v>7730</v>
      </c>
      <c r="F26" s="9">
        <v>3807</v>
      </c>
      <c r="G26" s="65">
        <v>3923</v>
      </c>
      <c r="H26" s="9">
        <v>1620</v>
      </c>
      <c r="I26" s="9">
        <v>862</v>
      </c>
      <c r="J26" s="65">
        <v>758</v>
      </c>
      <c r="K26" s="66">
        <v>385</v>
      </c>
      <c r="L26" s="9">
        <v>415</v>
      </c>
      <c r="M26" s="9">
        <v>418</v>
      </c>
      <c r="N26" s="9">
        <v>487</v>
      </c>
      <c r="O26" s="9">
        <v>477</v>
      </c>
      <c r="P26" s="9">
        <v>538</v>
      </c>
      <c r="Q26" s="9">
        <v>537</v>
      </c>
      <c r="R26" s="9">
        <v>543</v>
      </c>
      <c r="S26" s="9">
        <v>615</v>
      </c>
      <c r="T26" s="9">
        <v>684</v>
      </c>
      <c r="U26" s="9">
        <v>727</v>
      </c>
      <c r="V26" s="9">
        <v>757</v>
      </c>
      <c r="W26" s="9">
        <v>664</v>
      </c>
      <c r="X26" s="9">
        <v>627</v>
      </c>
      <c r="Y26" s="9">
        <v>523</v>
      </c>
      <c r="Z26" s="9">
        <v>389</v>
      </c>
      <c r="AA26" s="9">
        <v>272</v>
      </c>
      <c r="AB26" s="9">
        <v>187</v>
      </c>
      <c r="AC26" s="13">
        <v>105</v>
      </c>
    </row>
    <row r="27" spans="1:29" x14ac:dyDescent="0.25">
      <c r="A27" s="7" t="s">
        <v>38</v>
      </c>
      <c r="B27" s="21">
        <v>1540</v>
      </c>
      <c r="C27" s="21">
        <v>793</v>
      </c>
      <c r="D27" s="60">
        <v>747</v>
      </c>
      <c r="E27" s="21">
        <v>1260</v>
      </c>
      <c r="F27" s="21">
        <v>636</v>
      </c>
      <c r="G27" s="60">
        <v>624</v>
      </c>
      <c r="H27" s="21">
        <v>280</v>
      </c>
      <c r="I27" s="21">
        <v>157</v>
      </c>
      <c r="J27" s="60">
        <v>123</v>
      </c>
      <c r="K27" s="21">
        <v>80</v>
      </c>
      <c r="L27" s="21">
        <v>88</v>
      </c>
      <c r="M27" s="21">
        <v>68</v>
      </c>
      <c r="N27" s="21">
        <v>73</v>
      </c>
      <c r="O27" s="21">
        <v>77</v>
      </c>
      <c r="P27" s="21">
        <v>83</v>
      </c>
      <c r="Q27" s="21">
        <v>88</v>
      </c>
      <c r="R27" s="21">
        <v>99</v>
      </c>
      <c r="S27" s="21">
        <v>113</v>
      </c>
      <c r="T27" s="21">
        <v>110</v>
      </c>
      <c r="U27" s="21">
        <v>119</v>
      </c>
      <c r="V27" s="21">
        <v>101</v>
      </c>
      <c r="W27" s="21">
        <v>87</v>
      </c>
      <c r="X27" s="21">
        <v>101</v>
      </c>
      <c r="Y27" s="21">
        <v>94</v>
      </c>
      <c r="Z27" s="21">
        <v>62</v>
      </c>
      <c r="AA27" s="21">
        <v>52</v>
      </c>
      <c r="AB27" s="21">
        <v>29</v>
      </c>
      <c r="AC27" s="22">
        <v>16</v>
      </c>
    </row>
    <row r="28" spans="1:29" x14ac:dyDescent="0.25">
      <c r="A28" s="7" t="s">
        <v>39</v>
      </c>
      <c r="B28" s="21">
        <v>758</v>
      </c>
      <c r="C28" s="21">
        <v>384</v>
      </c>
      <c r="D28" s="60">
        <v>374</v>
      </c>
      <c r="E28" s="21">
        <v>603</v>
      </c>
      <c r="F28" s="21">
        <v>319</v>
      </c>
      <c r="G28" s="60">
        <v>284</v>
      </c>
      <c r="H28" s="21">
        <v>155</v>
      </c>
      <c r="I28" s="21">
        <v>65</v>
      </c>
      <c r="J28" s="60">
        <v>90</v>
      </c>
      <c r="K28" s="21">
        <v>33</v>
      </c>
      <c r="L28" s="21">
        <v>23</v>
      </c>
      <c r="M28" s="21">
        <v>22</v>
      </c>
      <c r="N28" s="21">
        <v>38</v>
      </c>
      <c r="O28" s="21">
        <v>51</v>
      </c>
      <c r="P28" s="21">
        <v>57</v>
      </c>
      <c r="Q28" s="21">
        <v>53</v>
      </c>
      <c r="R28" s="21">
        <v>47</v>
      </c>
      <c r="S28" s="21">
        <v>46</v>
      </c>
      <c r="T28" s="21">
        <v>66</v>
      </c>
      <c r="U28" s="21">
        <v>78</v>
      </c>
      <c r="V28" s="21">
        <v>82</v>
      </c>
      <c r="W28" s="21">
        <v>56</v>
      </c>
      <c r="X28" s="21">
        <v>38</v>
      </c>
      <c r="Y28" s="21">
        <v>17</v>
      </c>
      <c r="Z28" s="21">
        <v>18</v>
      </c>
      <c r="AA28" s="21">
        <v>15</v>
      </c>
      <c r="AB28" s="21">
        <v>13</v>
      </c>
      <c r="AC28" s="22">
        <v>5</v>
      </c>
    </row>
    <row r="29" spans="1:29" x14ac:dyDescent="0.25">
      <c r="A29" s="7" t="s">
        <v>40</v>
      </c>
      <c r="B29" s="21">
        <v>4638</v>
      </c>
      <c r="C29" s="21">
        <v>2305</v>
      </c>
      <c r="D29" s="60">
        <v>2333</v>
      </c>
      <c r="E29" s="21">
        <v>3669</v>
      </c>
      <c r="F29" s="21">
        <v>1790</v>
      </c>
      <c r="G29" s="60">
        <v>1879</v>
      </c>
      <c r="H29" s="21">
        <v>969</v>
      </c>
      <c r="I29" s="21">
        <v>515</v>
      </c>
      <c r="J29" s="60">
        <v>454</v>
      </c>
      <c r="K29" s="21">
        <v>212</v>
      </c>
      <c r="L29" s="21">
        <v>216</v>
      </c>
      <c r="M29" s="21">
        <v>200</v>
      </c>
      <c r="N29" s="21">
        <v>247</v>
      </c>
      <c r="O29" s="21">
        <v>212</v>
      </c>
      <c r="P29" s="21">
        <v>252</v>
      </c>
      <c r="Q29" s="21">
        <v>290</v>
      </c>
      <c r="R29" s="21">
        <v>291</v>
      </c>
      <c r="S29" s="21">
        <v>309</v>
      </c>
      <c r="T29" s="21">
        <v>343</v>
      </c>
      <c r="U29" s="21">
        <v>334</v>
      </c>
      <c r="V29" s="21">
        <v>371</v>
      </c>
      <c r="W29" s="21">
        <v>343</v>
      </c>
      <c r="X29" s="21">
        <v>302</v>
      </c>
      <c r="Y29" s="21">
        <v>265</v>
      </c>
      <c r="Z29" s="21">
        <v>186</v>
      </c>
      <c r="AA29" s="21">
        <v>123</v>
      </c>
      <c r="AB29" s="21">
        <v>89</v>
      </c>
      <c r="AC29" s="22">
        <v>53</v>
      </c>
    </row>
    <row r="30" spans="1:29" x14ac:dyDescent="0.25">
      <c r="A30" s="7" t="s">
        <v>41</v>
      </c>
      <c r="B30" s="21">
        <v>876</v>
      </c>
      <c r="C30" s="21">
        <v>438</v>
      </c>
      <c r="D30" s="60">
        <v>438</v>
      </c>
      <c r="E30" s="21">
        <v>803</v>
      </c>
      <c r="F30" s="21">
        <v>400</v>
      </c>
      <c r="G30" s="60">
        <v>403</v>
      </c>
      <c r="H30" s="21">
        <v>73</v>
      </c>
      <c r="I30" s="21">
        <v>38</v>
      </c>
      <c r="J30" s="60">
        <v>35</v>
      </c>
      <c r="K30" s="21">
        <v>24</v>
      </c>
      <c r="L30" s="21">
        <v>33</v>
      </c>
      <c r="M30" s="21">
        <v>63</v>
      </c>
      <c r="N30" s="21">
        <v>48</v>
      </c>
      <c r="O30" s="21">
        <v>45</v>
      </c>
      <c r="P30" s="21">
        <v>44</v>
      </c>
      <c r="Q30" s="21">
        <v>40</v>
      </c>
      <c r="R30" s="21">
        <v>40</v>
      </c>
      <c r="S30" s="21">
        <v>67</v>
      </c>
      <c r="T30" s="21">
        <v>58</v>
      </c>
      <c r="U30" s="21">
        <v>64</v>
      </c>
      <c r="V30" s="21">
        <v>71</v>
      </c>
      <c r="W30" s="21">
        <v>69</v>
      </c>
      <c r="X30" s="21">
        <v>64</v>
      </c>
      <c r="Y30" s="21">
        <v>44</v>
      </c>
      <c r="Z30" s="21">
        <v>44</v>
      </c>
      <c r="AA30" s="21">
        <v>21</v>
      </c>
      <c r="AB30" s="21">
        <v>24</v>
      </c>
      <c r="AC30" s="22">
        <v>13</v>
      </c>
    </row>
    <row r="31" spans="1:29" x14ac:dyDescent="0.25">
      <c r="A31" s="7" t="s">
        <v>60</v>
      </c>
      <c r="B31" s="21">
        <v>1538</v>
      </c>
      <c r="C31" s="21">
        <v>749</v>
      </c>
      <c r="D31" s="60">
        <v>789</v>
      </c>
      <c r="E31" s="21">
        <v>1395</v>
      </c>
      <c r="F31" s="21">
        <v>662</v>
      </c>
      <c r="G31" s="60">
        <v>733</v>
      </c>
      <c r="H31" s="21">
        <v>143</v>
      </c>
      <c r="I31" s="21">
        <v>87</v>
      </c>
      <c r="J31" s="60">
        <v>56</v>
      </c>
      <c r="K31" s="21">
        <v>36</v>
      </c>
      <c r="L31" s="21">
        <v>55</v>
      </c>
      <c r="M31" s="21">
        <v>65</v>
      </c>
      <c r="N31" s="21">
        <v>81</v>
      </c>
      <c r="O31" s="21">
        <v>92</v>
      </c>
      <c r="P31" s="21">
        <v>102</v>
      </c>
      <c r="Q31" s="21">
        <v>66</v>
      </c>
      <c r="R31" s="21">
        <v>66</v>
      </c>
      <c r="S31" s="21">
        <v>80</v>
      </c>
      <c r="T31" s="21">
        <v>107</v>
      </c>
      <c r="U31" s="21">
        <v>132</v>
      </c>
      <c r="V31" s="21">
        <v>132</v>
      </c>
      <c r="W31" s="21">
        <v>109</v>
      </c>
      <c r="X31" s="21">
        <v>122</v>
      </c>
      <c r="Y31" s="21">
        <v>103</v>
      </c>
      <c r="Z31" s="21">
        <v>79</v>
      </c>
      <c r="AA31" s="21">
        <v>61</v>
      </c>
      <c r="AB31" s="21">
        <v>32</v>
      </c>
      <c r="AC31" s="22">
        <v>18</v>
      </c>
    </row>
    <row r="32" spans="1:29" ht="13" x14ac:dyDescent="0.3">
      <c r="A32" s="6" t="str">
        <f>VLOOKUP("&lt;Zeilentitel_5&gt;",Uebersetzungen!$B$3:$E$121,Uebersetzungen!$B$2+1,FALSE)</f>
        <v>Region Imboden</v>
      </c>
      <c r="B32" s="9">
        <v>20545</v>
      </c>
      <c r="C32" s="9">
        <v>10321</v>
      </c>
      <c r="D32" s="65">
        <v>10224</v>
      </c>
      <c r="E32" s="9">
        <v>16784</v>
      </c>
      <c r="F32" s="9">
        <v>8266</v>
      </c>
      <c r="G32" s="65">
        <v>8518</v>
      </c>
      <c r="H32" s="9">
        <v>3761</v>
      </c>
      <c r="I32" s="9">
        <v>2055</v>
      </c>
      <c r="J32" s="65">
        <v>1706</v>
      </c>
      <c r="K32" s="66">
        <v>1063</v>
      </c>
      <c r="L32" s="9">
        <v>1082</v>
      </c>
      <c r="M32" s="9">
        <v>1066</v>
      </c>
      <c r="N32" s="9">
        <v>1072</v>
      </c>
      <c r="O32" s="9">
        <v>1195</v>
      </c>
      <c r="P32" s="9">
        <v>1344</v>
      </c>
      <c r="Q32" s="9">
        <v>1441</v>
      </c>
      <c r="R32" s="9">
        <v>1487</v>
      </c>
      <c r="S32" s="9">
        <v>1398</v>
      </c>
      <c r="T32" s="9">
        <v>1575</v>
      </c>
      <c r="U32" s="9">
        <v>1553</v>
      </c>
      <c r="V32" s="9">
        <v>1428</v>
      </c>
      <c r="W32" s="9">
        <v>1276</v>
      </c>
      <c r="X32" s="9">
        <v>1139</v>
      </c>
      <c r="Y32" s="9">
        <v>948</v>
      </c>
      <c r="Z32" s="9">
        <v>664</v>
      </c>
      <c r="AA32" s="9">
        <v>438</v>
      </c>
      <c r="AB32" s="9">
        <v>254</v>
      </c>
      <c r="AC32" s="13">
        <v>122</v>
      </c>
    </row>
    <row r="33" spans="1:29" x14ac:dyDescent="0.25">
      <c r="A33" s="7" t="s">
        <v>31</v>
      </c>
      <c r="B33" s="21">
        <v>3229</v>
      </c>
      <c r="C33" s="21">
        <v>1587</v>
      </c>
      <c r="D33" s="60">
        <v>1642</v>
      </c>
      <c r="E33" s="21">
        <v>2810</v>
      </c>
      <c r="F33" s="21">
        <v>1344</v>
      </c>
      <c r="G33" s="60">
        <v>1466</v>
      </c>
      <c r="H33" s="21">
        <v>419</v>
      </c>
      <c r="I33" s="21">
        <v>243</v>
      </c>
      <c r="J33" s="60">
        <v>176</v>
      </c>
      <c r="K33" s="21">
        <v>189</v>
      </c>
      <c r="L33" s="21">
        <v>183</v>
      </c>
      <c r="M33" s="21">
        <v>156</v>
      </c>
      <c r="N33" s="21">
        <v>176</v>
      </c>
      <c r="O33" s="21">
        <v>221</v>
      </c>
      <c r="P33" s="21">
        <v>179</v>
      </c>
      <c r="Q33" s="21">
        <v>211</v>
      </c>
      <c r="R33" s="21">
        <v>250</v>
      </c>
      <c r="S33" s="21">
        <v>220</v>
      </c>
      <c r="T33" s="21">
        <v>272</v>
      </c>
      <c r="U33" s="21">
        <v>279</v>
      </c>
      <c r="V33" s="21">
        <v>221</v>
      </c>
      <c r="W33" s="21">
        <v>207</v>
      </c>
      <c r="X33" s="21">
        <v>151</v>
      </c>
      <c r="Y33" s="21">
        <v>126</v>
      </c>
      <c r="Z33" s="21">
        <v>76</v>
      </c>
      <c r="AA33" s="21">
        <v>57</v>
      </c>
      <c r="AB33" s="21">
        <v>37</v>
      </c>
      <c r="AC33" s="22">
        <v>18</v>
      </c>
    </row>
    <row r="34" spans="1:29" x14ac:dyDescent="0.25">
      <c r="A34" s="7" t="s">
        <v>32</v>
      </c>
      <c r="B34" s="21">
        <v>8043</v>
      </c>
      <c r="C34" s="21">
        <v>4047</v>
      </c>
      <c r="D34" s="60">
        <v>3996</v>
      </c>
      <c r="E34" s="21">
        <v>6220</v>
      </c>
      <c r="F34" s="21">
        <v>3063</v>
      </c>
      <c r="G34" s="60">
        <v>3157</v>
      </c>
      <c r="H34" s="21">
        <v>1823</v>
      </c>
      <c r="I34" s="21">
        <v>984</v>
      </c>
      <c r="J34" s="60">
        <v>839</v>
      </c>
      <c r="K34" s="21">
        <v>418</v>
      </c>
      <c r="L34" s="21">
        <v>445</v>
      </c>
      <c r="M34" s="21">
        <v>452</v>
      </c>
      <c r="N34" s="21">
        <v>426</v>
      </c>
      <c r="O34" s="21">
        <v>485</v>
      </c>
      <c r="P34" s="21">
        <v>581</v>
      </c>
      <c r="Q34" s="21">
        <v>567</v>
      </c>
      <c r="R34" s="21">
        <v>553</v>
      </c>
      <c r="S34" s="21">
        <v>559</v>
      </c>
      <c r="T34" s="21">
        <v>608</v>
      </c>
      <c r="U34" s="21">
        <v>540</v>
      </c>
      <c r="V34" s="21">
        <v>519</v>
      </c>
      <c r="W34" s="21">
        <v>492</v>
      </c>
      <c r="X34" s="21">
        <v>438</v>
      </c>
      <c r="Y34" s="21">
        <v>358</v>
      </c>
      <c r="Z34" s="21">
        <v>285</v>
      </c>
      <c r="AA34" s="21">
        <v>180</v>
      </c>
      <c r="AB34" s="21">
        <v>90</v>
      </c>
      <c r="AC34" s="22">
        <v>47</v>
      </c>
    </row>
    <row r="35" spans="1:29" x14ac:dyDescent="0.25">
      <c r="A35" s="7" t="s">
        <v>33</v>
      </c>
      <c r="B35" s="21">
        <v>1463</v>
      </c>
      <c r="C35" s="21">
        <v>749</v>
      </c>
      <c r="D35" s="60">
        <v>714</v>
      </c>
      <c r="E35" s="21">
        <v>1199</v>
      </c>
      <c r="F35" s="21">
        <v>609</v>
      </c>
      <c r="G35" s="60">
        <v>590</v>
      </c>
      <c r="H35" s="21">
        <v>264</v>
      </c>
      <c r="I35" s="21">
        <v>140</v>
      </c>
      <c r="J35" s="60">
        <v>124</v>
      </c>
      <c r="K35" s="21">
        <v>81</v>
      </c>
      <c r="L35" s="21">
        <v>92</v>
      </c>
      <c r="M35" s="21">
        <v>96</v>
      </c>
      <c r="N35" s="21">
        <v>86</v>
      </c>
      <c r="O35" s="21">
        <v>104</v>
      </c>
      <c r="P35" s="21">
        <v>81</v>
      </c>
      <c r="Q35" s="21">
        <v>71</v>
      </c>
      <c r="R35" s="21">
        <v>111</v>
      </c>
      <c r="S35" s="21">
        <v>92</v>
      </c>
      <c r="T35" s="21">
        <v>127</v>
      </c>
      <c r="U35" s="21">
        <v>116</v>
      </c>
      <c r="V35" s="21">
        <v>99</v>
      </c>
      <c r="W35" s="21">
        <v>81</v>
      </c>
      <c r="X35" s="21">
        <v>78</v>
      </c>
      <c r="Y35" s="21">
        <v>61</v>
      </c>
      <c r="Z35" s="21">
        <v>37</v>
      </c>
      <c r="AA35" s="21">
        <v>23</v>
      </c>
      <c r="AB35" s="21">
        <v>19</v>
      </c>
      <c r="AC35" s="22">
        <v>8</v>
      </c>
    </row>
    <row r="36" spans="1:29" x14ac:dyDescent="0.25">
      <c r="A36" s="7" t="s">
        <v>34</v>
      </c>
      <c r="B36" s="21">
        <v>2547</v>
      </c>
      <c r="C36" s="21">
        <v>1282</v>
      </c>
      <c r="D36" s="60">
        <v>1265</v>
      </c>
      <c r="E36" s="21">
        <v>2256</v>
      </c>
      <c r="F36" s="21">
        <v>1118</v>
      </c>
      <c r="G36" s="60">
        <v>1138</v>
      </c>
      <c r="H36" s="21">
        <v>291</v>
      </c>
      <c r="I36" s="21">
        <v>164</v>
      </c>
      <c r="J36" s="60">
        <v>127</v>
      </c>
      <c r="K36" s="21">
        <v>165</v>
      </c>
      <c r="L36" s="21">
        <v>159</v>
      </c>
      <c r="M36" s="21">
        <v>135</v>
      </c>
      <c r="N36" s="21">
        <v>159</v>
      </c>
      <c r="O36" s="21">
        <v>123</v>
      </c>
      <c r="P36" s="21">
        <v>145</v>
      </c>
      <c r="Q36" s="21">
        <v>195</v>
      </c>
      <c r="R36" s="21">
        <v>219</v>
      </c>
      <c r="S36" s="21">
        <v>175</v>
      </c>
      <c r="T36" s="21">
        <v>189</v>
      </c>
      <c r="U36" s="21">
        <v>206</v>
      </c>
      <c r="V36" s="21">
        <v>180</v>
      </c>
      <c r="W36" s="21">
        <v>136</v>
      </c>
      <c r="X36" s="21">
        <v>133</v>
      </c>
      <c r="Y36" s="21">
        <v>103</v>
      </c>
      <c r="Z36" s="21">
        <v>46</v>
      </c>
      <c r="AA36" s="21">
        <v>40</v>
      </c>
      <c r="AB36" s="21">
        <v>25</v>
      </c>
      <c r="AC36" s="22">
        <v>14</v>
      </c>
    </row>
    <row r="37" spans="1:29" x14ac:dyDescent="0.25">
      <c r="A37" s="7" t="s">
        <v>35</v>
      </c>
      <c r="B37" s="21">
        <v>2722</v>
      </c>
      <c r="C37" s="21">
        <v>1360</v>
      </c>
      <c r="D37" s="60">
        <v>1362</v>
      </c>
      <c r="E37" s="21">
        <v>2125</v>
      </c>
      <c r="F37" s="21">
        <v>1031</v>
      </c>
      <c r="G37" s="60">
        <v>1094</v>
      </c>
      <c r="H37" s="21">
        <v>597</v>
      </c>
      <c r="I37" s="21">
        <v>329</v>
      </c>
      <c r="J37" s="60">
        <v>268</v>
      </c>
      <c r="K37" s="21">
        <v>89</v>
      </c>
      <c r="L37" s="21">
        <v>87</v>
      </c>
      <c r="M37" s="21">
        <v>124</v>
      </c>
      <c r="N37" s="21">
        <v>98</v>
      </c>
      <c r="O37" s="21">
        <v>132</v>
      </c>
      <c r="P37" s="21">
        <v>213</v>
      </c>
      <c r="Q37" s="21">
        <v>217</v>
      </c>
      <c r="R37" s="21">
        <v>198</v>
      </c>
      <c r="S37" s="21">
        <v>181</v>
      </c>
      <c r="T37" s="21">
        <v>176</v>
      </c>
      <c r="U37" s="21">
        <v>208</v>
      </c>
      <c r="V37" s="21">
        <v>182</v>
      </c>
      <c r="W37" s="21">
        <v>180</v>
      </c>
      <c r="X37" s="21">
        <v>186</v>
      </c>
      <c r="Y37" s="21">
        <v>164</v>
      </c>
      <c r="Z37" s="21">
        <v>131</v>
      </c>
      <c r="AA37" s="21">
        <v>79</v>
      </c>
      <c r="AB37" s="21">
        <v>56</v>
      </c>
      <c r="AC37" s="22">
        <v>21</v>
      </c>
    </row>
    <row r="38" spans="1:29" x14ac:dyDescent="0.25">
      <c r="A38" s="7" t="s">
        <v>36</v>
      </c>
      <c r="B38" s="21">
        <v>1201</v>
      </c>
      <c r="C38" s="21">
        <v>629</v>
      </c>
      <c r="D38" s="60">
        <v>572</v>
      </c>
      <c r="E38" s="21">
        <v>1026</v>
      </c>
      <c r="F38" s="21">
        <v>532</v>
      </c>
      <c r="G38" s="60">
        <v>494</v>
      </c>
      <c r="H38" s="21">
        <v>175</v>
      </c>
      <c r="I38" s="21">
        <v>97</v>
      </c>
      <c r="J38" s="60">
        <v>78</v>
      </c>
      <c r="K38" s="21">
        <v>58</v>
      </c>
      <c r="L38" s="21">
        <v>49</v>
      </c>
      <c r="M38" s="21">
        <v>46</v>
      </c>
      <c r="N38" s="21">
        <v>58</v>
      </c>
      <c r="O38" s="21">
        <v>77</v>
      </c>
      <c r="P38" s="21">
        <v>72</v>
      </c>
      <c r="Q38" s="21">
        <v>81</v>
      </c>
      <c r="R38" s="21">
        <v>73</v>
      </c>
      <c r="S38" s="21">
        <v>75</v>
      </c>
      <c r="T38" s="21">
        <v>92</v>
      </c>
      <c r="U38" s="21">
        <v>92</v>
      </c>
      <c r="V38" s="21">
        <v>115</v>
      </c>
      <c r="W38" s="21">
        <v>90</v>
      </c>
      <c r="X38" s="21">
        <v>72</v>
      </c>
      <c r="Y38" s="21">
        <v>60</v>
      </c>
      <c r="Z38" s="21">
        <v>44</v>
      </c>
      <c r="AA38" s="21">
        <v>28</v>
      </c>
      <c r="AB38" s="21">
        <v>11</v>
      </c>
      <c r="AC38" s="22">
        <v>8</v>
      </c>
    </row>
    <row r="39" spans="1:29" x14ac:dyDescent="0.25">
      <c r="A39" s="7" t="s">
        <v>37</v>
      </c>
      <c r="B39" s="21">
        <v>1340</v>
      </c>
      <c r="C39" s="21">
        <v>667</v>
      </c>
      <c r="D39" s="60">
        <v>673</v>
      </c>
      <c r="E39" s="21">
        <v>1148</v>
      </c>
      <c r="F39" s="21">
        <v>569</v>
      </c>
      <c r="G39" s="60">
        <v>579</v>
      </c>
      <c r="H39" s="21">
        <v>192</v>
      </c>
      <c r="I39" s="21">
        <v>98</v>
      </c>
      <c r="J39" s="60">
        <v>94</v>
      </c>
      <c r="K39" s="21">
        <v>63</v>
      </c>
      <c r="L39" s="21">
        <v>67</v>
      </c>
      <c r="M39" s="21">
        <v>57</v>
      </c>
      <c r="N39" s="21">
        <v>69</v>
      </c>
      <c r="O39" s="21">
        <v>53</v>
      </c>
      <c r="P39" s="21">
        <v>73</v>
      </c>
      <c r="Q39" s="21">
        <v>99</v>
      </c>
      <c r="R39" s="21">
        <v>83</v>
      </c>
      <c r="S39" s="21">
        <v>96</v>
      </c>
      <c r="T39" s="21">
        <v>111</v>
      </c>
      <c r="U39" s="21">
        <v>112</v>
      </c>
      <c r="V39" s="21">
        <v>112</v>
      </c>
      <c r="W39" s="21">
        <v>90</v>
      </c>
      <c r="X39" s="21">
        <v>81</v>
      </c>
      <c r="Y39" s="21">
        <v>76</v>
      </c>
      <c r="Z39" s="21">
        <v>45</v>
      </c>
      <c r="AA39" s="21">
        <v>31</v>
      </c>
      <c r="AB39" s="21">
        <v>16</v>
      </c>
      <c r="AC39" s="22">
        <v>6</v>
      </c>
    </row>
    <row r="40" spans="1:29" ht="13" x14ac:dyDescent="0.3">
      <c r="A40" s="6" t="str">
        <f>VLOOKUP("&lt;Zeilentitel_6&gt;",Uebersetzungen!$B$3:$E$121,Uebersetzungen!$B$2+1,FALSE)</f>
        <v>Region Landquart</v>
      </c>
      <c r="B40" s="9">
        <v>24815</v>
      </c>
      <c r="C40" s="9">
        <v>12484</v>
      </c>
      <c r="D40" s="65">
        <v>12331</v>
      </c>
      <c r="E40" s="9">
        <v>21172</v>
      </c>
      <c r="F40" s="9">
        <v>10487</v>
      </c>
      <c r="G40" s="65">
        <v>10685</v>
      </c>
      <c r="H40" s="9">
        <v>3643</v>
      </c>
      <c r="I40" s="9">
        <v>1997</v>
      </c>
      <c r="J40" s="65">
        <v>1646</v>
      </c>
      <c r="K40" s="66">
        <v>1278</v>
      </c>
      <c r="L40" s="9">
        <v>1227</v>
      </c>
      <c r="M40" s="9">
        <v>1238</v>
      </c>
      <c r="N40" s="9">
        <v>1327</v>
      </c>
      <c r="O40" s="9">
        <v>1491</v>
      </c>
      <c r="P40" s="9">
        <v>1555</v>
      </c>
      <c r="Q40" s="9">
        <v>1621</v>
      </c>
      <c r="R40" s="9">
        <v>1618</v>
      </c>
      <c r="S40" s="9">
        <v>1579</v>
      </c>
      <c r="T40" s="9">
        <v>2024</v>
      </c>
      <c r="U40" s="9">
        <v>2170</v>
      </c>
      <c r="V40" s="9">
        <v>1955</v>
      </c>
      <c r="W40" s="9">
        <v>1507</v>
      </c>
      <c r="X40" s="9">
        <v>1352</v>
      </c>
      <c r="Y40" s="9">
        <v>1078</v>
      </c>
      <c r="Z40" s="9">
        <v>789</v>
      </c>
      <c r="AA40" s="9">
        <v>534</v>
      </c>
      <c r="AB40" s="9">
        <v>298</v>
      </c>
      <c r="AC40" s="13">
        <v>174</v>
      </c>
    </row>
    <row r="41" spans="1:29" x14ac:dyDescent="0.25">
      <c r="A41" s="7" t="s">
        <v>71</v>
      </c>
      <c r="B41" s="21">
        <v>3301</v>
      </c>
      <c r="C41" s="21">
        <v>1710</v>
      </c>
      <c r="D41" s="60">
        <v>1591</v>
      </c>
      <c r="E41" s="21">
        <v>2910</v>
      </c>
      <c r="F41" s="21">
        <v>1469</v>
      </c>
      <c r="G41" s="60">
        <v>1441</v>
      </c>
      <c r="H41" s="21">
        <v>391</v>
      </c>
      <c r="I41" s="21">
        <v>241</v>
      </c>
      <c r="J41" s="60">
        <v>150</v>
      </c>
      <c r="K41" s="21">
        <v>173</v>
      </c>
      <c r="L41" s="21">
        <v>167</v>
      </c>
      <c r="M41" s="21">
        <v>161</v>
      </c>
      <c r="N41" s="21">
        <v>210</v>
      </c>
      <c r="O41" s="21">
        <v>211</v>
      </c>
      <c r="P41" s="21">
        <v>195</v>
      </c>
      <c r="Q41" s="21">
        <v>216</v>
      </c>
      <c r="R41" s="21">
        <v>220</v>
      </c>
      <c r="S41" s="21">
        <v>227</v>
      </c>
      <c r="T41" s="21">
        <v>277</v>
      </c>
      <c r="U41" s="21">
        <v>297</v>
      </c>
      <c r="V41" s="21">
        <v>235</v>
      </c>
      <c r="W41" s="21">
        <v>207</v>
      </c>
      <c r="X41" s="21">
        <v>172</v>
      </c>
      <c r="Y41" s="21">
        <v>136</v>
      </c>
      <c r="Z41" s="21">
        <v>102</v>
      </c>
      <c r="AA41" s="21">
        <v>52</v>
      </c>
      <c r="AB41" s="21">
        <v>31</v>
      </c>
      <c r="AC41" s="22">
        <v>12</v>
      </c>
    </row>
    <row r="42" spans="1:29" x14ac:dyDescent="0.25">
      <c r="A42" s="7" t="s">
        <v>72</v>
      </c>
      <c r="B42" s="21">
        <v>2491</v>
      </c>
      <c r="C42" s="21">
        <v>1246</v>
      </c>
      <c r="D42" s="60">
        <v>1245</v>
      </c>
      <c r="E42" s="21">
        <v>2205</v>
      </c>
      <c r="F42" s="21">
        <v>1102</v>
      </c>
      <c r="G42" s="60">
        <v>1103</v>
      </c>
      <c r="H42" s="21">
        <v>286</v>
      </c>
      <c r="I42" s="21">
        <v>144</v>
      </c>
      <c r="J42" s="60">
        <v>142</v>
      </c>
      <c r="K42" s="21">
        <v>116</v>
      </c>
      <c r="L42" s="21">
        <v>118</v>
      </c>
      <c r="M42" s="21">
        <v>152</v>
      </c>
      <c r="N42" s="21">
        <v>178</v>
      </c>
      <c r="O42" s="21">
        <v>160</v>
      </c>
      <c r="P42" s="21">
        <v>132</v>
      </c>
      <c r="Q42" s="21">
        <v>166</v>
      </c>
      <c r="R42" s="21">
        <v>166</v>
      </c>
      <c r="S42" s="21">
        <v>186</v>
      </c>
      <c r="T42" s="21">
        <v>222</v>
      </c>
      <c r="U42" s="21">
        <v>211</v>
      </c>
      <c r="V42" s="21">
        <v>190</v>
      </c>
      <c r="W42" s="21">
        <v>121</v>
      </c>
      <c r="X42" s="21">
        <v>102</v>
      </c>
      <c r="Y42" s="21">
        <v>102</v>
      </c>
      <c r="Z42" s="21">
        <v>90</v>
      </c>
      <c r="AA42" s="21">
        <v>49</v>
      </c>
      <c r="AB42" s="21">
        <v>18</v>
      </c>
      <c r="AC42" s="22">
        <v>12</v>
      </c>
    </row>
    <row r="43" spans="1:29" x14ac:dyDescent="0.25">
      <c r="A43" s="7" t="s">
        <v>73</v>
      </c>
      <c r="B43" s="21">
        <v>3431</v>
      </c>
      <c r="C43" s="21">
        <v>1727</v>
      </c>
      <c r="D43" s="60">
        <v>1704</v>
      </c>
      <c r="E43" s="21">
        <v>2956</v>
      </c>
      <c r="F43" s="21">
        <v>1464</v>
      </c>
      <c r="G43" s="60">
        <v>1492</v>
      </c>
      <c r="H43" s="21">
        <v>475</v>
      </c>
      <c r="I43" s="21">
        <v>263</v>
      </c>
      <c r="J43" s="60">
        <v>212</v>
      </c>
      <c r="K43" s="21">
        <v>181</v>
      </c>
      <c r="L43" s="21">
        <v>172</v>
      </c>
      <c r="M43" s="21">
        <v>183</v>
      </c>
      <c r="N43" s="21">
        <v>168</v>
      </c>
      <c r="O43" s="21">
        <v>200</v>
      </c>
      <c r="P43" s="21">
        <v>236</v>
      </c>
      <c r="Q43" s="21">
        <v>227</v>
      </c>
      <c r="R43" s="21">
        <v>224</v>
      </c>
      <c r="S43" s="21">
        <v>213</v>
      </c>
      <c r="T43" s="21">
        <v>276</v>
      </c>
      <c r="U43" s="21">
        <v>265</v>
      </c>
      <c r="V43" s="21">
        <v>264</v>
      </c>
      <c r="W43" s="21">
        <v>212</v>
      </c>
      <c r="X43" s="21">
        <v>205</v>
      </c>
      <c r="Y43" s="21">
        <v>138</v>
      </c>
      <c r="Z43" s="21">
        <v>119</v>
      </c>
      <c r="AA43" s="21">
        <v>81</v>
      </c>
      <c r="AB43" s="21">
        <v>39</v>
      </c>
      <c r="AC43" s="22">
        <v>28</v>
      </c>
    </row>
    <row r="44" spans="1:29" x14ac:dyDescent="0.25">
      <c r="A44" s="7" t="s">
        <v>74</v>
      </c>
      <c r="B44" s="21">
        <v>691</v>
      </c>
      <c r="C44" s="21">
        <v>344</v>
      </c>
      <c r="D44" s="60">
        <v>347</v>
      </c>
      <c r="E44" s="21">
        <v>636</v>
      </c>
      <c r="F44" s="21">
        <v>315</v>
      </c>
      <c r="G44" s="60">
        <v>321</v>
      </c>
      <c r="H44" s="21">
        <v>55</v>
      </c>
      <c r="I44" s="21">
        <v>29</v>
      </c>
      <c r="J44" s="60">
        <v>26</v>
      </c>
      <c r="K44" s="21">
        <v>39</v>
      </c>
      <c r="L44" s="21">
        <v>34</v>
      </c>
      <c r="M44" s="21">
        <v>29</v>
      </c>
      <c r="N44" s="21">
        <v>32</v>
      </c>
      <c r="O44" s="21">
        <v>26</v>
      </c>
      <c r="P44" s="21">
        <v>36</v>
      </c>
      <c r="Q44" s="21">
        <v>47</v>
      </c>
      <c r="R44" s="21">
        <v>68</v>
      </c>
      <c r="S44" s="21">
        <v>47</v>
      </c>
      <c r="T44" s="21">
        <v>53</v>
      </c>
      <c r="U44" s="21">
        <v>61</v>
      </c>
      <c r="V44" s="21">
        <v>53</v>
      </c>
      <c r="W44" s="21">
        <v>47</v>
      </c>
      <c r="X44" s="21">
        <v>40</v>
      </c>
      <c r="Y44" s="21">
        <v>38</v>
      </c>
      <c r="Z44" s="21">
        <v>15</v>
      </c>
      <c r="AA44" s="21">
        <v>13</v>
      </c>
      <c r="AB44" s="21">
        <v>7</v>
      </c>
      <c r="AC44" s="22">
        <v>6</v>
      </c>
    </row>
    <row r="45" spans="1:29" x14ac:dyDescent="0.25">
      <c r="A45" s="7" t="s">
        <v>75</v>
      </c>
      <c r="B45" s="21">
        <v>902</v>
      </c>
      <c r="C45" s="21">
        <v>447</v>
      </c>
      <c r="D45" s="60">
        <v>455</v>
      </c>
      <c r="E45" s="21">
        <v>808</v>
      </c>
      <c r="F45" s="21">
        <v>396</v>
      </c>
      <c r="G45" s="60">
        <v>412</v>
      </c>
      <c r="H45" s="21">
        <v>94</v>
      </c>
      <c r="I45" s="21">
        <v>51</v>
      </c>
      <c r="J45" s="60">
        <v>43</v>
      </c>
      <c r="K45" s="21">
        <v>49</v>
      </c>
      <c r="L45" s="21">
        <v>45</v>
      </c>
      <c r="M45" s="21">
        <v>49</v>
      </c>
      <c r="N45" s="21">
        <v>48</v>
      </c>
      <c r="O45" s="21">
        <v>54</v>
      </c>
      <c r="P45" s="21">
        <v>55</v>
      </c>
      <c r="Q45" s="21">
        <v>62</v>
      </c>
      <c r="R45" s="21">
        <v>54</v>
      </c>
      <c r="S45" s="21">
        <v>60</v>
      </c>
      <c r="T45" s="21">
        <v>74</v>
      </c>
      <c r="U45" s="21">
        <v>83</v>
      </c>
      <c r="V45" s="21">
        <v>64</v>
      </c>
      <c r="W45" s="21">
        <v>63</v>
      </c>
      <c r="X45" s="21">
        <v>62</v>
      </c>
      <c r="Y45" s="21">
        <v>27</v>
      </c>
      <c r="Z45" s="21">
        <v>22</v>
      </c>
      <c r="AA45" s="21">
        <v>14</v>
      </c>
      <c r="AB45" s="21">
        <v>7</v>
      </c>
      <c r="AC45" s="22">
        <v>10</v>
      </c>
    </row>
    <row r="46" spans="1:29" x14ac:dyDescent="0.25">
      <c r="A46" s="7" t="s">
        <v>76</v>
      </c>
      <c r="B46" s="21">
        <v>2835</v>
      </c>
      <c r="C46" s="21">
        <v>1392</v>
      </c>
      <c r="D46" s="60">
        <v>1443</v>
      </c>
      <c r="E46" s="21">
        <v>2532</v>
      </c>
      <c r="F46" s="21">
        <v>1232</v>
      </c>
      <c r="G46" s="60">
        <v>1300</v>
      </c>
      <c r="H46" s="21">
        <v>303</v>
      </c>
      <c r="I46" s="21">
        <v>160</v>
      </c>
      <c r="J46" s="60">
        <v>143</v>
      </c>
      <c r="K46" s="21">
        <v>161</v>
      </c>
      <c r="L46" s="21">
        <v>130</v>
      </c>
      <c r="M46" s="21">
        <v>111</v>
      </c>
      <c r="N46" s="21">
        <v>140</v>
      </c>
      <c r="O46" s="21">
        <v>149</v>
      </c>
      <c r="P46" s="21">
        <v>164</v>
      </c>
      <c r="Q46" s="21">
        <v>179</v>
      </c>
      <c r="R46" s="21">
        <v>203</v>
      </c>
      <c r="S46" s="21">
        <v>175</v>
      </c>
      <c r="T46" s="21">
        <v>244</v>
      </c>
      <c r="U46" s="21">
        <v>251</v>
      </c>
      <c r="V46" s="21">
        <v>229</v>
      </c>
      <c r="W46" s="21">
        <v>158</v>
      </c>
      <c r="X46" s="21">
        <v>147</v>
      </c>
      <c r="Y46" s="21">
        <v>145</v>
      </c>
      <c r="Z46" s="21">
        <v>102</v>
      </c>
      <c r="AA46" s="21">
        <v>68</v>
      </c>
      <c r="AB46" s="21">
        <v>46</v>
      </c>
      <c r="AC46" s="22">
        <v>33</v>
      </c>
    </row>
    <row r="47" spans="1:29" x14ac:dyDescent="0.25">
      <c r="A47" s="7" t="s">
        <v>77</v>
      </c>
      <c r="B47" s="21">
        <v>2310</v>
      </c>
      <c r="C47" s="21">
        <v>1159</v>
      </c>
      <c r="D47" s="60">
        <v>1151</v>
      </c>
      <c r="E47" s="21">
        <v>2110</v>
      </c>
      <c r="F47" s="21">
        <v>1053</v>
      </c>
      <c r="G47" s="60">
        <v>1057</v>
      </c>
      <c r="H47" s="21">
        <v>200</v>
      </c>
      <c r="I47" s="21">
        <v>106</v>
      </c>
      <c r="J47" s="60">
        <v>94</v>
      </c>
      <c r="K47" s="21">
        <v>105</v>
      </c>
      <c r="L47" s="21">
        <v>114</v>
      </c>
      <c r="M47" s="21">
        <v>143</v>
      </c>
      <c r="N47" s="21">
        <v>132</v>
      </c>
      <c r="O47" s="21">
        <v>141</v>
      </c>
      <c r="P47" s="21">
        <v>101</v>
      </c>
      <c r="Q47" s="21">
        <v>111</v>
      </c>
      <c r="R47" s="21">
        <v>128</v>
      </c>
      <c r="S47" s="21">
        <v>154</v>
      </c>
      <c r="T47" s="21">
        <v>239</v>
      </c>
      <c r="U47" s="21">
        <v>232</v>
      </c>
      <c r="V47" s="21">
        <v>166</v>
      </c>
      <c r="W47" s="21">
        <v>124</v>
      </c>
      <c r="X47" s="21">
        <v>129</v>
      </c>
      <c r="Y47" s="21">
        <v>120</v>
      </c>
      <c r="Z47" s="21">
        <v>66</v>
      </c>
      <c r="AA47" s="21">
        <v>52</v>
      </c>
      <c r="AB47" s="21">
        <v>31</v>
      </c>
      <c r="AC47" s="22">
        <v>22</v>
      </c>
    </row>
    <row r="48" spans="1:29" x14ac:dyDescent="0.25">
      <c r="A48" s="7" t="s">
        <v>78</v>
      </c>
      <c r="B48" s="21">
        <v>8854</v>
      </c>
      <c r="C48" s="21">
        <v>4459</v>
      </c>
      <c r="D48" s="60">
        <v>4395</v>
      </c>
      <c r="E48" s="21">
        <v>7015</v>
      </c>
      <c r="F48" s="21">
        <v>3456</v>
      </c>
      <c r="G48" s="60">
        <v>3559</v>
      </c>
      <c r="H48" s="21">
        <v>1839</v>
      </c>
      <c r="I48" s="21">
        <v>1003</v>
      </c>
      <c r="J48" s="60">
        <v>836</v>
      </c>
      <c r="K48" s="21">
        <v>454</v>
      </c>
      <c r="L48" s="21">
        <v>447</v>
      </c>
      <c r="M48" s="21">
        <v>410</v>
      </c>
      <c r="N48" s="21">
        <v>419</v>
      </c>
      <c r="O48" s="21">
        <v>550</v>
      </c>
      <c r="P48" s="21">
        <v>636</v>
      </c>
      <c r="Q48" s="21">
        <v>613</v>
      </c>
      <c r="R48" s="21">
        <v>555</v>
      </c>
      <c r="S48" s="21">
        <v>517</v>
      </c>
      <c r="T48" s="21">
        <v>639</v>
      </c>
      <c r="U48" s="21">
        <v>770</v>
      </c>
      <c r="V48" s="21">
        <v>754</v>
      </c>
      <c r="W48" s="21">
        <v>575</v>
      </c>
      <c r="X48" s="21">
        <v>495</v>
      </c>
      <c r="Y48" s="21">
        <v>372</v>
      </c>
      <c r="Z48" s="21">
        <v>273</v>
      </c>
      <c r="AA48" s="21">
        <v>205</v>
      </c>
      <c r="AB48" s="21">
        <v>119</v>
      </c>
      <c r="AC48" s="22">
        <v>51</v>
      </c>
    </row>
    <row r="49" spans="1:29" ht="13" x14ac:dyDescent="0.3">
      <c r="A49" s="6" t="str">
        <f>VLOOKUP("&lt;Zeilentitel_7&gt;",Uebersetzungen!$B$3:$E$121,Uebersetzungen!$B$2+1,FALSE)</f>
        <v>Region Maloja</v>
      </c>
      <c r="B49" s="9">
        <v>18550</v>
      </c>
      <c r="C49" s="9">
        <v>9226</v>
      </c>
      <c r="D49" s="65">
        <v>9324</v>
      </c>
      <c r="E49" s="9">
        <v>12757</v>
      </c>
      <c r="F49" s="9">
        <v>6176</v>
      </c>
      <c r="G49" s="65">
        <v>6581</v>
      </c>
      <c r="H49" s="9">
        <v>5793</v>
      </c>
      <c r="I49" s="9">
        <v>3050</v>
      </c>
      <c r="J49" s="65">
        <v>2743</v>
      </c>
      <c r="K49" s="66">
        <v>768</v>
      </c>
      <c r="L49" s="9">
        <v>727</v>
      </c>
      <c r="M49" s="9">
        <v>743</v>
      </c>
      <c r="N49" s="9">
        <v>888</v>
      </c>
      <c r="O49" s="9">
        <v>919</v>
      </c>
      <c r="P49" s="9">
        <v>1120</v>
      </c>
      <c r="Q49" s="9">
        <v>1218</v>
      </c>
      <c r="R49" s="9">
        <v>1246</v>
      </c>
      <c r="S49" s="9">
        <v>1297</v>
      </c>
      <c r="T49" s="9">
        <v>1566</v>
      </c>
      <c r="U49" s="9">
        <v>1601</v>
      </c>
      <c r="V49" s="9">
        <v>1463</v>
      </c>
      <c r="W49" s="9">
        <v>1240</v>
      </c>
      <c r="X49" s="9">
        <v>1120</v>
      </c>
      <c r="Y49" s="9">
        <v>1024</v>
      </c>
      <c r="Z49" s="9">
        <v>710</v>
      </c>
      <c r="AA49" s="9">
        <v>461</v>
      </c>
      <c r="AB49" s="9">
        <v>285</v>
      </c>
      <c r="AC49" s="13">
        <v>154</v>
      </c>
    </row>
    <row r="50" spans="1:29" x14ac:dyDescent="0.25">
      <c r="A50" s="7" t="s">
        <v>42</v>
      </c>
      <c r="B50" s="21">
        <v>616</v>
      </c>
      <c r="C50" s="21">
        <v>319</v>
      </c>
      <c r="D50" s="60">
        <v>297</v>
      </c>
      <c r="E50" s="21">
        <v>518</v>
      </c>
      <c r="F50" s="21">
        <v>256</v>
      </c>
      <c r="G50" s="60">
        <v>262</v>
      </c>
      <c r="H50" s="21">
        <v>98</v>
      </c>
      <c r="I50" s="21">
        <v>63</v>
      </c>
      <c r="J50" s="60">
        <v>35</v>
      </c>
      <c r="K50" s="21">
        <v>20</v>
      </c>
      <c r="L50" s="21">
        <v>24</v>
      </c>
      <c r="M50" s="21">
        <v>17</v>
      </c>
      <c r="N50" s="21">
        <v>26</v>
      </c>
      <c r="O50" s="21">
        <v>38</v>
      </c>
      <c r="P50" s="21">
        <v>44</v>
      </c>
      <c r="Q50" s="21">
        <v>34</v>
      </c>
      <c r="R50" s="21">
        <v>42</v>
      </c>
      <c r="S50" s="21">
        <v>37</v>
      </c>
      <c r="T50" s="21">
        <v>46</v>
      </c>
      <c r="U50" s="21">
        <v>63</v>
      </c>
      <c r="V50" s="21">
        <v>62</v>
      </c>
      <c r="W50" s="21">
        <v>44</v>
      </c>
      <c r="X50" s="21">
        <v>43</v>
      </c>
      <c r="Y50" s="21">
        <v>34</v>
      </c>
      <c r="Z50" s="21">
        <v>19</v>
      </c>
      <c r="AA50" s="21">
        <v>16</v>
      </c>
      <c r="AB50" s="21">
        <v>4</v>
      </c>
      <c r="AC50" s="22">
        <v>3</v>
      </c>
    </row>
    <row r="51" spans="1:29" x14ac:dyDescent="0.25">
      <c r="A51" s="7" t="s">
        <v>43</v>
      </c>
      <c r="B51" s="21">
        <v>1499</v>
      </c>
      <c r="C51" s="21">
        <v>737</v>
      </c>
      <c r="D51" s="60">
        <v>762</v>
      </c>
      <c r="E51" s="21">
        <v>1027</v>
      </c>
      <c r="F51" s="21">
        <v>508</v>
      </c>
      <c r="G51" s="60">
        <v>519</v>
      </c>
      <c r="H51" s="21">
        <v>472</v>
      </c>
      <c r="I51" s="21">
        <v>229</v>
      </c>
      <c r="J51" s="60">
        <v>243</v>
      </c>
      <c r="K51" s="21">
        <v>46</v>
      </c>
      <c r="L51" s="21">
        <v>66</v>
      </c>
      <c r="M51" s="21">
        <v>65</v>
      </c>
      <c r="N51" s="21">
        <v>79</v>
      </c>
      <c r="O51" s="21">
        <v>87</v>
      </c>
      <c r="P51" s="21">
        <v>96</v>
      </c>
      <c r="Q51" s="21">
        <v>82</v>
      </c>
      <c r="R51" s="21">
        <v>75</v>
      </c>
      <c r="S51" s="21">
        <v>87</v>
      </c>
      <c r="T51" s="21">
        <v>142</v>
      </c>
      <c r="U51" s="21">
        <v>148</v>
      </c>
      <c r="V51" s="21">
        <v>140</v>
      </c>
      <c r="W51" s="21">
        <v>85</v>
      </c>
      <c r="X51" s="21">
        <v>93</v>
      </c>
      <c r="Y51" s="21">
        <v>92</v>
      </c>
      <c r="Z51" s="21">
        <v>51</v>
      </c>
      <c r="AA51" s="21">
        <v>35</v>
      </c>
      <c r="AB51" s="21">
        <v>21</v>
      </c>
      <c r="AC51" s="22">
        <v>9</v>
      </c>
    </row>
    <row r="52" spans="1:29" x14ac:dyDescent="0.25">
      <c r="A52" s="7" t="s">
        <v>44</v>
      </c>
      <c r="B52" s="21">
        <v>216</v>
      </c>
      <c r="C52" s="21">
        <v>107</v>
      </c>
      <c r="D52" s="60">
        <v>109</v>
      </c>
      <c r="E52" s="21">
        <v>149</v>
      </c>
      <c r="F52" s="21">
        <v>73</v>
      </c>
      <c r="G52" s="60">
        <v>76</v>
      </c>
      <c r="H52" s="21">
        <v>67</v>
      </c>
      <c r="I52" s="21">
        <v>34</v>
      </c>
      <c r="J52" s="60">
        <v>33</v>
      </c>
      <c r="K52" s="21">
        <v>13</v>
      </c>
      <c r="L52" s="21">
        <v>12</v>
      </c>
      <c r="M52" s="21">
        <v>7</v>
      </c>
      <c r="N52" s="21">
        <v>12</v>
      </c>
      <c r="O52" s="21">
        <v>7</v>
      </c>
      <c r="P52" s="21">
        <v>10</v>
      </c>
      <c r="Q52" s="21">
        <v>15</v>
      </c>
      <c r="R52" s="21">
        <v>20</v>
      </c>
      <c r="S52" s="21">
        <v>11</v>
      </c>
      <c r="T52" s="21">
        <v>16</v>
      </c>
      <c r="U52" s="21">
        <v>20</v>
      </c>
      <c r="V52" s="21">
        <v>15</v>
      </c>
      <c r="W52" s="21">
        <v>18</v>
      </c>
      <c r="X52" s="21">
        <v>16</v>
      </c>
      <c r="Y52" s="21">
        <v>14</v>
      </c>
      <c r="Z52" s="21">
        <v>5</v>
      </c>
      <c r="AA52" s="21">
        <v>2</v>
      </c>
      <c r="AB52" s="21">
        <v>1</v>
      </c>
      <c r="AC52" s="22">
        <v>2</v>
      </c>
    </row>
    <row r="53" spans="1:29" x14ac:dyDescent="0.25">
      <c r="A53" s="7" t="s">
        <v>45</v>
      </c>
      <c r="B53" s="21">
        <v>2197</v>
      </c>
      <c r="C53" s="21">
        <v>1089</v>
      </c>
      <c r="D53" s="60">
        <v>1108</v>
      </c>
      <c r="E53" s="21">
        <v>1431</v>
      </c>
      <c r="F53" s="21">
        <v>700</v>
      </c>
      <c r="G53" s="60">
        <v>731</v>
      </c>
      <c r="H53" s="21">
        <v>766</v>
      </c>
      <c r="I53" s="21">
        <v>389</v>
      </c>
      <c r="J53" s="60">
        <v>377</v>
      </c>
      <c r="K53" s="21">
        <v>118</v>
      </c>
      <c r="L53" s="21">
        <v>99</v>
      </c>
      <c r="M53" s="21">
        <v>98</v>
      </c>
      <c r="N53" s="21">
        <v>97</v>
      </c>
      <c r="O53" s="21">
        <v>99</v>
      </c>
      <c r="P53" s="21">
        <v>115</v>
      </c>
      <c r="Q53" s="21">
        <v>162</v>
      </c>
      <c r="R53" s="21">
        <v>178</v>
      </c>
      <c r="S53" s="21">
        <v>181</v>
      </c>
      <c r="T53" s="21">
        <v>196</v>
      </c>
      <c r="U53" s="21">
        <v>185</v>
      </c>
      <c r="V53" s="21">
        <v>159</v>
      </c>
      <c r="W53" s="21">
        <v>140</v>
      </c>
      <c r="X53" s="21">
        <v>129</v>
      </c>
      <c r="Y53" s="21">
        <v>86</v>
      </c>
      <c r="Z53" s="21">
        <v>68</v>
      </c>
      <c r="AA53" s="21">
        <v>45</v>
      </c>
      <c r="AB53" s="21">
        <v>26</v>
      </c>
      <c r="AC53" s="22">
        <v>16</v>
      </c>
    </row>
    <row r="54" spans="1:29" x14ac:dyDescent="0.25">
      <c r="A54" s="7" t="s">
        <v>95</v>
      </c>
      <c r="B54" s="21">
        <v>745</v>
      </c>
      <c r="C54" s="21">
        <v>383</v>
      </c>
      <c r="D54" s="60">
        <v>362</v>
      </c>
      <c r="E54" s="21">
        <v>541</v>
      </c>
      <c r="F54" s="21">
        <v>278</v>
      </c>
      <c r="G54" s="60">
        <v>263</v>
      </c>
      <c r="H54" s="21">
        <v>204</v>
      </c>
      <c r="I54" s="21">
        <v>105</v>
      </c>
      <c r="J54" s="60">
        <v>99</v>
      </c>
      <c r="K54" s="21">
        <v>32</v>
      </c>
      <c r="L54" s="21">
        <v>22</v>
      </c>
      <c r="M54" s="21">
        <v>24</v>
      </c>
      <c r="N54" s="21">
        <v>34</v>
      </c>
      <c r="O54" s="21">
        <v>37</v>
      </c>
      <c r="P54" s="21">
        <v>46</v>
      </c>
      <c r="Q54" s="21">
        <v>44</v>
      </c>
      <c r="R54" s="21">
        <v>41</v>
      </c>
      <c r="S54" s="21">
        <v>54</v>
      </c>
      <c r="T54" s="21">
        <v>69</v>
      </c>
      <c r="U54" s="21">
        <v>64</v>
      </c>
      <c r="V54" s="21">
        <v>59</v>
      </c>
      <c r="W54" s="21">
        <v>61</v>
      </c>
      <c r="X54" s="21">
        <v>60</v>
      </c>
      <c r="Y54" s="21">
        <v>49</v>
      </c>
      <c r="Z54" s="21">
        <v>27</v>
      </c>
      <c r="AA54" s="21">
        <v>11</v>
      </c>
      <c r="AB54" s="21">
        <v>9</v>
      </c>
      <c r="AC54" s="22">
        <v>2</v>
      </c>
    </row>
    <row r="55" spans="1:29" x14ac:dyDescent="0.25">
      <c r="A55" s="7" t="s">
        <v>46</v>
      </c>
      <c r="B55" s="21">
        <v>2980</v>
      </c>
      <c r="C55" s="21">
        <v>1461</v>
      </c>
      <c r="D55" s="60">
        <v>1519</v>
      </c>
      <c r="E55" s="21">
        <v>2266</v>
      </c>
      <c r="F55" s="21">
        <v>1077</v>
      </c>
      <c r="G55" s="60">
        <v>1189</v>
      </c>
      <c r="H55" s="21">
        <v>714</v>
      </c>
      <c r="I55" s="21">
        <v>384</v>
      </c>
      <c r="J55" s="60">
        <v>330</v>
      </c>
      <c r="K55" s="21">
        <v>136</v>
      </c>
      <c r="L55" s="21">
        <v>120</v>
      </c>
      <c r="M55" s="21">
        <v>122</v>
      </c>
      <c r="N55" s="21">
        <v>144</v>
      </c>
      <c r="O55" s="21">
        <v>172</v>
      </c>
      <c r="P55" s="21">
        <v>183</v>
      </c>
      <c r="Q55" s="21">
        <v>211</v>
      </c>
      <c r="R55" s="21">
        <v>202</v>
      </c>
      <c r="S55" s="21">
        <v>209</v>
      </c>
      <c r="T55" s="21">
        <v>265</v>
      </c>
      <c r="U55" s="21">
        <v>277</v>
      </c>
      <c r="V55" s="21">
        <v>210</v>
      </c>
      <c r="W55" s="21">
        <v>183</v>
      </c>
      <c r="X55" s="21">
        <v>147</v>
      </c>
      <c r="Y55" s="21">
        <v>157</v>
      </c>
      <c r="Z55" s="21">
        <v>104</v>
      </c>
      <c r="AA55" s="21">
        <v>70</v>
      </c>
      <c r="AB55" s="21">
        <v>41</v>
      </c>
      <c r="AC55" s="22">
        <v>27</v>
      </c>
    </row>
    <row r="56" spans="1:29" x14ac:dyDescent="0.25">
      <c r="A56" s="7" t="s">
        <v>97</v>
      </c>
      <c r="B56" s="21">
        <v>5084</v>
      </c>
      <c r="C56" s="21">
        <v>2526</v>
      </c>
      <c r="D56" s="60">
        <v>2558</v>
      </c>
      <c r="E56" s="21">
        <v>2974</v>
      </c>
      <c r="F56" s="21">
        <v>1406</v>
      </c>
      <c r="G56" s="60">
        <v>1568</v>
      </c>
      <c r="H56" s="21">
        <v>2110</v>
      </c>
      <c r="I56" s="21">
        <v>1120</v>
      </c>
      <c r="J56" s="60">
        <v>990</v>
      </c>
      <c r="K56" s="21">
        <v>194</v>
      </c>
      <c r="L56" s="21">
        <v>182</v>
      </c>
      <c r="M56" s="21">
        <v>196</v>
      </c>
      <c r="N56" s="21">
        <v>200</v>
      </c>
      <c r="O56" s="21">
        <v>247</v>
      </c>
      <c r="P56" s="21">
        <v>313</v>
      </c>
      <c r="Q56" s="21">
        <v>329</v>
      </c>
      <c r="R56" s="21">
        <v>371</v>
      </c>
      <c r="S56" s="21">
        <v>372</v>
      </c>
      <c r="T56" s="21">
        <v>427</v>
      </c>
      <c r="U56" s="21">
        <v>453</v>
      </c>
      <c r="V56" s="21">
        <v>406</v>
      </c>
      <c r="W56" s="21">
        <v>330</v>
      </c>
      <c r="X56" s="21">
        <v>292</v>
      </c>
      <c r="Y56" s="21">
        <v>285</v>
      </c>
      <c r="Z56" s="21">
        <v>218</v>
      </c>
      <c r="AA56" s="21">
        <v>147</v>
      </c>
      <c r="AB56" s="21">
        <v>74</v>
      </c>
      <c r="AC56" s="22">
        <v>48</v>
      </c>
    </row>
    <row r="57" spans="1:29" x14ac:dyDescent="0.25">
      <c r="A57" s="7" t="s">
        <v>47</v>
      </c>
      <c r="B57" s="21">
        <v>694</v>
      </c>
      <c r="C57" s="21">
        <v>363</v>
      </c>
      <c r="D57" s="60">
        <v>331</v>
      </c>
      <c r="E57" s="21">
        <v>589</v>
      </c>
      <c r="F57" s="21">
        <v>309</v>
      </c>
      <c r="G57" s="60">
        <v>280</v>
      </c>
      <c r="H57" s="21">
        <v>105</v>
      </c>
      <c r="I57" s="21">
        <v>54</v>
      </c>
      <c r="J57" s="60">
        <v>51</v>
      </c>
      <c r="K57" s="21">
        <v>28</v>
      </c>
      <c r="L57" s="21">
        <v>35</v>
      </c>
      <c r="M57" s="21">
        <v>32</v>
      </c>
      <c r="N57" s="21">
        <v>31</v>
      </c>
      <c r="O57" s="21">
        <v>35</v>
      </c>
      <c r="P57" s="21">
        <v>38</v>
      </c>
      <c r="Q57" s="21">
        <v>45</v>
      </c>
      <c r="R57" s="21">
        <v>43</v>
      </c>
      <c r="S57" s="21">
        <v>37</v>
      </c>
      <c r="T57" s="21">
        <v>60</v>
      </c>
      <c r="U57" s="21">
        <v>67</v>
      </c>
      <c r="V57" s="21">
        <v>54</v>
      </c>
      <c r="W57" s="21">
        <v>41</v>
      </c>
      <c r="X57" s="21">
        <v>58</v>
      </c>
      <c r="Y57" s="21">
        <v>38</v>
      </c>
      <c r="Z57" s="21">
        <v>25</v>
      </c>
      <c r="AA57" s="21">
        <v>9</v>
      </c>
      <c r="AB57" s="21">
        <v>13</v>
      </c>
      <c r="AC57" s="22">
        <v>5</v>
      </c>
    </row>
    <row r="58" spans="1:29" x14ac:dyDescent="0.25">
      <c r="A58" s="7" t="s">
        <v>98</v>
      </c>
      <c r="B58" s="21">
        <v>714</v>
      </c>
      <c r="C58" s="21">
        <v>364</v>
      </c>
      <c r="D58" s="60">
        <v>350</v>
      </c>
      <c r="E58" s="21">
        <v>460</v>
      </c>
      <c r="F58" s="21">
        <v>221</v>
      </c>
      <c r="G58" s="60">
        <v>239</v>
      </c>
      <c r="H58" s="21">
        <v>254</v>
      </c>
      <c r="I58" s="21">
        <v>143</v>
      </c>
      <c r="J58" s="60">
        <v>111</v>
      </c>
      <c r="K58" s="21">
        <v>38</v>
      </c>
      <c r="L58" s="21">
        <v>28</v>
      </c>
      <c r="M58" s="21">
        <v>28</v>
      </c>
      <c r="N58" s="21">
        <v>37</v>
      </c>
      <c r="O58" s="21">
        <v>28</v>
      </c>
      <c r="P58" s="21">
        <v>39</v>
      </c>
      <c r="Q58" s="21">
        <v>57</v>
      </c>
      <c r="R58" s="21">
        <v>49</v>
      </c>
      <c r="S58" s="21">
        <v>64</v>
      </c>
      <c r="T58" s="21">
        <v>63</v>
      </c>
      <c r="U58" s="21">
        <v>58</v>
      </c>
      <c r="V58" s="21">
        <v>51</v>
      </c>
      <c r="W58" s="21">
        <v>53</v>
      </c>
      <c r="X58" s="21">
        <v>35</v>
      </c>
      <c r="Y58" s="21">
        <v>28</v>
      </c>
      <c r="Z58" s="21">
        <v>31</v>
      </c>
      <c r="AA58" s="21">
        <v>13</v>
      </c>
      <c r="AB58" s="21">
        <v>8</v>
      </c>
      <c r="AC58" s="22">
        <v>6</v>
      </c>
    </row>
    <row r="59" spans="1:29" x14ac:dyDescent="0.25">
      <c r="A59" s="7" t="s">
        <v>48</v>
      </c>
      <c r="B59" s="21">
        <v>1054</v>
      </c>
      <c r="C59" s="21">
        <v>513</v>
      </c>
      <c r="D59" s="60">
        <v>541</v>
      </c>
      <c r="E59" s="21">
        <v>684</v>
      </c>
      <c r="F59" s="21">
        <v>323</v>
      </c>
      <c r="G59" s="60">
        <v>361</v>
      </c>
      <c r="H59" s="21">
        <v>370</v>
      </c>
      <c r="I59" s="21">
        <v>190</v>
      </c>
      <c r="J59" s="60">
        <v>180</v>
      </c>
      <c r="K59" s="21">
        <v>35</v>
      </c>
      <c r="L59" s="21">
        <v>32</v>
      </c>
      <c r="M59" s="21">
        <v>34</v>
      </c>
      <c r="N59" s="21">
        <v>27</v>
      </c>
      <c r="O59" s="21">
        <v>36</v>
      </c>
      <c r="P59" s="21">
        <v>59</v>
      </c>
      <c r="Q59" s="21">
        <v>86</v>
      </c>
      <c r="R59" s="21">
        <v>77</v>
      </c>
      <c r="S59" s="21">
        <v>84</v>
      </c>
      <c r="T59" s="21">
        <v>99</v>
      </c>
      <c r="U59" s="21">
        <v>70</v>
      </c>
      <c r="V59" s="21">
        <v>78</v>
      </c>
      <c r="W59" s="21">
        <v>72</v>
      </c>
      <c r="X59" s="21">
        <v>76</v>
      </c>
      <c r="Y59" s="21">
        <v>86</v>
      </c>
      <c r="Z59" s="21">
        <v>46</v>
      </c>
      <c r="AA59" s="21">
        <v>31</v>
      </c>
      <c r="AB59" s="21">
        <v>19</v>
      </c>
      <c r="AC59" s="22">
        <v>7</v>
      </c>
    </row>
    <row r="60" spans="1:29" x14ac:dyDescent="0.25">
      <c r="A60" s="7" t="s">
        <v>49</v>
      </c>
      <c r="B60" s="21">
        <v>1214</v>
      </c>
      <c r="C60" s="21">
        <v>618</v>
      </c>
      <c r="D60" s="60">
        <v>596</v>
      </c>
      <c r="E60" s="21">
        <v>791</v>
      </c>
      <c r="F60" s="21">
        <v>393</v>
      </c>
      <c r="G60" s="60">
        <v>398</v>
      </c>
      <c r="H60" s="21">
        <v>423</v>
      </c>
      <c r="I60" s="21">
        <v>225</v>
      </c>
      <c r="J60" s="60">
        <v>198</v>
      </c>
      <c r="K60" s="21">
        <v>40</v>
      </c>
      <c r="L60" s="21">
        <v>45</v>
      </c>
      <c r="M60" s="21">
        <v>54</v>
      </c>
      <c r="N60" s="21">
        <v>147</v>
      </c>
      <c r="O60" s="21">
        <v>52</v>
      </c>
      <c r="P60" s="21">
        <v>74</v>
      </c>
      <c r="Q60" s="21">
        <v>73</v>
      </c>
      <c r="R60" s="21">
        <v>77</v>
      </c>
      <c r="S60" s="21">
        <v>69</v>
      </c>
      <c r="T60" s="21">
        <v>79</v>
      </c>
      <c r="U60" s="21">
        <v>80</v>
      </c>
      <c r="V60" s="21">
        <v>91</v>
      </c>
      <c r="W60" s="21">
        <v>95</v>
      </c>
      <c r="X60" s="21">
        <v>73</v>
      </c>
      <c r="Y60" s="21">
        <v>67</v>
      </c>
      <c r="Z60" s="21">
        <v>37</v>
      </c>
      <c r="AA60" s="21">
        <v>27</v>
      </c>
      <c r="AB60" s="21">
        <v>22</v>
      </c>
      <c r="AC60" s="22">
        <v>12</v>
      </c>
    </row>
    <row r="61" spans="1:29" x14ac:dyDescent="0.25">
      <c r="A61" s="7" t="s">
        <v>99</v>
      </c>
      <c r="B61" s="21">
        <v>1537</v>
      </c>
      <c r="C61" s="21">
        <v>746</v>
      </c>
      <c r="D61" s="60">
        <v>791</v>
      </c>
      <c r="E61" s="21">
        <v>1327</v>
      </c>
      <c r="F61" s="21">
        <v>632</v>
      </c>
      <c r="G61" s="60">
        <v>695</v>
      </c>
      <c r="H61" s="21">
        <v>210</v>
      </c>
      <c r="I61" s="21">
        <v>114</v>
      </c>
      <c r="J61" s="60">
        <v>96</v>
      </c>
      <c r="K61" s="21">
        <v>68</v>
      </c>
      <c r="L61" s="21">
        <v>62</v>
      </c>
      <c r="M61" s="21">
        <v>66</v>
      </c>
      <c r="N61" s="21">
        <v>54</v>
      </c>
      <c r="O61" s="21">
        <v>81</v>
      </c>
      <c r="P61" s="21">
        <v>103</v>
      </c>
      <c r="Q61" s="21">
        <v>80</v>
      </c>
      <c r="R61" s="21">
        <v>71</v>
      </c>
      <c r="S61" s="21">
        <v>92</v>
      </c>
      <c r="T61" s="21">
        <v>104</v>
      </c>
      <c r="U61" s="21">
        <v>116</v>
      </c>
      <c r="V61" s="21">
        <v>138</v>
      </c>
      <c r="W61" s="21">
        <v>118</v>
      </c>
      <c r="X61" s="21">
        <v>98</v>
      </c>
      <c r="Y61" s="21">
        <v>88</v>
      </c>
      <c r="Z61" s="21">
        <v>79</v>
      </c>
      <c r="AA61" s="21">
        <v>55</v>
      </c>
      <c r="AB61" s="21">
        <v>47</v>
      </c>
      <c r="AC61" s="22">
        <v>17</v>
      </c>
    </row>
    <row r="62" spans="1:29" ht="13" x14ac:dyDescent="0.3">
      <c r="A62" s="6" t="str">
        <f>VLOOKUP("&lt;Zeilentitel_8&gt;",Uebersetzungen!$B$3:$E$121,Uebersetzungen!$B$2+1,FALSE)</f>
        <v>Region Moesa</v>
      </c>
      <c r="B62" s="9">
        <v>8491</v>
      </c>
      <c r="C62" s="9">
        <v>4313</v>
      </c>
      <c r="D62" s="65">
        <v>4178</v>
      </c>
      <c r="E62" s="9">
        <v>6628</v>
      </c>
      <c r="F62" s="9">
        <v>3199</v>
      </c>
      <c r="G62" s="65">
        <v>3429</v>
      </c>
      <c r="H62" s="9">
        <v>1863</v>
      </c>
      <c r="I62" s="9">
        <v>1114</v>
      </c>
      <c r="J62" s="65">
        <v>749</v>
      </c>
      <c r="K62" s="66">
        <v>303</v>
      </c>
      <c r="L62" s="9">
        <v>337</v>
      </c>
      <c r="M62" s="9">
        <v>359</v>
      </c>
      <c r="N62" s="9">
        <v>419</v>
      </c>
      <c r="O62" s="9">
        <v>417</v>
      </c>
      <c r="P62" s="9">
        <v>399</v>
      </c>
      <c r="Q62" s="9">
        <v>425</v>
      </c>
      <c r="R62" s="9">
        <v>509</v>
      </c>
      <c r="S62" s="9">
        <v>691</v>
      </c>
      <c r="T62" s="9">
        <v>765</v>
      </c>
      <c r="U62" s="9">
        <v>755</v>
      </c>
      <c r="V62" s="9">
        <v>679</v>
      </c>
      <c r="W62" s="9">
        <v>548</v>
      </c>
      <c r="X62" s="9">
        <v>495</v>
      </c>
      <c r="Y62" s="9">
        <v>502</v>
      </c>
      <c r="Z62" s="9">
        <v>381</v>
      </c>
      <c r="AA62" s="9">
        <v>270</v>
      </c>
      <c r="AB62" s="9">
        <v>167</v>
      </c>
      <c r="AC62" s="13">
        <v>70</v>
      </c>
    </row>
    <row r="63" spans="1:29" x14ac:dyDescent="0.25">
      <c r="A63" s="7" t="s">
        <v>50</v>
      </c>
      <c r="B63" s="21">
        <v>92</v>
      </c>
      <c r="C63" s="21">
        <v>43</v>
      </c>
      <c r="D63" s="60">
        <v>49</v>
      </c>
      <c r="E63" s="21">
        <v>85</v>
      </c>
      <c r="F63" s="21">
        <v>39</v>
      </c>
      <c r="G63" s="60">
        <v>46</v>
      </c>
      <c r="H63" s="21">
        <v>7</v>
      </c>
      <c r="I63" s="21">
        <v>4</v>
      </c>
      <c r="J63" s="60">
        <v>3</v>
      </c>
      <c r="K63" s="21">
        <v>2</v>
      </c>
      <c r="L63" s="21">
        <v>1</v>
      </c>
      <c r="M63" s="21">
        <v>4</v>
      </c>
      <c r="N63" s="21">
        <v>3</v>
      </c>
      <c r="O63" s="21">
        <v>2</v>
      </c>
      <c r="P63" s="21">
        <v>5</v>
      </c>
      <c r="Q63" s="21">
        <v>1</v>
      </c>
      <c r="R63" s="21">
        <v>1</v>
      </c>
      <c r="S63" s="21">
        <v>7</v>
      </c>
      <c r="T63" s="21">
        <v>6</v>
      </c>
      <c r="U63" s="21">
        <v>16</v>
      </c>
      <c r="V63" s="21">
        <v>8</v>
      </c>
      <c r="W63" s="21">
        <v>5</v>
      </c>
      <c r="X63" s="21">
        <v>7</v>
      </c>
      <c r="Y63" s="21">
        <v>4</v>
      </c>
      <c r="Z63" s="21">
        <v>9</v>
      </c>
      <c r="AA63" s="21">
        <v>6</v>
      </c>
      <c r="AB63" s="21">
        <v>3</v>
      </c>
      <c r="AC63" s="22">
        <v>2</v>
      </c>
    </row>
    <row r="64" spans="1:29" x14ac:dyDescent="0.25">
      <c r="A64" s="7" t="s">
        <v>51</v>
      </c>
      <c r="B64" s="21">
        <v>273</v>
      </c>
      <c r="C64" s="21">
        <v>120</v>
      </c>
      <c r="D64" s="60">
        <v>153</v>
      </c>
      <c r="E64" s="21">
        <v>239</v>
      </c>
      <c r="F64" s="21">
        <v>99</v>
      </c>
      <c r="G64" s="60">
        <v>140</v>
      </c>
      <c r="H64" s="21">
        <v>34</v>
      </c>
      <c r="I64" s="21">
        <v>21</v>
      </c>
      <c r="J64" s="60">
        <v>13</v>
      </c>
      <c r="K64" s="21">
        <v>5</v>
      </c>
      <c r="L64" s="21">
        <v>10</v>
      </c>
      <c r="M64" s="21">
        <v>12</v>
      </c>
      <c r="N64" s="21">
        <v>17</v>
      </c>
      <c r="O64" s="21">
        <v>8</v>
      </c>
      <c r="P64" s="21">
        <v>7</v>
      </c>
      <c r="Q64" s="21">
        <v>12</v>
      </c>
      <c r="R64" s="21">
        <v>15</v>
      </c>
      <c r="S64" s="21">
        <v>19</v>
      </c>
      <c r="T64" s="21">
        <v>26</v>
      </c>
      <c r="U64" s="21">
        <v>21</v>
      </c>
      <c r="V64" s="21">
        <v>22</v>
      </c>
      <c r="W64" s="21">
        <v>21</v>
      </c>
      <c r="X64" s="21">
        <v>20</v>
      </c>
      <c r="Y64" s="21">
        <v>20</v>
      </c>
      <c r="Z64" s="21">
        <v>18</v>
      </c>
      <c r="AA64" s="21">
        <v>12</v>
      </c>
      <c r="AB64" s="21">
        <v>5</v>
      </c>
      <c r="AC64" s="22">
        <v>3</v>
      </c>
    </row>
    <row r="65" spans="1:29" x14ac:dyDescent="0.25">
      <c r="A65" s="7" t="s">
        <v>52</v>
      </c>
      <c r="B65" s="21">
        <v>148</v>
      </c>
      <c r="C65" s="21">
        <v>82</v>
      </c>
      <c r="D65" s="60">
        <v>66</v>
      </c>
      <c r="E65" s="21">
        <v>128</v>
      </c>
      <c r="F65" s="21">
        <v>68</v>
      </c>
      <c r="G65" s="60">
        <v>60</v>
      </c>
      <c r="H65" s="21">
        <v>20</v>
      </c>
      <c r="I65" s="21">
        <v>14</v>
      </c>
      <c r="J65" s="60">
        <v>6</v>
      </c>
      <c r="K65" s="21">
        <v>2</v>
      </c>
      <c r="L65" s="21">
        <v>3</v>
      </c>
      <c r="M65" s="21">
        <v>1</v>
      </c>
      <c r="N65" s="21">
        <v>0</v>
      </c>
      <c r="O65" s="21">
        <v>5</v>
      </c>
      <c r="P65" s="21">
        <v>6</v>
      </c>
      <c r="Q65" s="21">
        <v>4</v>
      </c>
      <c r="R65" s="21">
        <v>9</v>
      </c>
      <c r="S65" s="21">
        <v>8</v>
      </c>
      <c r="T65" s="21">
        <v>13</v>
      </c>
      <c r="U65" s="21">
        <v>9</v>
      </c>
      <c r="V65" s="21">
        <v>16</v>
      </c>
      <c r="W65" s="21">
        <v>25</v>
      </c>
      <c r="X65" s="21">
        <v>19</v>
      </c>
      <c r="Y65" s="21">
        <v>10</v>
      </c>
      <c r="Z65" s="21">
        <v>7</v>
      </c>
      <c r="AA65" s="21">
        <v>5</v>
      </c>
      <c r="AB65" s="21">
        <v>3</v>
      </c>
      <c r="AC65" s="22">
        <v>3</v>
      </c>
    </row>
    <row r="66" spans="1:29" x14ac:dyDescent="0.25">
      <c r="A66" s="7" t="s">
        <v>53</v>
      </c>
      <c r="B66" s="21">
        <v>110</v>
      </c>
      <c r="C66" s="21">
        <v>56</v>
      </c>
      <c r="D66" s="60">
        <v>54</v>
      </c>
      <c r="E66" s="21">
        <v>101</v>
      </c>
      <c r="F66" s="21">
        <v>49</v>
      </c>
      <c r="G66" s="60">
        <v>52</v>
      </c>
      <c r="H66" s="21">
        <v>9</v>
      </c>
      <c r="I66" s="21">
        <v>7</v>
      </c>
      <c r="J66" s="60">
        <v>2</v>
      </c>
      <c r="K66" s="21">
        <v>0</v>
      </c>
      <c r="L66" s="21">
        <v>0</v>
      </c>
      <c r="M66" s="21">
        <v>4</v>
      </c>
      <c r="N66" s="21">
        <v>4</v>
      </c>
      <c r="O66" s="21">
        <v>2</v>
      </c>
      <c r="P66" s="21">
        <v>3</v>
      </c>
      <c r="Q66" s="21">
        <v>3</v>
      </c>
      <c r="R66" s="21">
        <v>5</v>
      </c>
      <c r="S66" s="21">
        <v>8</v>
      </c>
      <c r="T66" s="21">
        <v>14</v>
      </c>
      <c r="U66" s="21">
        <v>11</v>
      </c>
      <c r="V66" s="21">
        <v>13</v>
      </c>
      <c r="W66" s="21">
        <v>12</v>
      </c>
      <c r="X66" s="21">
        <v>8</v>
      </c>
      <c r="Y66" s="21">
        <v>9</v>
      </c>
      <c r="Z66" s="21">
        <v>8</v>
      </c>
      <c r="AA66" s="21">
        <v>3</v>
      </c>
      <c r="AB66" s="21">
        <v>3</v>
      </c>
      <c r="AC66" s="22">
        <v>0</v>
      </c>
    </row>
    <row r="67" spans="1:29" x14ac:dyDescent="0.25">
      <c r="A67" s="7" t="s">
        <v>54</v>
      </c>
      <c r="B67" s="21">
        <v>785</v>
      </c>
      <c r="C67" s="21">
        <v>408</v>
      </c>
      <c r="D67" s="60">
        <v>377</v>
      </c>
      <c r="E67" s="21">
        <v>642</v>
      </c>
      <c r="F67" s="21">
        <v>319</v>
      </c>
      <c r="G67" s="60">
        <v>323</v>
      </c>
      <c r="H67" s="21">
        <v>143</v>
      </c>
      <c r="I67" s="21">
        <v>89</v>
      </c>
      <c r="J67" s="60">
        <v>54</v>
      </c>
      <c r="K67" s="21">
        <v>26</v>
      </c>
      <c r="L67" s="21">
        <v>30</v>
      </c>
      <c r="M67" s="21">
        <v>40</v>
      </c>
      <c r="N67" s="21">
        <v>42</v>
      </c>
      <c r="O67" s="21">
        <v>38</v>
      </c>
      <c r="P67" s="21">
        <v>33</v>
      </c>
      <c r="Q67" s="21">
        <v>47</v>
      </c>
      <c r="R67" s="21">
        <v>51</v>
      </c>
      <c r="S67" s="21">
        <v>71</v>
      </c>
      <c r="T67" s="21">
        <v>73</v>
      </c>
      <c r="U67" s="21">
        <v>64</v>
      </c>
      <c r="V67" s="21">
        <v>53</v>
      </c>
      <c r="W67" s="21">
        <v>49</v>
      </c>
      <c r="X67" s="21">
        <v>51</v>
      </c>
      <c r="Y67" s="21">
        <v>43</v>
      </c>
      <c r="Z67" s="21">
        <v>28</v>
      </c>
      <c r="AA67" s="21">
        <v>25</v>
      </c>
      <c r="AB67" s="21">
        <v>16</v>
      </c>
      <c r="AC67" s="22">
        <v>5</v>
      </c>
    </row>
    <row r="68" spans="1:29" x14ac:dyDescent="0.25">
      <c r="A68" s="7" t="s">
        <v>55</v>
      </c>
      <c r="B68" s="21">
        <v>1354</v>
      </c>
      <c r="C68" s="21">
        <v>691</v>
      </c>
      <c r="D68" s="60">
        <v>663</v>
      </c>
      <c r="E68" s="21">
        <v>1077</v>
      </c>
      <c r="F68" s="21">
        <v>533</v>
      </c>
      <c r="G68" s="60">
        <v>544</v>
      </c>
      <c r="H68" s="21">
        <v>277</v>
      </c>
      <c r="I68" s="21">
        <v>158</v>
      </c>
      <c r="J68" s="60">
        <v>119</v>
      </c>
      <c r="K68" s="21">
        <v>51</v>
      </c>
      <c r="L68" s="21">
        <v>47</v>
      </c>
      <c r="M68" s="21">
        <v>55</v>
      </c>
      <c r="N68" s="21">
        <v>66</v>
      </c>
      <c r="O68" s="21">
        <v>55</v>
      </c>
      <c r="P68" s="21">
        <v>75</v>
      </c>
      <c r="Q68" s="21">
        <v>62</v>
      </c>
      <c r="R68" s="21">
        <v>58</v>
      </c>
      <c r="S68" s="21">
        <v>115</v>
      </c>
      <c r="T68" s="21">
        <v>115</v>
      </c>
      <c r="U68" s="21">
        <v>128</v>
      </c>
      <c r="V68" s="21">
        <v>107</v>
      </c>
      <c r="W68" s="21">
        <v>90</v>
      </c>
      <c r="X68" s="21">
        <v>71</v>
      </c>
      <c r="Y68" s="21">
        <v>99</v>
      </c>
      <c r="Z68" s="21">
        <v>48</v>
      </c>
      <c r="AA68" s="21">
        <v>56</v>
      </c>
      <c r="AB68" s="21">
        <v>42</v>
      </c>
      <c r="AC68" s="22">
        <v>14</v>
      </c>
    </row>
    <row r="69" spans="1:29" x14ac:dyDescent="0.25">
      <c r="A69" s="7" t="s">
        <v>56</v>
      </c>
      <c r="B69" s="21">
        <v>353</v>
      </c>
      <c r="C69" s="21">
        <v>195</v>
      </c>
      <c r="D69" s="60">
        <v>158</v>
      </c>
      <c r="E69" s="21">
        <v>279</v>
      </c>
      <c r="F69" s="21">
        <v>138</v>
      </c>
      <c r="G69" s="60">
        <v>141</v>
      </c>
      <c r="H69" s="21">
        <v>74</v>
      </c>
      <c r="I69" s="21">
        <v>57</v>
      </c>
      <c r="J69" s="60">
        <v>17</v>
      </c>
      <c r="K69" s="21">
        <v>8</v>
      </c>
      <c r="L69" s="21">
        <v>5</v>
      </c>
      <c r="M69" s="21">
        <v>7</v>
      </c>
      <c r="N69" s="21">
        <v>22</v>
      </c>
      <c r="O69" s="21">
        <v>13</v>
      </c>
      <c r="P69" s="21">
        <v>14</v>
      </c>
      <c r="Q69" s="21">
        <v>13</v>
      </c>
      <c r="R69" s="21">
        <v>16</v>
      </c>
      <c r="S69" s="21">
        <v>21</v>
      </c>
      <c r="T69" s="21">
        <v>36</v>
      </c>
      <c r="U69" s="21">
        <v>34</v>
      </c>
      <c r="V69" s="21">
        <v>22</v>
      </c>
      <c r="W69" s="21">
        <v>24</v>
      </c>
      <c r="X69" s="21">
        <v>29</v>
      </c>
      <c r="Y69" s="21">
        <v>24</v>
      </c>
      <c r="Z69" s="21">
        <v>21</v>
      </c>
      <c r="AA69" s="21">
        <v>22</v>
      </c>
      <c r="AB69" s="21">
        <v>16</v>
      </c>
      <c r="AC69" s="22">
        <v>6</v>
      </c>
    </row>
    <row r="70" spans="1:29" x14ac:dyDescent="0.25">
      <c r="A70" s="7" t="s">
        <v>57</v>
      </c>
      <c r="B70" s="21">
        <v>572</v>
      </c>
      <c r="C70" s="21">
        <v>289</v>
      </c>
      <c r="D70" s="60">
        <v>283</v>
      </c>
      <c r="E70" s="21">
        <v>459</v>
      </c>
      <c r="F70" s="21">
        <v>219</v>
      </c>
      <c r="G70" s="60">
        <v>240</v>
      </c>
      <c r="H70" s="21">
        <v>113</v>
      </c>
      <c r="I70" s="21">
        <v>70</v>
      </c>
      <c r="J70" s="60">
        <v>43</v>
      </c>
      <c r="K70" s="21">
        <v>27</v>
      </c>
      <c r="L70" s="21">
        <v>28</v>
      </c>
      <c r="M70" s="21">
        <v>25</v>
      </c>
      <c r="N70" s="21">
        <v>29</v>
      </c>
      <c r="O70" s="21">
        <v>26</v>
      </c>
      <c r="P70" s="21">
        <v>24</v>
      </c>
      <c r="Q70" s="21">
        <v>38</v>
      </c>
      <c r="R70" s="21">
        <v>41</v>
      </c>
      <c r="S70" s="21">
        <v>57</v>
      </c>
      <c r="T70" s="21">
        <v>47</v>
      </c>
      <c r="U70" s="21">
        <v>46</v>
      </c>
      <c r="V70" s="21">
        <v>36</v>
      </c>
      <c r="W70" s="21">
        <v>39</v>
      </c>
      <c r="X70" s="21">
        <v>29</v>
      </c>
      <c r="Y70" s="21">
        <v>27</v>
      </c>
      <c r="Z70" s="21">
        <v>24</v>
      </c>
      <c r="AA70" s="21">
        <v>18</v>
      </c>
      <c r="AB70" s="21">
        <v>9</v>
      </c>
      <c r="AC70" s="22">
        <v>2</v>
      </c>
    </row>
    <row r="71" spans="1:29" x14ac:dyDescent="0.25">
      <c r="A71" s="7" t="s">
        <v>58</v>
      </c>
      <c r="B71" s="21">
        <v>1340</v>
      </c>
      <c r="C71" s="21">
        <v>703</v>
      </c>
      <c r="D71" s="60">
        <v>637</v>
      </c>
      <c r="E71" s="21">
        <v>946</v>
      </c>
      <c r="F71" s="21">
        <v>457</v>
      </c>
      <c r="G71" s="60">
        <v>489</v>
      </c>
      <c r="H71" s="21">
        <v>394</v>
      </c>
      <c r="I71" s="21">
        <v>246</v>
      </c>
      <c r="J71" s="60">
        <v>148</v>
      </c>
      <c r="K71" s="21">
        <v>48</v>
      </c>
      <c r="L71" s="21">
        <v>58</v>
      </c>
      <c r="M71" s="21">
        <v>65</v>
      </c>
      <c r="N71" s="21">
        <v>62</v>
      </c>
      <c r="O71" s="21">
        <v>76</v>
      </c>
      <c r="P71" s="21">
        <v>65</v>
      </c>
      <c r="Q71" s="21">
        <v>69</v>
      </c>
      <c r="R71" s="21">
        <v>92</v>
      </c>
      <c r="S71" s="21">
        <v>95</v>
      </c>
      <c r="T71" s="21">
        <v>125</v>
      </c>
      <c r="U71" s="21">
        <v>117</v>
      </c>
      <c r="V71" s="21">
        <v>122</v>
      </c>
      <c r="W71" s="21">
        <v>72</v>
      </c>
      <c r="X71" s="21">
        <v>80</v>
      </c>
      <c r="Y71" s="21">
        <v>78</v>
      </c>
      <c r="Z71" s="21">
        <v>52</v>
      </c>
      <c r="AA71" s="21">
        <v>32</v>
      </c>
      <c r="AB71" s="21">
        <v>20</v>
      </c>
      <c r="AC71" s="22">
        <v>12</v>
      </c>
    </row>
    <row r="72" spans="1:29" x14ac:dyDescent="0.25">
      <c r="A72" s="7" t="s">
        <v>100</v>
      </c>
      <c r="B72" s="21">
        <v>2484</v>
      </c>
      <c r="C72" s="21">
        <v>1239</v>
      </c>
      <c r="D72" s="60">
        <v>1245</v>
      </c>
      <c r="E72" s="21">
        <v>1916</v>
      </c>
      <c r="F72" s="21">
        <v>926</v>
      </c>
      <c r="G72" s="60">
        <v>990</v>
      </c>
      <c r="H72" s="21">
        <v>568</v>
      </c>
      <c r="I72" s="21">
        <v>313</v>
      </c>
      <c r="J72" s="60">
        <v>255</v>
      </c>
      <c r="K72" s="21">
        <v>101</v>
      </c>
      <c r="L72" s="21">
        <v>127</v>
      </c>
      <c r="M72" s="21">
        <v>118</v>
      </c>
      <c r="N72" s="21">
        <v>137</v>
      </c>
      <c r="O72" s="21">
        <v>130</v>
      </c>
      <c r="P72" s="21">
        <v>112</v>
      </c>
      <c r="Q72" s="21">
        <v>126</v>
      </c>
      <c r="R72" s="21">
        <v>169</v>
      </c>
      <c r="S72" s="21">
        <v>222</v>
      </c>
      <c r="T72" s="21">
        <v>222</v>
      </c>
      <c r="U72" s="21">
        <v>212</v>
      </c>
      <c r="V72" s="21">
        <v>177</v>
      </c>
      <c r="W72" s="21">
        <v>140</v>
      </c>
      <c r="X72" s="21">
        <v>120</v>
      </c>
      <c r="Y72" s="21">
        <v>134</v>
      </c>
      <c r="Z72" s="21">
        <v>125</v>
      </c>
      <c r="AA72" s="21">
        <v>59</v>
      </c>
      <c r="AB72" s="21">
        <v>35</v>
      </c>
      <c r="AC72" s="22">
        <v>18</v>
      </c>
    </row>
    <row r="73" spans="1:29" x14ac:dyDescent="0.25">
      <c r="A73" s="7" t="s">
        <v>59</v>
      </c>
      <c r="B73" s="21">
        <v>788</v>
      </c>
      <c r="C73" s="21">
        <v>387</v>
      </c>
      <c r="D73" s="60">
        <v>401</v>
      </c>
      <c r="E73" s="21">
        <v>596</v>
      </c>
      <c r="F73" s="21">
        <v>275</v>
      </c>
      <c r="G73" s="60">
        <v>321</v>
      </c>
      <c r="H73" s="21">
        <v>192</v>
      </c>
      <c r="I73" s="21">
        <v>112</v>
      </c>
      <c r="J73" s="60">
        <v>80</v>
      </c>
      <c r="K73" s="21">
        <v>29</v>
      </c>
      <c r="L73" s="21">
        <v>23</v>
      </c>
      <c r="M73" s="21">
        <v>25</v>
      </c>
      <c r="N73" s="21">
        <v>32</v>
      </c>
      <c r="O73" s="21">
        <v>54</v>
      </c>
      <c r="P73" s="21">
        <v>48</v>
      </c>
      <c r="Q73" s="21">
        <v>44</v>
      </c>
      <c r="R73" s="21">
        <v>43</v>
      </c>
      <c r="S73" s="21">
        <v>53</v>
      </c>
      <c r="T73" s="21">
        <v>75</v>
      </c>
      <c r="U73" s="21">
        <v>82</v>
      </c>
      <c r="V73" s="21">
        <v>83</v>
      </c>
      <c r="W73" s="21">
        <v>50</v>
      </c>
      <c r="X73" s="21">
        <v>41</v>
      </c>
      <c r="Y73" s="21">
        <v>32</v>
      </c>
      <c r="Z73" s="21">
        <v>31</v>
      </c>
      <c r="AA73" s="21">
        <v>28</v>
      </c>
      <c r="AB73" s="21">
        <v>10</v>
      </c>
      <c r="AC73" s="22">
        <v>5</v>
      </c>
    </row>
    <row r="74" spans="1:29" x14ac:dyDescent="0.25">
      <c r="A74" s="7" t="s">
        <v>101</v>
      </c>
      <c r="B74" s="21">
        <v>192</v>
      </c>
      <c r="C74" s="21">
        <v>100</v>
      </c>
      <c r="D74" s="60">
        <v>92</v>
      </c>
      <c r="E74" s="21">
        <v>160</v>
      </c>
      <c r="F74" s="21">
        <v>77</v>
      </c>
      <c r="G74" s="60">
        <v>83</v>
      </c>
      <c r="H74" s="21">
        <v>32</v>
      </c>
      <c r="I74" s="21">
        <v>23</v>
      </c>
      <c r="J74" s="60">
        <v>9</v>
      </c>
      <c r="K74" s="21">
        <v>4</v>
      </c>
      <c r="L74" s="21">
        <v>5</v>
      </c>
      <c r="M74" s="21">
        <v>3</v>
      </c>
      <c r="N74" s="21">
        <v>5</v>
      </c>
      <c r="O74" s="21">
        <v>8</v>
      </c>
      <c r="P74" s="21">
        <v>7</v>
      </c>
      <c r="Q74" s="21">
        <v>6</v>
      </c>
      <c r="R74" s="21">
        <v>9</v>
      </c>
      <c r="S74" s="21">
        <v>15</v>
      </c>
      <c r="T74" s="21">
        <v>13</v>
      </c>
      <c r="U74" s="21">
        <v>15</v>
      </c>
      <c r="V74" s="21">
        <v>20</v>
      </c>
      <c r="W74" s="21">
        <v>21</v>
      </c>
      <c r="X74" s="21">
        <v>20</v>
      </c>
      <c r="Y74" s="21">
        <v>22</v>
      </c>
      <c r="Z74" s="21">
        <v>10</v>
      </c>
      <c r="AA74" s="21">
        <v>4</v>
      </c>
      <c r="AB74" s="21">
        <v>5</v>
      </c>
      <c r="AC74" s="22">
        <v>0</v>
      </c>
    </row>
    <row r="75" spans="1:29" ht="13" x14ac:dyDescent="0.3">
      <c r="A75" s="6" t="str">
        <f>VLOOKUP("&lt;Zeilentitel_9&gt;",Uebersetzungen!$B$3:$E$121,Uebersetzungen!$B$2+1,FALSE)</f>
        <v>Region Plessur</v>
      </c>
      <c r="B75" s="9">
        <v>41977</v>
      </c>
      <c r="C75" s="9">
        <v>20617</v>
      </c>
      <c r="D75" s="65">
        <v>21360</v>
      </c>
      <c r="E75" s="9">
        <v>33706</v>
      </c>
      <c r="F75" s="9">
        <v>16063</v>
      </c>
      <c r="G75" s="65">
        <v>17643</v>
      </c>
      <c r="H75" s="9">
        <v>8271</v>
      </c>
      <c r="I75" s="9">
        <v>4554</v>
      </c>
      <c r="J75" s="65">
        <v>3717</v>
      </c>
      <c r="K75" s="66">
        <v>1706</v>
      </c>
      <c r="L75" s="9">
        <v>1557</v>
      </c>
      <c r="M75" s="9">
        <v>1590</v>
      </c>
      <c r="N75" s="9">
        <v>2002</v>
      </c>
      <c r="O75" s="9">
        <v>2633</v>
      </c>
      <c r="P75" s="9">
        <v>3175</v>
      </c>
      <c r="Q75" s="9">
        <v>3071</v>
      </c>
      <c r="R75" s="9">
        <v>2713</v>
      </c>
      <c r="S75" s="9">
        <v>2720</v>
      </c>
      <c r="T75" s="9">
        <v>3182</v>
      </c>
      <c r="U75" s="9">
        <v>3353</v>
      </c>
      <c r="V75" s="9">
        <v>3113</v>
      </c>
      <c r="W75" s="9">
        <v>2524</v>
      </c>
      <c r="X75" s="9">
        <v>2396</v>
      </c>
      <c r="Y75" s="9">
        <v>2155</v>
      </c>
      <c r="Z75" s="9">
        <v>1643</v>
      </c>
      <c r="AA75" s="9">
        <v>1260</v>
      </c>
      <c r="AB75" s="9">
        <v>769</v>
      </c>
      <c r="AC75" s="13">
        <v>415</v>
      </c>
    </row>
    <row r="76" spans="1:29" x14ac:dyDescent="0.25">
      <c r="A76" s="7" t="s">
        <v>67</v>
      </c>
      <c r="B76" s="21">
        <v>35403</v>
      </c>
      <c r="C76" s="21">
        <v>17184</v>
      </c>
      <c r="D76" s="60">
        <v>18219</v>
      </c>
      <c r="E76" s="21">
        <v>28430</v>
      </c>
      <c r="F76" s="21">
        <v>13414</v>
      </c>
      <c r="G76" s="60">
        <v>15016</v>
      </c>
      <c r="H76" s="21">
        <v>6973</v>
      </c>
      <c r="I76" s="21">
        <v>3770</v>
      </c>
      <c r="J76" s="60">
        <v>3203</v>
      </c>
      <c r="K76" s="21">
        <v>1441</v>
      </c>
      <c r="L76" s="21">
        <v>1323</v>
      </c>
      <c r="M76" s="21">
        <v>1358</v>
      </c>
      <c r="N76" s="21">
        <v>1657</v>
      </c>
      <c r="O76" s="21">
        <v>2203</v>
      </c>
      <c r="P76" s="21">
        <v>2752</v>
      </c>
      <c r="Q76" s="21">
        <v>2637</v>
      </c>
      <c r="R76" s="21">
        <v>2290</v>
      </c>
      <c r="S76" s="21">
        <v>2294</v>
      </c>
      <c r="T76" s="21">
        <v>2640</v>
      </c>
      <c r="U76" s="21">
        <v>2813</v>
      </c>
      <c r="V76" s="21">
        <v>2567</v>
      </c>
      <c r="W76" s="21">
        <v>2086</v>
      </c>
      <c r="X76" s="21">
        <v>2036</v>
      </c>
      <c r="Y76" s="21">
        <v>1795</v>
      </c>
      <c r="Z76" s="21">
        <v>1398</v>
      </c>
      <c r="AA76" s="21">
        <v>1075</v>
      </c>
      <c r="AB76" s="21">
        <v>673</v>
      </c>
      <c r="AC76" s="22">
        <v>365</v>
      </c>
    </row>
    <row r="77" spans="1:29" x14ac:dyDescent="0.25">
      <c r="A77" s="7" t="s">
        <v>68</v>
      </c>
      <c r="B77" s="21">
        <v>1998</v>
      </c>
      <c r="C77" s="21">
        <v>1048</v>
      </c>
      <c r="D77" s="60">
        <v>950</v>
      </c>
      <c r="E77" s="21">
        <v>1627</v>
      </c>
      <c r="F77" s="21">
        <v>825</v>
      </c>
      <c r="G77" s="60">
        <v>802</v>
      </c>
      <c r="H77" s="21">
        <v>371</v>
      </c>
      <c r="I77" s="21">
        <v>223</v>
      </c>
      <c r="J77" s="60">
        <v>148</v>
      </c>
      <c r="K77" s="21">
        <v>78</v>
      </c>
      <c r="L77" s="21">
        <v>78</v>
      </c>
      <c r="M77" s="21">
        <v>82</v>
      </c>
      <c r="N77" s="21">
        <v>89</v>
      </c>
      <c r="O77" s="21">
        <v>143</v>
      </c>
      <c r="P77" s="21">
        <v>133</v>
      </c>
      <c r="Q77" s="21">
        <v>131</v>
      </c>
      <c r="R77" s="21">
        <v>142</v>
      </c>
      <c r="S77" s="21">
        <v>126</v>
      </c>
      <c r="T77" s="21">
        <v>150</v>
      </c>
      <c r="U77" s="21">
        <v>171</v>
      </c>
      <c r="V77" s="21">
        <v>182</v>
      </c>
      <c r="W77" s="21">
        <v>123</v>
      </c>
      <c r="X77" s="21">
        <v>98</v>
      </c>
      <c r="Y77" s="21">
        <v>113</v>
      </c>
      <c r="Z77" s="21">
        <v>68</v>
      </c>
      <c r="AA77" s="21">
        <v>55</v>
      </c>
      <c r="AB77" s="21">
        <v>26</v>
      </c>
      <c r="AC77" s="22">
        <v>10</v>
      </c>
    </row>
    <row r="78" spans="1:29" x14ac:dyDescent="0.25">
      <c r="A78" s="7" t="s">
        <v>69</v>
      </c>
      <c r="B78" s="21">
        <v>3219</v>
      </c>
      <c r="C78" s="21">
        <v>1706</v>
      </c>
      <c r="D78" s="60">
        <v>1513</v>
      </c>
      <c r="E78" s="21">
        <v>2435</v>
      </c>
      <c r="F78" s="21">
        <v>1222</v>
      </c>
      <c r="G78" s="60">
        <v>1213</v>
      </c>
      <c r="H78" s="21">
        <v>784</v>
      </c>
      <c r="I78" s="21">
        <v>484</v>
      </c>
      <c r="J78" s="60">
        <v>300</v>
      </c>
      <c r="K78" s="21">
        <v>108</v>
      </c>
      <c r="L78" s="21">
        <v>87</v>
      </c>
      <c r="M78" s="21">
        <v>96</v>
      </c>
      <c r="N78" s="21">
        <v>169</v>
      </c>
      <c r="O78" s="21">
        <v>206</v>
      </c>
      <c r="P78" s="21">
        <v>210</v>
      </c>
      <c r="Q78" s="21">
        <v>217</v>
      </c>
      <c r="R78" s="21">
        <v>187</v>
      </c>
      <c r="S78" s="21">
        <v>198</v>
      </c>
      <c r="T78" s="21">
        <v>261</v>
      </c>
      <c r="U78" s="21">
        <v>278</v>
      </c>
      <c r="V78" s="21">
        <v>266</v>
      </c>
      <c r="W78" s="21">
        <v>234</v>
      </c>
      <c r="X78" s="21">
        <v>202</v>
      </c>
      <c r="Y78" s="21">
        <v>174</v>
      </c>
      <c r="Z78" s="21">
        <v>145</v>
      </c>
      <c r="AA78" s="21">
        <v>90</v>
      </c>
      <c r="AB78" s="21">
        <v>57</v>
      </c>
      <c r="AC78" s="22">
        <v>34</v>
      </c>
    </row>
    <row r="79" spans="1:29" x14ac:dyDescent="0.25">
      <c r="A79" s="7" t="s">
        <v>70</v>
      </c>
      <c r="B79" s="21">
        <v>327</v>
      </c>
      <c r="C79" s="21">
        <v>171</v>
      </c>
      <c r="D79" s="60">
        <v>156</v>
      </c>
      <c r="E79" s="21">
        <v>291</v>
      </c>
      <c r="F79" s="21">
        <v>150</v>
      </c>
      <c r="G79" s="60">
        <v>141</v>
      </c>
      <c r="H79" s="21">
        <v>36</v>
      </c>
      <c r="I79" s="21">
        <v>21</v>
      </c>
      <c r="J79" s="60">
        <v>15</v>
      </c>
      <c r="K79" s="21">
        <v>22</v>
      </c>
      <c r="L79" s="21">
        <v>14</v>
      </c>
      <c r="M79" s="21">
        <v>6</v>
      </c>
      <c r="N79" s="21">
        <v>11</v>
      </c>
      <c r="O79" s="21">
        <v>11</v>
      </c>
      <c r="P79" s="21">
        <v>22</v>
      </c>
      <c r="Q79" s="21">
        <v>30</v>
      </c>
      <c r="R79" s="21">
        <v>19</v>
      </c>
      <c r="S79" s="21">
        <v>16</v>
      </c>
      <c r="T79" s="21">
        <v>25</v>
      </c>
      <c r="U79" s="21">
        <v>19</v>
      </c>
      <c r="V79" s="21">
        <v>29</v>
      </c>
      <c r="W79" s="21">
        <v>31</v>
      </c>
      <c r="X79" s="21">
        <v>20</v>
      </c>
      <c r="Y79" s="21">
        <v>23</v>
      </c>
      <c r="Z79" s="21">
        <v>10</v>
      </c>
      <c r="AA79" s="21">
        <v>11</v>
      </c>
      <c r="AB79" s="21">
        <v>5</v>
      </c>
      <c r="AC79" s="22">
        <v>3</v>
      </c>
    </row>
    <row r="80" spans="1:29" x14ac:dyDescent="0.25">
      <c r="A80" s="7" t="s">
        <v>242</v>
      </c>
      <c r="B80" s="21">
        <v>1030</v>
      </c>
      <c r="C80" s="21">
        <v>508</v>
      </c>
      <c r="D80" s="60">
        <v>522</v>
      </c>
      <c r="E80" s="21">
        <v>923</v>
      </c>
      <c r="F80" s="21">
        <v>452</v>
      </c>
      <c r="G80" s="60">
        <v>471</v>
      </c>
      <c r="H80" s="21">
        <v>107</v>
      </c>
      <c r="I80" s="21">
        <v>56</v>
      </c>
      <c r="J80" s="60">
        <v>51</v>
      </c>
      <c r="K80" s="21">
        <v>57</v>
      </c>
      <c r="L80" s="21">
        <v>55</v>
      </c>
      <c r="M80" s="21">
        <v>48</v>
      </c>
      <c r="N80" s="21">
        <v>76</v>
      </c>
      <c r="O80" s="21">
        <v>70</v>
      </c>
      <c r="P80" s="21">
        <v>58</v>
      </c>
      <c r="Q80" s="21">
        <v>56</v>
      </c>
      <c r="R80" s="21">
        <v>75</v>
      </c>
      <c r="S80" s="21">
        <v>86</v>
      </c>
      <c r="T80" s="21">
        <v>106</v>
      </c>
      <c r="U80" s="21">
        <v>72</v>
      </c>
      <c r="V80" s="21">
        <v>69</v>
      </c>
      <c r="W80" s="21">
        <v>50</v>
      </c>
      <c r="X80" s="21">
        <v>40</v>
      </c>
      <c r="Y80" s="21">
        <v>50</v>
      </c>
      <c r="Z80" s="21">
        <v>22</v>
      </c>
      <c r="AA80" s="21">
        <v>29</v>
      </c>
      <c r="AB80" s="21">
        <v>8</v>
      </c>
      <c r="AC80" s="22">
        <v>3</v>
      </c>
    </row>
    <row r="81" spans="1:29" ht="13" x14ac:dyDescent="0.3">
      <c r="A81" s="6" t="str">
        <f>VLOOKUP("&lt;Zeilentitel_10&gt;",Uebersetzungen!$B$3:$E$121,Uebersetzungen!$B$2+1,FALSE)</f>
        <v>Region Prättigau/Davos</v>
      </c>
      <c r="B81" s="9">
        <v>26245</v>
      </c>
      <c r="C81" s="9">
        <v>13159</v>
      </c>
      <c r="D81" s="65">
        <v>13086</v>
      </c>
      <c r="E81" s="9">
        <v>21198</v>
      </c>
      <c r="F81" s="9">
        <v>10414</v>
      </c>
      <c r="G81" s="65">
        <v>10784</v>
      </c>
      <c r="H81" s="9">
        <v>5047</v>
      </c>
      <c r="I81" s="9">
        <v>2745</v>
      </c>
      <c r="J81" s="65">
        <v>2302</v>
      </c>
      <c r="K81" s="66">
        <v>1107</v>
      </c>
      <c r="L81" s="9">
        <v>1166</v>
      </c>
      <c r="M81" s="9">
        <v>1184</v>
      </c>
      <c r="N81" s="9">
        <v>1498</v>
      </c>
      <c r="O81" s="9">
        <v>1519</v>
      </c>
      <c r="P81" s="9">
        <v>1543</v>
      </c>
      <c r="Q81" s="9">
        <v>1700</v>
      </c>
      <c r="R81" s="9">
        <v>1640</v>
      </c>
      <c r="S81" s="9">
        <v>1686</v>
      </c>
      <c r="T81" s="9">
        <v>2095</v>
      </c>
      <c r="U81" s="9">
        <v>2031</v>
      </c>
      <c r="V81" s="9">
        <v>1949</v>
      </c>
      <c r="W81" s="9">
        <v>1761</v>
      </c>
      <c r="X81" s="9">
        <v>1550</v>
      </c>
      <c r="Y81" s="9">
        <v>1388</v>
      </c>
      <c r="Z81" s="9">
        <v>964</v>
      </c>
      <c r="AA81" s="9">
        <v>721</v>
      </c>
      <c r="AB81" s="9">
        <v>479</v>
      </c>
      <c r="AC81" s="13">
        <v>264</v>
      </c>
    </row>
    <row r="82" spans="1:29" x14ac:dyDescent="0.25">
      <c r="A82" s="7" t="s">
        <v>61</v>
      </c>
      <c r="B82" s="21">
        <v>11060</v>
      </c>
      <c r="C82" s="21">
        <v>5540</v>
      </c>
      <c r="D82" s="60">
        <v>5520</v>
      </c>
      <c r="E82" s="21">
        <v>8062</v>
      </c>
      <c r="F82" s="21">
        <v>3910</v>
      </c>
      <c r="G82" s="60">
        <v>4152</v>
      </c>
      <c r="H82" s="21">
        <v>2998</v>
      </c>
      <c r="I82" s="21">
        <v>1630</v>
      </c>
      <c r="J82" s="60">
        <v>1368</v>
      </c>
      <c r="K82" s="21">
        <v>461</v>
      </c>
      <c r="L82" s="21">
        <v>474</v>
      </c>
      <c r="M82" s="21">
        <v>437</v>
      </c>
      <c r="N82" s="21">
        <v>559</v>
      </c>
      <c r="O82" s="21">
        <v>608</v>
      </c>
      <c r="P82" s="21">
        <v>740</v>
      </c>
      <c r="Q82" s="21">
        <v>857</v>
      </c>
      <c r="R82" s="21">
        <v>795</v>
      </c>
      <c r="S82" s="21">
        <v>764</v>
      </c>
      <c r="T82" s="21">
        <v>899</v>
      </c>
      <c r="U82" s="21">
        <v>829</v>
      </c>
      <c r="V82" s="21">
        <v>781</v>
      </c>
      <c r="W82" s="21">
        <v>752</v>
      </c>
      <c r="X82" s="21">
        <v>625</v>
      </c>
      <c r="Y82" s="21">
        <v>557</v>
      </c>
      <c r="Z82" s="21">
        <v>364</v>
      </c>
      <c r="AA82" s="21">
        <v>261</v>
      </c>
      <c r="AB82" s="21">
        <v>194</v>
      </c>
      <c r="AC82" s="22">
        <v>103</v>
      </c>
    </row>
    <row r="83" spans="1:29" x14ac:dyDescent="0.25">
      <c r="A83" s="7" t="s">
        <v>62</v>
      </c>
      <c r="B83" s="21">
        <v>622</v>
      </c>
      <c r="C83" s="21">
        <v>321</v>
      </c>
      <c r="D83" s="60">
        <v>301</v>
      </c>
      <c r="E83" s="21">
        <v>578</v>
      </c>
      <c r="F83" s="21">
        <v>295</v>
      </c>
      <c r="G83" s="60">
        <v>283</v>
      </c>
      <c r="H83" s="21">
        <v>44</v>
      </c>
      <c r="I83" s="21">
        <v>26</v>
      </c>
      <c r="J83" s="60">
        <v>18</v>
      </c>
      <c r="K83" s="21">
        <v>34</v>
      </c>
      <c r="L83" s="21">
        <v>27</v>
      </c>
      <c r="M83" s="21">
        <v>20</v>
      </c>
      <c r="N83" s="21">
        <v>41</v>
      </c>
      <c r="O83" s="21">
        <v>53</v>
      </c>
      <c r="P83" s="21">
        <v>40</v>
      </c>
      <c r="Q83" s="21">
        <v>31</v>
      </c>
      <c r="R83" s="21">
        <v>31</v>
      </c>
      <c r="S83" s="21">
        <v>33</v>
      </c>
      <c r="T83" s="21">
        <v>47</v>
      </c>
      <c r="U83" s="21">
        <v>57</v>
      </c>
      <c r="V83" s="21">
        <v>51</v>
      </c>
      <c r="W83" s="21">
        <v>32</v>
      </c>
      <c r="X83" s="21">
        <v>34</v>
      </c>
      <c r="Y83" s="21">
        <v>35</v>
      </c>
      <c r="Z83" s="21">
        <v>22</v>
      </c>
      <c r="AA83" s="21">
        <v>19</v>
      </c>
      <c r="AB83" s="21">
        <v>6</v>
      </c>
      <c r="AC83" s="22">
        <v>9</v>
      </c>
    </row>
    <row r="84" spans="1:29" x14ac:dyDescent="0.25">
      <c r="A84" s="7" t="s">
        <v>63</v>
      </c>
      <c r="B84" s="21">
        <v>215</v>
      </c>
      <c r="C84" s="21">
        <v>102</v>
      </c>
      <c r="D84" s="60">
        <v>113</v>
      </c>
      <c r="E84" s="21">
        <v>206</v>
      </c>
      <c r="F84" s="21">
        <v>98</v>
      </c>
      <c r="G84" s="60">
        <v>108</v>
      </c>
      <c r="H84" s="21">
        <v>9</v>
      </c>
      <c r="I84" s="21">
        <v>4</v>
      </c>
      <c r="J84" s="60">
        <v>5</v>
      </c>
      <c r="K84" s="21">
        <v>14</v>
      </c>
      <c r="L84" s="21">
        <v>14</v>
      </c>
      <c r="M84" s="21">
        <v>14</v>
      </c>
      <c r="N84" s="21">
        <v>19</v>
      </c>
      <c r="O84" s="21">
        <v>11</v>
      </c>
      <c r="P84" s="21">
        <v>7</v>
      </c>
      <c r="Q84" s="21">
        <v>9</v>
      </c>
      <c r="R84" s="21">
        <v>17</v>
      </c>
      <c r="S84" s="21">
        <v>10</v>
      </c>
      <c r="T84" s="21">
        <v>17</v>
      </c>
      <c r="U84" s="21">
        <v>11</v>
      </c>
      <c r="V84" s="21">
        <v>15</v>
      </c>
      <c r="W84" s="21">
        <v>10</v>
      </c>
      <c r="X84" s="21">
        <v>16</v>
      </c>
      <c r="Y84" s="21">
        <v>10</v>
      </c>
      <c r="Z84" s="21">
        <v>6</v>
      </c>
      <c r="AA84" s="21">
        <v>6</v>
      </c>
      <c r="AB84" s="21">
        <v>6</v>
      </c>
      <c r="AC84" s="22">
        <v>3</v>
      </c>
    </row>
    <row r="85" spans="1:29" x14ac:dyDescent="0.25">
      <c r="A85" s="7" t="s">
        <v>64</v>
      </c>
      <c r="B85" s="21">
        <v>1168</v>
      </c>
      <c r="C85" s="21">
        <v>595</v>
      </c>
      <c r="D85" s="60">
        <v>573</v>
      </c>
      <c r="E85" s="21">
        <v>1060</v>
      </c>
      <c r="F85" s="21">
        <v>538</v>
      </c>
      <c r="G85" s="60">
        <v>522</v>
      </c>
      <c r="H85" s="21">
        <v>108</v>
      </c>
      <c r="I85" s="21">
        <v>57</v>
      </c>
      <c r="J85" s="60">
        <v>51</v>
      </c>
      <c r="K85" s="21">
        <v>54</v>
      </c>
      <c r="L85" s="21">
        <v>58</v>
      </c>
      <c r="M85" s="21">
        <v>56</v>
      </c>
      <c r="N85" s="21">
        <v>74</v>
      </c>
      <c r="O85" s="21">
        <v>48</v>
      </c>
      <c r="P85" s="21">
        <v>46</v>
      </c>
      <c r="Q85" s="21">
        <v>64</v>
      </c>
      <c r="R85" s="21">
        <v>65</v>
      </c>
      <c r="S85" s="21">
        <v>91</v>
      </c>
      <c r="T85" s="21">
        <v>84</v>
      </c>
      <c r="U85" s="21">
        <v>99</v>
      </c>
      <c r="V85" s="21">
        <v>89</v>
      </c>
      <c r="W85" s="21">
        <v>73</v>
      </c>
      <c r="X85" s="21">
        <v>80</v>
      </c>
      <c r="Y85" s="21">
        <v>58</v>
      </c>
      <c r="Z85" s="21">
        <v>63</v>
      </c>
      <c r="AA85" s="21">
        <v>24</v>
      </c>
      <c r="AB85" s="21">
        <v>21</v>
      </c>
      <c r="AC85" s="22">
        <v>21</v>
      </c>
    </row>
    <row r="86" spans="1:29" x14ac:dyDescent="0.25">
      <c r="A86" s="7" t="s">
        <v>102</v>
      </c>
      <c r="B86" s="21">
        <v>4476</v>
      </c>
      <c r="C86" s="21">
        <v>2231</v>
      </c>
      <c r="D86" s="60">
        <v>2245</v>
      </c>
      <c r="E86" s="21">
        <v>3592</v>
      </c>
      <c r="F86" s="21">
        <v>1751</v>
      </c>
      <c r="G86" s="60">
        <v>1841</v>
      </c>
      <c r="H86" s="21">
        <v>884</v>
      </c>
      <c r="I86" s="21">
        <v>480</v>
      </c>
      <c r="J86" s="60">
        <v>404</v>
      </c>
      <c r="K86" s="21">
        <v>146</v>
      </c>
      <c r="L86" s="21">
        <v>155</v>
      </c>
      <c r="M86" s="21">
        <v>192</v>
      </c>
      <c r="N86" s="21">
        <v>262</v>
      </c>
      <c r="O86" s="21">
        <v>260</v>
      </c>
      <c r="P86" s="21">
        <v>223</v>
      </c>
      <c r="Q86" s="21">
        <v>233</v>
      </c>
      <c r="R86" s="21">
        <v>248</v>
      </c>
      <c r="S86" s="21">
        <v>292</v>
      </c>
      <c r="T86" s="21">
        <v>351</v>
      </c>
      <c r="U86" s="21">
        <v>327</v>
      </c>
      <c r="V86" s="21">
        <v>341</v>
      </c>
      <c r="W86" s="21">
        <v>273</v>
      </c>
      <c r="X86" s="21">
        <v>326</v>
      </c>
      <c r="Y86" s="21">
        <v>306</v>
      </c>
      <c r="Z86" s="21">
        <v>219</v>
      </c>
      <c r="AA86" s="21">
        <v>175</v>
      </c>
      <c r="AB86" s="21">
        <v>97</v>
      </c>
      <c r="AC86" s="22">
        <v>50</v>
      </c>
    </row>
    <row r="87" spans="1:29" x14ac:dyDescent="0.25">
      <c r="A87" s="7" t="s">
        <v>91</v>
      </c>
      <c r="B87" s="21">
        <v>221</v>
      </c>
      <c r="C87" s="21">
        <v>113</v>
      </c>
      <c r="D87" s="60">
        <v>108</v>
      </c>
      <c r="E87" s="21">
        <v>210</v>
      </c>
      <c r="F87" s="21">
        <v>109</v>
      </c>
      <c r="G87" s="60">
        <v>101</v>
      </c>
      <c r="H87" s="21">
        <v>11</v>
      </c>
      <c r="I87" s="21">
        <v>4</v>
      </c>
      <c r="J87" s="60">
        <v>7</v>
      </c>
      <c r="K87" s="21">
        <v>15</v>
      </c>
      <c r="L87" s="21">
        <v>16</v>
      </c>
      <c r="M87" s="21">
        <v>8</v>
      </c>
      <c r="N87" s="21">
        <v>10</v>
      </c>
      <c r="O87" s="21">
        <v>9</v>
      </c>
      <c r="P87" s="21">
        <v>6</v>
      </c>
      <c r="Q87" s="21">
        <v>18</v>
      </c>
      <c r="R87" s="21">
        <v>16</v>
      </c>
      <c r="S87" s="21">
        <v>11</v>
      </c>
      <c r="T87" s="21">
        <v>15</v>
      </c>
      <c r="U87" s="21">
        <v>20</v>
      </c>
      <c r="V87" s="21">
        <v>19</v>
      </c>
      <c r="W87" s="21">
        <v>11</v>
      </c>
      <c r="X87" s="21">
        <v>14</v>
      </c>
      <c r="Y87" s="21">
        <v>14</v>
      </c>
      <c r="Z87" s="21">
        <v>9</v>
      </c>
      <c r="AA87" s="21">
        <v>5</v>
      </c>
      <c r="AB87" s="21">
        <v>3</v>
      </c>
      <c r="AC87" s="22">
        <v>2</v>
      </c>
    </row>
    <row r="88" spans="1:29" x14ac:dyDescent="0.25">
      <c r="A88" s="7" t="s">
        <v>65</v>
      </c>
      <c r="B88" s="21">
        <v>860</v>
      </c>
      <c r="C88" s="21">
        <v>414</v>
      </c>
      <c r="D88" s="60">
        <v>446</v>
      </c>
      <c r="E88" s="21">
        <v>704</v>
      </c>
      <c r="F88" s="21">
        <v>322</v>
      </c>
      <c r="G88" s="60">
        <v>382</v>
      </c>
      <c r="H88" s="21">
        <v>156</v>
      </c>
      <c r="I88" s="21">
        <v>92</v>
      </c>
      <c r="J88" s="60">
        <v>64</v>
      </c>
      <c r="K88" s="21">
        <v>43</v>
      </c>
      <c r="L88" s="21">
        <v>47</v>
      </c>
      <c r="M88" s="21">
        <v>32</v>
      </c>
      <c r="N88" s="21">
        <v>53</v>
      </c>
      <c r="O88" s="21">
        <v>49</v>
      </c>
      <c r="P88" s="21">
        <v>47</v>
      </c>
      <c r="Q88" s="21">
        <v>62</v>
      </c>
      <c r="R88" s="21">
        <v>46</v>
      </c>
      <c r="S88" s="21">
        <v>44</v>
      </c>
      <c r="T88" s="21">
        <v>82</v>
      </c>
      <c r="U88" s="21">
        <v>67</v>
      </c>
      <c r="V88" s="21">
        <v>61</v>
      </c>
      <c r="W88" s="21">
        <v>62</v>
      </c>
      <c r="X88" s="21">
        <v>34</v>
      </c>
      <c r="Y88" s="21">
        <v>52</v>
      </c>
      <c r="Z88" s="21">
        <v>26</v>
      </c>
      <c r="AA88" s="21">
        <v>31</v>
      </c>
      <c r="AB88" s="21">
        <v>21</v>
      </c>
      <c r="AC88" s="22">
        <v>1</v>
      </c>
    </row>
    <row r="89" spans="1:29" x14ac:dyDescent="0.25">
      <c r="A89" s="7" t="s">
        <v>66</v>
      </c>
      <c r="B89" s="21">
        <v>1550</v>
      </c>
      <c r="C89" s="21">
        <v>795</v>
      </c>
      <c r="D89" s="60">
        <v>755</v>
      </c>
      <c r="E89" s="21">
        <v>1450</v>
      </c>
      <c r="F89" s="21">
        <v>741</v>
      </c>
      <c r="G89" s="60">
        <v>709</v>
      </c>
      <c r="H89" s="21">
        <v>100</v>
      </c>
      <c r="I89" s="21">
        <v>54</v>
      </c>
      <c r="J89" s="60">
        <v>46</v>
      </c>
      <c r="K89" s="21">
        <v>66</v>
      </c>
      <c r="L89" s="21">
        <v>73</v>
      </c>
      <c r="M89" s="21">
        <v>111</v>
      </c>
      <c r="N89" s="21">
        <v>85</v>
      </c>
      <c r="O89" s="21">
        <v>75</v>
      </c>
      <c r="P89" s="21">
        <v>74</v>
      </c>
      <c r="Q89" s="21">
        <v>77</v>
      </c>
      <c r="R89" s="21">
        <v>76</v>
      </c>
      <c r="S89" s="21">
        <v>89</v>
      </c>
      <c r="T89" s="21">
        <v>115</v>
      </c>
      <c r="U89" s="21">
        <v>116</v>
      </c>
      <c r="V89" s="21">
        <v>127</v>
      </c>
      <c r="W89" s="21">
        <v>124</v>
      </c>
      <c r="X89" s="21">
        <v>93</v>
      </c>
      <c r="Y89" s="21">
        <v>90</v>
      </c>
      <c r="Z89" s="21">
        <v>61</v>
      </c>
      <c r="AA89" s="21">
        <v>47</v>
      </c>
      <c r="AB89" s="21">
        <v>34</v>
      </c>
      <c r="AC89" s="22">
        <v>17</v>
      </c>
    </row>
    <row r="90" spans="1:29" x14ac:dyDescent="0.25">
      <c r="A90" s="7" t="s">
        <v>79</v>
      </c>
      <c r="B90" s="21">
        <v>2049</v>
      </c>
      <c r="C90" s="21">
        <v>1024</v>
      </c>
      <c r="D90" s="60">
        <v>1025</v>
      </c>
      <c r="E90" s="21">
        <v>1901</v>
      </c>
      <c r="F90" s="21">
        <v>944</v>
      </c>
      <c r="G90" s="60">
        <v>957</v>
      </c>
      <c r="H90" s="21">
        <v>148</v>
      </c>
      <c r="I90" s="21">
        <v>80</v>
      </c>
      <c r="J90" s="60">
        <v>68</v>
      </c>
      <c r="K90" s="21">
        <v>106</v>
      </c>
      <c r="L90" s="21">
        <v>94</v>
      </c>
      <c r="M90" s="21">
        <v>101</v>
      </c>
      <c r="N90" s="21">
        <v>131</v>
      </c>
      <c r="O90" s="21">
        <v>123</v>
      </c>
      <c r="P90" s="21">
        <v>120</v>
      </c>
      <c r="Q90" s="21">
        <v>124</v>
      </c>
      <c r="R90" s="21">
        <v>111</v>
      </c>
      <c r="S90" s="21">
        <v>123</v>
      </c>
      <c r="T90" s="21">
        <v>157</v>
      </c>
      <c r="U90" s="21">
        <v>169</v>
      </c>
      <c r="V90" s="21">
        <v>167</v>
      </c>
      <c r="W90" s="21">
        <v>162</v>
      </c>
      <c r="X90" s="21">
        <v>122</v>
      </c>
      <c r="Y90" s="21">
        <v>87</v>
      </c>
      <c r="Z90" s="21">
        <v>62</v>
      </c>
      <c r="AA90" s="21">
        <v>51</v>
      </c>
      <c r="AB90" s="21">
        <v>31</v>
      </c>
      <c r="AC90" s="22">
        <v>8</v>
      </c>
    </row>
    <row r="91" spans="1:29" x14ac:dyDescent="0.25">
      <c r="A91" s="7" t="s">
        <v>80</v>
      </c>
      <c r="B91" s="21">
        <v>2627</v>
      </c>
      <c r="C91" s="21">
        <v>1331</v>
      </c>
      <c r="D91" s="60">
        <v>1296</v>
      </c>
      <c r="E91" s="21">
        <v>2195</v>
      </c>
      <c r="F91" s="21">
        <v>1087</v>
      </c>
      <c r="G91" s="60">
        <v>1108</v>
      </c>
      <c r="H91" s="21">
        <v>432</v>
      </c>
      <c r="I91" s="21">
        <v>244</v>
      </c>
      <c r="J91" s="60">
        <v>188</v>
      </c>
      <c r="K91" s="21">
        <v>111</v>
      </c>
      <c r="L91" s="21">
        <v>136</v>
      </c>
      <c r="M91" s="21">
        <v>137</v>
      </c>
      <c r="N91" s="21">
        <v>156</v>
      </c>
      <c r="O91" s="21">
        <v>189</v>
      </c>
      <c r="P91" s="21">
        <v>165</v>
      </c>
      <c r="Q91" s="21">
        <v>149</v>
      </c>
      <c r="R91" s="21">
        <v>158</v>
      </c>
      <c r="S91" s="21">
        <v>159</v>
      </c>
      <c r="T91" s="21">
        <v>204</v>
      </c>
      <c r="U91" s="21">
        <v>219</v>
      </c>
      <c r="V91" s="21">
        <v>191</v>
      </c>
      <c r="W91" s="21">
        <v>169</v>
      </c>
      <c r="X91" s="21">
        <v>132</v>
      </c>
      <c r="Y91" s="21">
        <v>118</v>
      </c>
      <c r="Z91" s="21">
        <v>83</v>
      </c>
      <c r="AA91" s="21">
        <v>75</v>
      </c>
      <c r="AB91" s="21">
        <v>39</v>
      </c>
      <c r="AC91" s="22">
        <v>37</v>
      </c>
    </row>
    <row r="92" spans="1:29" x14ac:dyDescent="0.25">
      <c r="A92" s="7" t="s">
        <v>81</v>
      </c>
      <c r="B92" s="21">
        <v>1397</v>
      </c>
      <c r="C92" s="21">
        <v>693</v>
      </c>
      <c r="D92" s="60">
        <v>704</v>
      </c>
      <c r="E92" s="21">
        <v>1240</v>
      </c>
      <c r="F92" s="21">
        <v>619</v>
      </c>
      <c r="G92" s="60">
        <v>621</v>
      </c>
      <c r="H92" s="21">
        <v>157</v>
      </c>
      <c r="I92" s="21">
        <v>74</v>
      </c>
      <c r="J92" s="60">
        <v>83</v>
      </c>
      <c r="K92" s="21">
        <v>57</v>
      </c>
      <c r="L92" s="21">
        <v>72</v>
      </c>
      <c r="M92" s="21">
        <v>76</v>
      </c>
      <c r="N92" s="21">
        <v>108</v>
      </c>
      <c r="O92" s="21">
        <v>94</v>
      </c>
      <c r="P92" s="21">
        <v>75</v>
      </c>
      <c r="Q92" s="21">
        <v>76</v>
      </c>
      <c r="R92" s="21">
        <v>77</v>
      </c>
      <c r="S92" s="21">
        <v>70</v>
      </c>
      <c r="T92" s="21">
        <v>124</v>
      </c>
      <c r="U92" s="21">
        <v>117</v>
      </c>
      <c r="V92" s="21">
        <v>107</v>
      </c>
      <c r="W92" s="21">
        <v>93</v>
      </c>
      <c r="X92" s="21">
        <v>74</v>
      </c>
      <c r="Y92" s="21">
        <v>61</v>
      </c>
      <c r="Z92" s="21">
        <v>49</v>
      </c>
      <c r="AA92" s="21">
        <v>27</v>
      </c>
      <c r="AB92" s="21">
        <v>27</v>
      </c>
      <c r="AC92" s="22">
        <v>13</v>
      </c>
    </row>
    <row r="93" spans="1:29" ht="13" x14ac:dyDescent="0.3">
      <c r="A93" s="6" t="str">
        <f>VLOOKUP("&lt;Zeilentitel_11&gt;",Uebersetzungen!$B$3:$E$121,Uebersetzungen!$B$2+1,FALSE)</f>
        <v>Region Surselva</v>
      </c>
      <c r="B93" s="9">
        <v>21455</v>
      </c>
      <c r="C93" s="9">
        <v>10900</v>
      </c>
      <c r="D93" s="65">
        <v>10555</v>
      </c>
      <c r="E93" s="9">
        <v>18817</v>
      </c>
      <c r="F93" s="9">
        <v>9429</v>
      </c>
      <c r="G93" s="65">
        <v>9388</v>
      </c>
      <c r="H93" s="9">
        <v>2638</v>
      </c>
      <c r="I93" s="9">
        <v>1471</v>
      </c>
      <c r="J93" s="65">
        <v>1167</v>
      </c>
      <c r="K93" s="66">
        <v>913</v>
      </c>
      <c r="L93" s="9">
        <v>840</v>
      </c>
      <c r="M93" s="9">
        <v>878</v>
      </c>
      <c r="N93" s="9">
        <v>1122</v>
      </c>
      <c r="O93" s="9">
        <v>1367</v>
      </c>
      <c r="P93" s="9">
        <v>1372</v>
      </c>
      <c r="Q93" s="9">
        <v>1153</v>
      </c>
      <c r="R93" s="9">
        <v>1131</v>
      </c>
      <c r="S93" s="9">
        <v>1207</v>
      </c>
      <c r="T93" s="9">
        <v>1536</v>
      </c>
      <c r="U93" s="9">
        <v>1715</v>
      </c>
      <c r="V93" s="9">
        <v>1665</v>
      </c>
      <c r="W93" s="9">
        <v>1430</v>
      </c>
      <c r="X93" s="9">
        <v>1483</v>
      </c>
      <c r="Y93" s="9">
        <v>1207</v>
      </c>
      <c r="Z93" s="9">
        <v>965</v>
      </c>
      <c r="AA93" s="9">
        <v>764</v>
      </c>
      <c r="AB93" s="9">
        <v>472</v>
      </c>
      <c r="AC93" s="13">
        <v>235</v>
      </c>
    </row>
    <row r="94" spans="1:29" x14ac:dyDescent="0.25">
      <c r="A94" s="7" t="s">
        <v>6</v>
      </c>
      <c r="B94" s="21">
        <v>608</v>
      </c>
      <c r="C94" s="21">
        <v>325</v>
      </c>
      <c r="D94" s="60">
        <v>283</v>
      </c>
      <c r="E94" s="21">
        <v>519</v>
      </c>
      <c r="F94" s="21">
        <v>269</v>
      </c>
      <c r="G94" s="60">
        <v>250</v>
      </c>
      <c r="H94" s="21">
        <v>89</v>
      </c>
      <c r="I94" s="21">
        <v>56</v>
      </c>
      <c r="J94" s="60">
        <v>33</v>
      </c>
      <c r="K94" s="21">
        <v>25</v>
      </c>
      <c r="L94" s="21">
        <v>30</v>
      </c>
      <c r="M94" s="21">
        <v>32</v>
      </c>
      <c r="N94" s="21">
        <v>18</v>
      </c>
      <c r="O94" s="21">
        <v>37</v>
      </c>
      <c r="P94" s="21">
        <v>42</v>
      </c>
      <c r="Q94" s="21">
        <v>25</v>
      </c>
      <c r="R94" s="21">
        <v>31</v>
      </c>
      <c r="S94" s="21">
        <v>51</v>
      </c>
      <c r="T94" s="21">
        <v>41</v>
      </c>
      <c r="U94" s="21">
        <v>39</v>
      </c>
      <c r="V94" s="21">
        <v>42</v>
      </c>
      <c r="W94" s="21">
        <v>39</v>
      </c>
      <c r="X94" s="21">
        <v>47</v>
      </c>
      <c r="Y94" s="21">
        <v>44</v>
      </c>
      <c r="Z94" s="21">
        <v>31</v>
      </c>
      <c r="AA94" s="21">
        <v>25</v>
      </c>
      <c r="AB94" s="21">
        <v>8</v>
      </c>
      <c r="AC94" s="22">
        <v>1</v>
      </c>
    </row>
    <row r="95" spans="1:29" x14ac:dyDescent="0.25">
      <c r="A95" s="7" t="s">
        <v>7</v>
      </c>
      <c r="B95" s="21">
        <v>1725</v>
      </c>
      <c r="C95" s="21">
        <v>933</v>
      </c>
      <c r="D95" s="60">
        <v>792</v>
      </c>
      <c r="E95" s="21">
        <v>1356</v>
      </c>
      <c r="F95" s="21">
        <v>713</v>
      </c>
      <c r="G95" s="60">
        <v>643</v>
      </c>
      <c r="H95" s="21">
        <v>369</v>
      </c>
      <c r="I95" s="21">
        <v>220</v>
      </c>
      <c r="J95" s="60">
        <v>149</v>
      </c>
      <c r="K95" s="21">
        <v>90</v>
      </c>
      <c r="L95" s="21">
        <v>57</v>
      </c>
      <c r="M95" s="21">
        <v>48</v>
      </c>
      <c r="N95" s="21">
        <v>57</v>
      </c>
      <c r="O95" s="21">
        <v>115</v>
      </c>
      <c r="P95" s="21">
        <v>144</v>
      </c>
      <c r="Q95" s="21">
        <v>143</v>
      </c>
      <c r="R95" s="21">
        <v>134</v>
      </c>
      <c r="S95" s="21">
        <v>99</v>
      </c>
      <c r="T95" s="21">
        <v>117</v>
      </c>
      <c r="U95" s="21">
        <v>111</v>
      </c>
      <c r="V95" s="21">
        <v>122</v>
      </c>
      <c r="W95" s="21">
        <v>134</v>
      </c>
      <c r="X95" s="21">
        <v>116</v>
      </c>
      <c r="Y95" s="21">
        <v>121</v>
      </c>
      <c r="Z95" s="21">
        <v>63</v>
      </c>
      <c r="AA95" s="21">
        <v>28</v>
      </c>
      <c r="AB95" s="21">
        <v>18</v>
      </c>
      <c r="AC95" s="22">
        <v>8</v>
      </c>
    </row>
    <row r="96" spans="1:29" x14ac:dyDescent="0.25">
      <c r="A96" s="7" t="s">
        <v>8</v>
      </c>
      <c r="B96" s="21">
        <v>702</v>
      </c>
      <c r="C96" s="21">
        <v>366</v>
      </c>
      <c r="D96" s="60">
        <v>336</v>
      </c>
      <c r="E96" s="21">
        <v>624</v>
      </c>
      <c r="F96" s="21">
        <v>333</v>
      </c>
      <c r="G96" s="60">
        <v>291</v>
      </c>
      <c r="H96" s="21">
        <v>78</v>
      </c>
      <c r="I96" s="21">
        <v>33</v>
      </c>
      <c r="J96" s="60">
        <v>45</v>
      </c>
      <c r="K96" s="21">
        <v>39</v>
      </c>
      <c r="L96" s="21">
        <v>50</v>
      </c>
      <c r="M96" s="21">
        <v>33</v>
      </c>
      <c r="N96" s="21">
        <v>27</v>
      </c>
      <c r="O96" s="21">
        <v>38</v>
      </c>
      <c r="P96" s="21">
        <v>41</v>
      </c>
      <c r="Q96" s="21">
        <v>39</v>
      </c>
      <c r="R96" s="21">
        <v>46</v>
      </c>
      <c r="S96" s="21">
        <v>47</v>
      </c>
      <c r="T96" s="21">
        <v>54</v>
      </c>
      <c r="U96" s="21">
        <v>53</v>
      </c>
      <c r="V96" s="21">
        <v>41</v>
      </c>
      <c r="W96" s="21">
        <v>47</v>
      </c>
      <c r="X96" s="21">
        <v>48</v>
      </c>
      <c r="Y96" s="21">
        <v>35</v>
      </c>
      <c r="Z96" s="21">
        <v>32</v>
      </c>
      <c r="AA96" s="21">
        <v>14</v>
      </c>
      <c r="AB96" s="21">
        <v>13</v>
      </c>
      <c r="AC96" s="22">
        <v>5</v>
      </c>
    </row>
    <row r="97" spans="1:29" x14ac:dyDescent="0.25">
      <c r="A97" s="7" t="s">
        <v>9</v>
      </c>
      <c r="B97" s="21">
        <v>624</v>
      </c>
      <c r="C97" s="21">
        <v>338</v>
      </c>
      <c r="D97" s="60">
        <v>286</v>
      </c>
      <c r="E97" s="21">
        <v>472</v>
      </c>
      <c r="F97" s="21">
        <v>253</v>
      </c>
      <c r="G97" s="60">
        <v>219</v>
      </c>
      <c r="H97" s="21">
        <v>152</v>
      </c>
      <c r="I97" s="21">
        <v>85</v>
      </c>
      <c r="J97" s="60">
        <v>67</v>
      </c>
      <c r="K97" s="21">
        <v>37</v>
      </c>
      <c r="L97" s="21">
        <v>35</v>
      </c>
      <c r="M97" s="21">
        <v>29</v>
      </c>
      <c r="N97" s="21">
        <v>27</v>
      </c>
      <c r="O97" s="21">
        <v>35</v>
      </c>
      <c r="P97" s="21">
        <v>56</v>
      </c>
      <c r="Q97" s="21">
        <v>38</v>
      </c>
      <c r="R97" s="21">
        <v>58</v>
      </c>
      <c r="S97" s="21">
        <v>34</v>
      </c>
      <c r="T97" s="21">
        <v>45</v>
      </c>
      <c r="U97" s="21">
        <v>50</v>
      </c>
      <c r="V97" s="21">
        <v>45</v>
      </c>
      <c r="W97" s="21">
        <v>31</v>
      </c>
      <c r="X97" s="21">
        <v>39</v>
      </c>
      <c r="Y97" s="21">
        <v>21</v>
      </c>
      <c r="Z97" s="21">
        <v>18</v>
      </c>
      <c r="AA97" s="21">
        <v>15</v>
      </c>
      <c r="AB97" s="21">
        <v>7</v>
      </c>
      <c r="AC97" s="22">
        <v>4</v>
      </c>
    </row>
    <row r="98" spans="1:29" x14ac:dyDescent="0.25">
      <c r="A98" s="7" t="s">
        <v>10</v>
      </c>
      <c r="B98" s="21">
        <v>984</v>
      </c>
      <c r="C98" s="21">
        <v>493</v>
      </c>
      <c r="D98" s="60">
        <v>491</v>
      </c>
      <c r="E98" s="21">
        <v>832</v>
      </c>
      <c r="F98" s="21">
        <v>408</v>
      </c>
      <c r="G98" s="60">
        <v>424</v>
      </c>
      <c r="H98" s="21">
        <v>152</v>
      </c>
      <c r="I98" s="21">
        <v>85</v>
      </c>
      <c r="J98" s="60">
        <v>67</v>
      </c>
      <c r="K98" s="21">
        <v>36</v>
      </c>
      <c r="L98" s="21">
        <v>42</v>
      </c>
      <c r="M98" s="21">
        <v>42</v>
      </c>
      <c r="N98" s="21">
        <v>50</v>
      </c>
      <c r="O98" s="21">
        <v>61</v>
      </c>
      <c r="P98" s="21">
        <v>55</v>
      </c>
      <c r="Q98" s="21">
        <v>72</v>
      </c>
      <c r="R98" s="21">
        <v>50</v>
      </c>
      <c r="S98" s="21">
        <v>64</v>
      </c>
      <c r="T98" s="21">
        <v>74</v>
      </c>
      <c r="U98" s="21">
        <v>70</v>
      </c>
      <c r="V98" s="21">
        <v>81</v>
      </c>
      <c r="W98" s="21">
        <v>46</v>
      </c>
      <c r="X98" s="21">
        <v>63</v>
      </c>
      <c r="Y98" s="21">
        <v>46</v>
      </c>
      <c r="Z98" s="21">
        <v>44</v>
      </c>
      <c r="AA98" s="21">
        <v>40</v>
      </c>
      <c r="AB98" s="21">
        <v>34</v>
      </c>
      <c r="AC98" s="22">
        <v>14</v>
      </c>
    </row>
    <row r="99" spans="1:29" x14ac:dyDescent="0.25">
      <c r="A99" s="7" t="s">
        <v>11</v>
      </c>
      <c r="B99" s="21">
        <v>2068</v>
      </c>
      <c r="C99" s="21">
        <v>1064</v>
      </c>
      <c r="D99" s="60">
        <v>1004</v>
      </c>
      <c r="E99" s="21">
        <v>1969</v>
      </c>
      <c r="F99" s="21">
        <v>1008</v>
      </c>
      <c r="G99" s="60">
        <v>961</v>
      </c>
      <c r="H99" s="21">
        <v>99</v>
      </c>
      <c r="I99" s="21">
        <v>56</v>
      </c>
      <c r="J99" s="60">
        <v>43</v>
      </c>
      <c r="K99" s="21">
        <v>59</v>
      </c>
      <c r="L99" s="21">
        <v>59</v>
      </c>
      <c r="M99" s="21">
        <v>72</v>
      </c>
      <c r="N99" s="21">
        <v>102</v>
      </c>
      <c r="O99" s="21">
        <v>148</v>
      </c>
      <c r="P99" s="21">
        <v>130</v>
      </c>
      <c r="Q99" s="21">
        <v>85</v>
      </c>
      <c r="R99" s="21">
        <v>93</v>
      </c>
      <c r="S99" s="21">
        <v>98</v>
      </c>
      <c r="T99" s="21">
        <v>128</v>
      </c>
      <c r="U99" s="21">
        <v>156</v>
      </c>
      <c r="V99" s="21">
        <v>186</v>
      </c>
      <c r="W99" s="21">
        <v>172</v>
      </c>
      <c r="X99" s="21">
        <v>172</v>
      </c>
      <c r="Y99" s="21">
        <v>140</v>
      </c>
      <c r="Z99" s="21">
        <v>103</v>
      </c>
      <c r="AA99" s="21">
        <v>82</v>
      </c>
      <c r="AB99" s="21">
        <v>58</v>
      </c>
      <c r="AC99" s="22">
        <v>25</v>
      </c>
    </row>
    <row r="100" spans="1:29" x14ac:dyDescent="0.25">
      <c r="A100" s="7" t="s">
        <v>12</v>
      </c>
      <c r="B100" s="21">
        <v>4736</v>
      </c>
      <c r="C100" s="21">
        <v>2293</v>
      </c>
      <c r="D100" s="60">
        <v>2443</v>
      </c>
      <c r="E100" s="21">
        <v>3976</v>
      </c>
      <c r="F100" s="21">
        <v>1892</v>
      </c>
      <c r="G100" s="60">
        <v>2084</v>
      </c>
      <c r="H100" s="21">
        <v>760</v>
      </c>
      <c r="I100" s="21">
        <v>401</v>
      </c>
      <c r="J100" s="60">
        <v>359</v>
      </c>
      <c r="K100" s="21">
        <v>235</v>
      </c>
      <c r="L100" s="21">
        <v>202</v>
      </c>
      <c r="M100" s="21">
        <v>211</v>
      </c>
      <c r="N100" s="21">
        <v>259</v>
      </c>
      <c r="O100" s="21">
        <v>264</v>
      </c>
      <c r="P100" s="21">
        <v>269</v>
      </c>
      <c r="Q100" s="21">
        <v>296</v>
      </c>
      <c r="R100" s="21">
        <v>259</v>
      </c>
      <c r="S100" s="21">
        <v>270</v>
      </c>
      <c r="T100" s="21">
        <v>324</v>
      </c>
      <c r="U100" s="21">
        <v>453</v>
      </c>
      <c r="V100" s="21">
        <v>378</v>
      </c>
      <c r="W100" s="21">
        <v>279</v>
      </c>
      <c r="X100" s="21">
        <v>301</v>
      </c>
      <c r="Y100" s="21">
        <v>233</v>
      </c>
      <c r="Z100" s="21">
        <v>196</v>
      </c>
      <c r="AA100" s="21">
        <v>141</v>
      </c>
      <c r="AB100" s="21">
        <v>101</v>
      </c>
      <c r="AC100" s="22">
        <v>65</v>
      </c>
    </row>
    <row r="101" spans="1:29" x14ac:dyDescent="0.25">
      <c r="A101" s="7" t="s">
        <v>23</v>
      </c>
      <c r="B101" s="21">
        <v>897</v>
      </c>
      <c r="C101" s="21">
        <v>466</v>
      </c>
      <c r="D101" s="60">
        <v>431</v>
      </c>
      <c r="E101" s="21">
        <v>843</v>
      </c>
      <c r="F101" s="21">
        <v>438</v>
      </c>
      <c r="G101" s="60">
        <v>405</v>
      </c>
      <c r="H101" s="21">
        <v>54</v>
      </c>
      <c r="I101" s="21">
        <v>28</v>
      </c>
      <c r="J101" s="60">
        <v>26</v>
      </c>
      <c r="K101" s="21">
        <v>36</v>
      </c>
      <c r="L101" s="21">
        <v>57</v>
      </c>
      <c r="M101" s="21">
        <v>38</v>
      </c>
      <c r="N101" s="21">
        <v>59</v>
      </c>
      <c r="O101" s="21">
        <v>52</v>
      </c>
      <c r="P101" s="21">
        <v>34</v>
      </c>
      <c r="Q101" s="21">
        <v>33</v>
      </c>
      <c r="R101" s="21">
        <v>51</v>
      </c>
      <c r="S101" s="21">
        <v>50</v>
      </c>
      <c r="T101" s="21">
        <v>68</v>
      </c>
      <c r="U101" s="21">
        <v>76</v>
      </c>
      <c r="V101" s="21">
        <v>63</v>
      </c>
      <c r="W101" s="21">
        <v>56</v>
      </c>
      <c r="X101" s="21">
        <v>67</v>
      </c>
      <c r="Y101" s="21">
        <v>46</v>
      </c>
      <c r="Z101" s="21">
        <v>46</v>
      </c>
      <c r="AA101" s="21">
        <v>36</v>
      </c>
      <c r="AB101" s="21">
        <v>20</v>
      </c>
      <c r="AC101" s="22">
        <v>9</v>
      </c>
    </row>
    <row r="102" spans="1:29" x14ac:dyDescent="0.25">
      <c r="A102" s="7" t="s">
        <v>82</v>
      </c>
      <c r="B102" s="21">
        <v>1800</v>
      </c>
      <c r="C102" s="21">
        <v>914</v>
      </c>
      <c r="D102" s="60">
        <v>886</v>
      </c>
      <c r="E102" s="21">
        <v>1675</v>
      </c>
      <c r="F102" s="21">
        <v>851</v>
      </c>
      <c r="G102" s="60">
        <v>824</v>
      </c>
      <c r="H102" s="21">
        <v>125</v>
      </c>
      <c r="I102" s="21">
        <v>63</v>
      </c>
      <c r="J102" s="60">
        <v>62</v>
      </c>
      <c r="K102" s="21">
        <v>83</v>
      </c>
      <c r="L102" s="21">
        <v>67</v>
      </c>
      <c r="M102" s="21">
        <v>84</v>
      </c>
      <c r="N102" s="21">
        <v>104</v>
      </c>
      <c r="O102" s="21">
        <v>131</v>
      </c>
      <c r="P102" s="21">
        <v>126</v>
      </c>
      <c r="Q102" s="21">
        <v>93</v>
      </c>
      <c r="R102" s="21">
        <v>71</v>
      </c>
      <c r="S102" s="21">
        <v>94</v>
      </c>
      <c r="T102" s="21">
        <v>133</v>
      </c>
      <c r="U102" s="21">
        <v>155</v>
      </c>
      <c r="V102" s="21">
        <v>122</v>
      </c>
      <c r="W102" s="21">
        <v>109</v>
      </c>
      <c r="X102" s="21">
        <v>116</v>
      </c>
      <c r="Y102" s="21">
        <v>107</v>
      </c>
      <c r="Z102" s="21">
        <v>80</v>
      </c>
      <c r="AA102" s="21">
        <v>64</v>
      </c>
      <c r="AB102" s="21">
        <v>40</v>
      </c>
      <c r="AC102" s="22">
        <v>21</v>
      </c>
    </row>
    <row r="103" spans="1:29" x14ac:dyDescent="0.25">
      <c r="A103" s="7" t="s">
        <v>83</v>
      </c>
      <c r="B103" s="21">
        <v>2098</v>
      </c>
      <c r="C103" s="21">
        <v>1115</v>
      </c>
      <c r="D103" s="60">
        <v>983</v>
      </c>
      <c r="E103" s="21">
        <v>1772</v>
      </c>
      <c r="F103" s="21">
        <v>897</v>
      </c>
      <c r="G103" s="60">
        <v>875</v>
      </c>
      <c r="H103" s="21">
        <v>326</v>
      </c>
      <c r="I103" s="21">
        <v>218</v>
      </c>
      <c r="J103" s="60">
        <v>108</v>
      </c>
      <c r="K103" s="21">
        <v>108</v>
      </c>
      <c r="L103" s="21">
        <v>81</v>
      </c>
      <c r="M103" s="21">
        <v>71</v>
      </c>
      <c r="N103" s="21">
        <v>101</v>
      </c>
      <c r="O103" s="21">
        <v>143</v>
      </c>
      <c r="P103" s="21">
        <v>152</v>
      </c>
      <c r="Q103" s="21">
        <v>115</v>
      </c>
      <c r="R103" s="21">
        <v>113</v>
      </c>
      <c r="S103" s="21">
        <v>124</v>
      </c>
      <c r="T103" s="21">
        <v>127</v>
      </c>
      <c r="U103" s="21">
        <v>129</v>
      </c>
      <c r="V103" s="21">
        <v>155</v>
      </c>
      <c r="W103" s="21">
        <v>154</v>
      </c>
      <c r="X103" s="21">
        <v>143</v>
      </c>
      <c r="Y103" s="21">
        <v>134</v>
      </c>
      <c r="Z103" s="21">
        <v>102</v>
      </c>
      <c r="AA103" s="21">
        <v>69</v>
      </c>
      <c r="AB103" s="21">
        <v>47</v>
      </c>
      <c r="AC103" s="22">
        <v>30</v>
      </c>
    </row>
    <row r="104" spans="1:29" x14ac:dyDescent="0.25">
      <c r="A104" s="7" t="s">
        <v>84</v>
      </c>
      <c r="B104" s="21">
        <v>385</v>
      </c>
      <c r="C104" s="21">
        <v>193</v>
      </c>
      <c r="D104" s="60">
        <v>192</v>
      </c>
      <c r="E104" s="21">
        <v>375</v>
      </c>
      <c r="F104" s="21">
        <v>189</v>
      </c>
      <c r="G104" s="60">
        <v>186</v>
      </c>
      <c r="H104" s="21">
        <v>10</v>
      </c>
      <c r="I104" s="21">
        <v>4</v>
      </c>
      <c r="J104" s="60">
        <v>6</v>
      </c>
      <c r="K104" s="21">
        <v>5</v>
      </c>
      <c r="L104" s="21">
        <v>4</v>
      </c>
      <c r="M104" s="21">
        <v>14</v>
      </c>
      <c r="N104" s="21">
        <v>29</v>
      </c>
      <c r="O104" s="21">
        <v>39</v>
      </c>
      <c r="P104" s="21">
        <v>26</v>
      </c>
      <c r="Q104" s="21">
        <v>12</v>
      </c>
      <c r="R104" s="21">
        <v>7</v>
      </c>
      <c r="S104" s="21">
        <v>16</v>
      </c>
      <c r="T104" s="21">
        <v>36</v>
      </c>
      <c r="U104" s="21">
        <v>48</v>
      </c>
      <c r="V104" s="21">
        <v>28</v>
      </c>
      <c r="W104" s="21">
        <v>19</v>
      </c>
      <c r="X104" s="21">
        <v>23</v>
      </c>
      <c r="Y104" s="21">
        <v>13</v>
      </c>
      <c r="Z104" s="21">
        <v>21</v>
      </c>
      <c r="AA104" s="21">
        <v>18</v>
      </c>
      <c r="AB104" s="21">
        <v>18</v>
      </c>
      <c r="AC104" s="22">
        <v>9</v>
      </c>
    </row>
    <row r="105" spans="1:29" x14ac:dyDescent="0.25">
      <c r="A105" s="7" t="s">
        <v>85</v>
      </c>
      <c r="B105" s="21">
        <v>1216</v>
      </c>
      <c r="C105" s="21">
        <v>593</v>
      </c>
      <c r="D105" s="60">
        <v>623</v>
      </c>
      <c r="E105" s="21">
        <v>1148</v>
      </c>
      <c r="F105" s="21">
        <v>556</v>
      </c>
      <c r="G105" s="60">
        <v>592</v>
      </c>
      <c r="H105" s="21">
        <v>68</v>
      </c>
      <c r="I105" s="21">
        <v>37</v>
      </c>
      <c r="J105" s="60">
        <v>31</v>
      </c>
      <c r="K105" s="21">
        <v>38</v>
      </c>
      <c r="L105" s="21">
        <v>35</v>
      </c>
      <c r="M105" s="21">
        <v>47</v>
      </c>
      <c r="N105" s="21">
        <v>93</v>
      </c>
      <c r="O105" s="21">
        <v>104</v>
      </c>
      <c r="P105" s="21">
        <v>65</v>
      </c>
      <c r="Q105" s="21">
        <v>40</v>
      </c>
      <c r="R105" s="21">
        <v>45</v>
      </c>
      <c r="S105" s="21">
        <v>42</v>
      </c>
      <c r="T105" s="21">
        <v>108</v>
      </c>
      <c r="U105" s="21">
        <v>108</v>
      </c>
      <c r="V105" s="21">
        <v>85</v>
      </c>
      <c r="W105" s="21">
        <v>81</v>
      </c>
      <c r="X105" s="21">
        <v>90</v>
      </c>
      <c r="Y105" s="21">
        <v>68</v>
      </c>
      <c r="Z105" s="21">
        <v>49</v>
      </c>
      <c r="AA105" s="21">
        <v>71</v>
      </c>
      <c r="AB105" s="21">
        <v>29</v>
      </c>
      <c r="AC105" s="22">
        <v>18</v>
      </c>
    </row>
    <row r="106" spans="1:29" x14ac:dyDescent="0.25">
      <c r="A106" s="7" t="s">
        <v>86</v>
      </c>
      <c r="B106" s="21">
        <v>1285</v>
      </c>
      <c r="C106" s="21">
        <v>660</v>
      </c>
      <c r="D106" s="60">
        <v>625</v>
      </c>
      <c r="E106" s="21">
        <v>1124</v>
      </c>
      <c r="F106" s="21">
        <v>571</v>
      </c>
      <c r="G106" s="60">
        <v>553</v>
      </c>
      <c r="H106" s="21">
        <v>161</v>
      </c>
      <c r="I106" s="21">
        <v>89</v>
      </c>
      <c r="J106" s="60">
        <v>72</v>
      </c>
      <c r="K106" s="21">
        <v>44</v>
      </c>
      <c r="L106" s="21">
        <v>45</v>
      </c>
      <c r="M106" s="21">
        <v>63</v>
      </c>
      <c r="N106" s="21">
        <v>62</v>
      </c>
      <c r="O106" s="21">
        <v>58</v>
      </c>
      <c r="P106" s="21">
        <v>76</v>
      </c>
      <c r="Q106" s="21">
        <v>59</v>
      </c>
      <c r="R106" s="21">
        <v>68</v>
      </c>
      <c r="S106" s="21">
        <v>100</v>
      </c>
      <c r="T106" s="21">
        <v>97</v>
      </c>
      <c r="U106" s="21">
        <v>79</v>
      </c>
      <c r="V106" s="21">
        <v>101</v>
      </c>
      <c r="W106" s="21">
        <v>100</v>
      </c>
      <c r="X106" s="21">
        <v>108</v>
      </c>
      <c r="Y106" s="21">
        <v>78</v>
      </c>
      <c r="Z106" s="21">
        <v>73</v>
      </c>
      <c r="AA106" s="21">
        <v>48</v>
      </c>
      <c r="AB106" s="21">
        <v>21</v>
      </c>
      <c r="AC106" s="22">
        <v>5</v>
      </c>
    </row>
    <row r="107" spans="1:29" x14ac:dyDescent="0.25">
      <c r="A107" s="7" t="s">
        <v>87</v>
      </c>
      <c r="B107" s="21">
        <v>1180</v>
      </c>
      <c r="C107" s="21">
        <v>563</v>
      </c>
      <c r="D107" s="60">
        <v>617</v>
      </c>
      <c r="E107" s="21">
        <v>1088</v>
      </c>
      <c r="F107" s="21">
        <v>517</v>
      </c>
      <c r="G107" s="60">
        <v>571</v>
      </c>
      <c r="H107" s="21">
        <v>92</v>
      </c>
      <c r="I107" s="21">
        <v>46</v>
      </c>
      <c r="J107" s="60">
        <v>46</v>
      </c>
      <c r="K107" s="21">
        <v>37</v>
      </c>
      <c r="L107" s="21">
        <v>32</v>
      </c>
      <c r="M107" s="21">
        <v>51</v>
      </c>
      <c r="N107" s="21">
        <v>76</v>
      </c>
      <c r="O107" s="21">
        <v>81</v>
      </c>
      <c r="P107" s="21">
        <v>75</v>
      </c>
      <c r="Q107" s="21">
        <v>43</v>
      </c>
      <c r="R107" s="21">
        <v>48</v>
      </c>
      <c r="S107" s="21">
        <v>54</v>
      </c>
      <c r="T107" s="21">
        <v>95</v>
      </c>
      <c r="U107" s="21">
        <v>106</v>
      </c>
      <c r="V107" s="21">
        <v>110</v>
      </c>
      <c r="W107" s="21">
        <v>66</v>
      </c>
      <c r="X107" s="21">
        <v>73</v>
      </c>
      <c r="Y107" s="21">
        <v>51</v>
      </c>
      <c r="Z107" s="21">
        <v>65</v>
      </c>
      <c r="AA107" s="21">
        <v>66</v>
      </c>
      <c r="AB107" s="21">
        <v>38</v>
      </c>
      <c r="AC107" s="22">
        <v>13</v>
      </c>
    </row>
    <row r="108" spans="1:29" x14ac:dyDescent="0.25">
      <c r="A108" s="7" t="s">
        <v>92</v>
      </c>
      <c r="B108" s="21">
        <v>1147</v>
      </c>
      <c r="C108" s="21">
        <v>584</v>
      </c>
      <c r="D108" s="60">
        <v>563</v>
      </c>
      <c r="E108" s="21">
        <v>1044</v>
      </c>
      <c r="F108" s="21">
        <v>534</v>
      </c>
      <c r="G108" s="60">
        <v>510</v>
      </c>
      <c r="H108" s="21">
        <v>103</v>
      </c>
      <c r="I108" s="21">
        <v>50</v>
      </c>
      <c r="J108" s="60">
        <v>53</v>
      </c>
      <c r="K108" s="21">
        <v>41</v>
      </c>
      <c r="L108" s="21">
        <v>44</v>
      </c>
      <c r="M108" s="21">
        <v>43</v>
      </c>
      <c r="N108" s="21">
        <v>58</v>
      </c>
      <c r="O108" s="21">
        <v>61</v>
      </c>
      <c r="P108" s="21">
        <v>81</v>
      </c>
      <c r="Q108" s="21">
        <v>60</v>
      </c>
      <c r="R108" s="21">
        <v>57</v>
      </c>
      <c r="S108" s="21">
        <v>64</v>
      </c>
      <c r="T108" s="21">
        <v>89</v>
      </c>
      <c r="U108" s="21">
        <v>82</v>
      </c>
      <c r="V108" s="21">
        <v>106</v>
      </c>
      <c r="W108" s="21">
        <v>97</v>
      </c>
      <c r="X108" s="21">
        <v>77</v>
      </c>
      <c r="Y108" s="21">
        <v>70</v>
      </c>
      <c r="Z108" s="21">
        <v>42</v>
      </c>
      <c r="AA108" s="21">
        <v>47</v>
      </c>
      <c r="AB108" s="21">
        <v>20</v>
      </c>
      <c r="AC108" s="22">
        <v>8</v>
      </c>
    </row>
    <row r="109" spans="1:29" ht="13" x14ac:dyDescent="0.3">
      <c r="A109" s="6" t="str">
        <f>VLOOKUP("&lt;Zeilentitel_12&gt;",Uebersetzungen!$B$3:$E$121,Uebersetzungen!$B$2+1,FALSE)</f>
        <v>Region Viamala</v>
      </c>
      <c r="B109" s="9">
        <v>13319</v>
      </c>
      <c r="C109" s="9">
        <v>6674</v>
      </c>
      <c r="D109" s="65">
        <v>6645</v>
      </c>
      <c r="E109" s="9">
        <v>11289</v>
      </c>
      <c r="F109" s="9">
        <v>5552</v>
      </c>
      <c r="G109" s="65">
        <v>5737</v>
      </c>
      <c r="H109" s="9">
        <v>2030</v>
      </c>
      <c r="I109" s="9">
        <v>1122</v>
      </c>
      <c r="J109" s="65">
        <v>908</v>
      </c>
      <c r="K109" s="67">
        <v>681</v>
      </c>
      <c r="L109" s="67">
        <v>633</v>
      </c>
      <c r="M109" s="67">
        <v>633</v>
      </c>
      <c r="N109" s="67">
        <v>779</v>
      </c>
      <c r="O109" s="67">
        <v>749</v>
      </c>
      <c r="P109" s="67">
        <v>740</v>
      </c>
      <c r="Q109" s="67">
        <v>787</v>
      </c>
      <c r="R109" s="67">
        <v>723</v>
      </c>
      <c r="S109" s="67">
        <v>783</v>
      </c>
      <c r="T109" s="67">
        <v>1049</v>
      </c>
      <c r="U109" s="67">
        <v>1125</v>
      </c>
      <c r="V109" s="67">
        <v>993</v>
      </c>
      <c r="W109" s="67">
        <v>931</v>
      </c>
      <c r="X109" s="67">
        <v>831</v>
      </c>
      <c r="Y109" s="67">
        <v>667</v>
      </c>
      <c r="Z109" s="67">
        <v>485</v>
      </c>
      <c r="AA109" s="67">
        <v>357</v>
      </c>
      <c r="AB109" s="67">
        <v>243</v>
      </c>
      <c r="AC109" s="68">
        <v>130</v>
      </c>
    </row>
    <row r="110" spans="1:29" x14ac:dyDescent="0.25">
      <c r="A110" s="7" t="s">
        <v>13</v>
      </c>
      <c r="B110" s="21">
        <v>345</v>
      </c>
      <c r="C110" s="21">
        <v>171</v>
      </c>
      <c r="D110" s="60">
        <v>174</v>
      </c>
      <c r="E110" s="21">
        <v>309</v>
      </c>
      <c r="F110" s="21">
        <v>150</v>
      </c>
      <c r="G110" s="60">
        <v>159</v>
      </c>
      <c r="H110" s="21">
        <v>36</v>
      </c>
      <c r="I110" s="21">
        <v>21</v>
      </c>
      <c r="J110" s="60">
        <v>15</v>
      </c>
      <c r="K110" s="21">
        <v>21</v>
      </c>
      <c r="L110" s="21">
        <v>21</v>
      </c>
      <c r="M110" s="21">
        <v>16</v>
      </c>
      <c r="N110" s="21">
        <v>14</v>
      </c>
      <c r="O110" s="21">
        <v>19</v>
      </c>
      <c r="P110" s="21">
        <v>17</v>
      </c>
      <c r="Q110" s="21">
        <v>19</v>
      </c>
      <c r="R110" s="21">
        <v>18</v>
      </c>
      <c r="S110" s="21">
        <v>22</v>
      </c>
      <c r="T110" s="21">
        <v>30</v>
      </c>
      <c r="U110" s="21">
        <v>22</v>
      </c>
      <c r="V110" s="21">
        <v>28</v>
      </c>
      <c r="W110" s="21">
        <v>19</v>
      </c>
      <c r="X110" s="21">
        <v>29</v>
      </c>
      <c r="Y110" s="21">
        <v>27</v>
      </c>
      <c r="Z110" s="21">
        <v>11</v>
      </c>
      <c r="AA110" s="21">
        <v>6</v>
      </c>
      <c r="AB110" s="21">
        <v>4</v>
      </c>
      <c r="AC110" s="22">
        <v>2</v>
      </c>
    </row>
    <row r="111" spans="1:29" x14ac:dyDescent="0.25">
      <c r="A111" s="7" t="s">
        <v>14</v>
      </c>
      <c r="B111" s="21">
        <v>304</v>
      </c>
      <c r="C111" s="21">
        <v>153</v>
      </c>
      <c r="D111" s="60">
        <v>151</v>
      </c>
      <c r="E111" s="21">
        <v>267</v>
      </c>
      <c r="F111" s="21">
        <v>132</v>
      </c>
      <c r="G111" s="60">
        <v>135</v>
      </c>
      <c r="H111" s="21">
        <v>37</v>
      </c>
      <c r="I111" s="21">
        <v>21</v>
      </c>
      <c r="J111" s="60">
        <v>16</v>
      </c>
      <c r="K111" s="69">
        <v>12</v>
      </c>
      <c r="L111" s="10">
        <v>13</v>
      </c>
      <c r="M111" s="10">
        <v>16</v>
      </c>
      <c r="N111" s="10">
        <v>21</v>
      </c>
      <c r="O111" s="10">
        <v>23</v>
      </c>
      <c r="P111" s="10">
        <v>10</v>
      </c>
      <c r="Q111" s="10">
        <v>18</v>
      </c>
      <c r="R111" s="10">
        <v>11</v>
      </c>
      <c r="S111" s="10">
        <v>19</v>
      </c>
      <c r="T111" s="10">
        <v>32</v>
      </c>
      <c r="U111" s="10">
        <v>34</v>
      </c>
      <c r="V111" s="10">
        <v>22</v>
      </c>
      <c r="W111" s="10">
        <v>28</v>
      </c>
      <c r="X111" s="10">
        <v>19</v>
      </c>
      <c r="Y111" s="10">
        <v>14</v>
      </c>
      <c r="Z111" s="10">
        <v>7</v>
      </c>
      <c r="AA111" s="10">
        <v>4</v>
      </c>
      <c r="AB111" s="10">
        <v>1</v>
      </c>
      <c r="AC111" s="14">
        <v>0</v>
      </c>
    </row>
    <row r="112" spans="1:29" x14ac:dyDescent="0.25">
      <c r="A112" s="7" t="s">
        <v>15</v>
      </c>
      <c r="B112" s="21">
        <v>818</v>
      </c>
      <c r="C112" s="21">
        <v>397</v>
      </c>
      <c r="D112" s="60">
        <v>421</v>
      </c>
      <c r="E112" s="21">
        <v>777</v>
      </c>
      <c r="F112" s="21">
        <v>375</v>
      </c>
      <c r="G112" s="60">
        <v>402</v>
      </c>
      <c r="H112" s="21">
        <v>41</v>
      </c>
      <c r="I112" s="21">
        <v>22</v>
      </c>
      <c r="J112" s="60">
        <v>19</v>
      </c>
      <c r="K112" s="21">
        <v>45</v>
      </c>
      <c r="L112" s="21">
        <v>33</v>
      </c>
      <c r="M112" s="21">
        <v>36</v>
      </c>
      <c r="N112" s="21">
        <v>55</v>
      </c>
      <c r="O112" s="21">
        <v>55</v>
      </c>
      <c r="P112" s="21">
        <v>51</v>
      </c>
      <c r="Q112" s="21">
        <v>49</v>
      </c>
      <c r="R112" s="21">
        <v>35</v>
      </c>
      <c r="S112" s="21">
        <v>33</v>
      </c>
      <c r="T112" s="21">
        <v>80</v>
      </c>
      <c r="U112" s="21">
        <v>57</v>
      </c>
      <c r="V112" s="21">
        <v>55</v>
      </c>
      <c r="W112" s="21">
        <v>62</v>
      </c>
      <c r="X112" s="21">
        <v>40</v>
      </c>
      <c r="Y112" s="21">
        <v>44</v>
      </c>
      <c r="Z112" s="21">
        <v>24</v>
      </c>
      <c r="AA112" s="21">
        <v>28</v>
      </c>
      <c r="AB112" s="21">
        <v>22</v>
      </c>
      <c r="AC112" s="22">
        <v>14</v>
      </c>
    </row>
    <row r="113" spans="1:29" x14ac:dyDescent="0.25">
      <c r="A113" s="7" t="s">
        <v>16</v>
      </c>
      <c r="B113" s="21">
        <v>926</v>
      </c>
      <c r="C113" s="21">
        <v>478</v>
      </c>
      <c r="D113" s="60">
        <v>448</v>
      </c>
      <c r="E113" s="21">
        <v>777</v>
      </c>
      <c r="F113" s="21">
        <v>390</v>
      </c>
      <c r="G113" s="60">
        <v>387</v>
      </c>
      <c r="H113" s="21">
        <v>149</v>
      </c>
      <c r="I113" s="21">
        <v>88</v>
      </c>
      <c r="J113" s="60">
        <v>61</v>
      </c>
      <c r="K113" s="21">
        <v>54</v>
      </c>
      <c r="L113" s="21">
        <v>47</v>
      </c>
      <c r="M113" s="21">
        <v>49</v>
      </c>
      <c r="N113" s="21">
        <v>55</v>
      </c>
      <c r="O113" s="21">
        <v>58</v>
      </c>
      <c r="P113" s="21">
        <v>40</v>
      </c>
      <c r="Q113" s="21">
        <v>55</v>
      </c>
      <c r="R113" s="21">
        <v>60</v>
      </c>
      <c r="S113" s="21">
        <v>46</v>
      </c>
      <c r="T113" s="21">
        <v>81</v>
      </c>
      <c r="U113" s="21">
        <v>70</v>
      </c>
      <c r="V113" s="21">
        <v>62</v>
      </c>
      <c r="W113" s="21">
        <v>58</v>
      </c>
      <c r="X113" s="21">
        <v>57</v>
      </c>
      <c r="Y113" s="21">
        <v>50</v>
      </c>
      <c r="Z113" s="21">
        <v>34</v>
      </c>
      <c r="AA113" s="21">
        <v>27</v>
      </c>
      <c r="AB113" s="21">
        <v>16</v>
      </c>
      <c r="AC113" s="22">
        <v>7</v>
      </c>
    </row>
    <row r="114" spans="1:29" x14ac:dyDescent="0.25">
      <c r="A114" s="7" t="s">
        <v>17</v>
      </c>
      <c r="B114" s="21">
        <v>2132</v>
      </c>
      <c r="C114" s="21">
        <v>1087</v>
      </c>
      <c r="D114" s="60">
        <v>1045</v>
      </c>
      <c r="E114" s="21">
        <v>1800</v>
      </c>
      <c r="F114" s="21">
        <v>894</v>
      </c>
      <c r="G114" s="60">
        <v>906</v>
      </c>
      <c r="H114" s="21">
        <v>332</v>
      </c>
      <c r="I114" s="21">
        <v>193</v>
      </c>
      <c r="J114" s="60">
        <v>139</v>
      </c>
      <c r="K114" s="21">
        <v>106</v>
      </c>
      <c r="L114" s="21">
        <v>110</v>
      </c>
      <c r="M114" s="21">
        <v>92</v>
      </c>
      <c r="N114" s="21">
        <v>122</v>
      </c>
      <c r="O114" s="21">
        <v>134</v>
      </c>
      <c r="P114" s="21">
        <v>109</v>
      </c>
      <c r="Q114" s="21">
        <v>127</v>
      </c>
      <c r="R114" s="21">
        <v>121</v>
      </c>
      <c r="S114" s="21">
        <v>122</v>
      </c>
      <c r="T114" s="21">
        <v>176</v>
      </c>
      <c r="U114" s="21">
        <v>194</v>
      </c>
      <c r="V114" s="21">
        <v>159</v>
      </c>
      <c r="W114" s="21">
        <v>146</v>
      </c>
      <c r="X114" s="21">
        <v>136</v>
      </c>
      <c r="Y114" s="21">
        <v>108</v>
      </c>
      <c r="Z114" s="21">
        <v>77</v>
      </c>
      <c r="AA114" s="21">
        <v>43</v>
      </c>
      <c r="AB114" s="21">
        <v>35</v>
      </c>
      <c r="AC114" s="22">
        <v>15</v>
      </c>
    </row>
    <row r="115" spans="1:29" x14ac:dyDescent="0.25">
      <c r="A115" s="7" t="s">
        <v>18</v>
      </c>
      <c r="B115" s="21">
        <v>247</v>
      </c>
      <c r="C115" s="21">
        <v>122</v>
      </c>
      <c r="D115" s="60">
        <v>125</v>
      </c>
      <c r="E115" s="21">
        <v>234</v>
      </c>
      <c r="F115" s="21">
        <v>114</v>
      </c>
      <c r="G115" s="60">
        <v>120</v>
      </c>
      <c r="H115" s="21">
        <v>13</v>
      </c>
      <c r="I115" s="21">
        <v>8</v>
      </c>
      <c r="J115" s="60">
        <v>5</v>
      </c>
      <c r="K115" s="21">
        <v>18</v>
      </c>
      <c r="L115" s="21">
        <v>12</v>
      </c>
      <c r="M115" s="21">
        <v>27</v>
      </c>
      <c r="N115" s="21">
        <v>17</v>
      </c>
      <c r="O115" s="21">
        <v>9</v>
      </c>
      <c r="P115" s="21">
        <v>12</v>
      </c>
      <c r="Q115" s="21">
        <v>18</v>
      </c>
      <c r="R115" s="21">
        <v>11</v>
      </c>
      <c r="S115" s="21">
        <v>18</v>
      </c>
      <c r="T115" s="21">
        <v>26</v>
      </c>
      <c r="U115" s="21">
        <v>13</v>
      </c>
      <c r="V115" s="21">
        <v>9</v>
      </c>
      <c r="W115" s="21">
        <v>19</v>
      </c>
      <c r="X115" s="21">
        <v>8</v>
      </c>
      <c r="Y115" s="21">
        <v>12</v>
      </c>
      <c r="Z115" s="21">
        <v>10</v>
      </c>
      <c r="AA115" s="21">
        <v>1</v>
      </c>
      <c r="AB115" s="21">
        <v>5</v>
      </c>
      <c r="AC115" s="22">
        <v>2</v>
      </c>
    </row>
    <row r="116" spans="1:29" x14ac:dyDescent="0.25">
      <c r="A116" s="7" t="s">
        <v>19</v>
      </c>
      <c r="B116" s="21">
        <v>478</v>
      </c>
      <c r="C116" s="21">
        <v>230</v>
      </c>
      <c r="D116" s="60">
        <v>248</v>
      </c>
      <c r="E116" s="21">
        <v>462</v>
      </c>
      <c r="F116" s="21">
        <v>227</v>
      </c>
      <c r="G116" s="60">
        <v>235</v>
      </c>
      <c r="H116" s="21">
        <v>16</v>
      </c>
      <c r="I116" s="21">
        <v>3</v>
      </c>
      <c r="J116" s="60">
        <v>13</v>
      </c>
      <c r="K116" s="21">
        <v>42</v>
      </c>
      <c r="L116" s="21">
        <v>28</v>
      </c>
      <c r="M116" s="21">
        <v>23</v>
      </c>
      <c r="N116" s="21">
        <v>28</v>
      </c>
      <c r="O116" s="21">
        <v>20</v>
      </c>
      <c r="P116" s="21">
        <v>32</v>
      </c>
      <c r="Q116" s="21">
        <v>38</v>
      </c>
      <c r="R116" s="21">
        <v>38</v>
      </c>
      <c r="S116" s="21">
        <v>20</v>
      </c>
      <c r="T116" s="21">
        <v>30</v>
      </c>
      <c r="U116" s="21">
        <v>42</v>
      </c>
      <c r="V116" s="21">
        <v>36</v>
      </c>
      <c r="W116" s="21">
        <v>34</v>
      </c>
      <c r="X116" s="21">
        <v>33</v>
      </c>
      <c r="Y116" s="21">
        <v>15</v>
      </c>
      <c r="Z116" s="21">
        <v>8</v>
      </c>
      <c r="AA116" s="21">
        <v>7</v>
      </c>
      <c r="AB116" s="21">
        <v>1</v>
      </c>
      <c r="AC116" s="22">
        <v>3</v>
      </c>
    </row>
    <row r="117" spans="1:29" x14ac:dyDescent="0.25">
      <c r="A117" s="7" t="s">
        <v>20</v>
      </c>
      <c r="B117" s="21">
        <v>3111</v>
      </c>
      <c r="C117" s="21">
        <v>1569</v>
      </c>
      <c r="D117" s="60">
        <v>1542</v>
      </c>
      <c r="E117" s="21">
        <v>2116</v>
      </c>
      <c r="F117" s="21">
        <v>1027</v>
      </c>
      <c r="G117" s="60">
        <v>1089</v>
      </c>
      <c r="H117" s="21">
        <v>995</v>
      </c>
      <c r="I117" s="21">
        <v>542</v>
      </c>
      <c r="J117" s="60">
        <v>453</v>
      </c>
      <c r="K117" s="21">
        <v>153</v>
      </c>
      <c r="L117" s="21">
        <v>141</v>
      </c>
      <c r="M117" s="21">
        <v>136</v>
      </c>
      <c r="N117" s="21">
        <v>184</v>
      </c>
      <c r="O117" s="21">
        <v>183</v>
      </c>
      <c r="P117" s="21">
        <v>198</v>
      </c>
      <c r="Q117" s="21">
        <v>200</v>
      </c>
      <c r="R117" s="21">
        <v>176</v>
      </c>
      <c r="S117" s="21">
        <v>211</v>
      </c>
      <c r="T117" s="21">
        <v>229</v>
      </c>
      <c r="U117" s="21">
        <v>254</v>
      </c>
      <c r="V117" s="21">
        <v>243</v>
      </c>
      <c r="W117" s="21">
        <v>199</v>
      </c>
      <c r="X117" s="21">
        <v>171</v>
      </c>
      <c r="Y117" s="21">
        <v>150</v>
      </c>
      <c r="Z117" s="21">
        <v>114</v>
      </c>
      <c r="AA117" s="21">
        <v>93</v>
      </c>
      <c r="AB117" s="21">
        <v>49</v>
      </c>
      <c r="AC117" s="22">
        <v>27</v>
      </c>
    </row>
    <row r="118" spans="1:29" x14ac:dyDescent="0.25">
      <c r="A118" s="7" t="s">
        <v>21</v>
      </c>
      <c r="B118" s="21">
        <v>128</v>
      </c>
      <c r="C118" s="21">
        <v>66</v>
      </c>
      <c r="D118" s="60">
        <v>62</v>
      </c>
      <c r="E118" s="21">
        <v>119</v>
      </c>
      <c r="F118" s="21">
        <v>63</v>
      </c>
      <c r="G118" s="60">
        <v>56</v>
      </c>
      <c r="H118" s="21">
        <v>9</v>
      </c>
      <c r="I118" s="21">
        <v>3</v>
      </c>
      <c r="J118" s="60">
        <v>6</v>
      </c>
      <c r="K118" s="21">
        <v>6</v>
      </c>
      <c r="L118" s="21">
        <v>4</v>
      </c>
      <c r="M118" s="21">
        <v>6</v>
      </c>
      <c r="N118" s="21">
        <v>6</v>
      </c>
      <c r="O118" s="21">
        <v>2</v>
      </c>
      <c r="P118" s="21">
        <v>8</v>
      </c>
      <c r="Q118" s="21">
        <v>4</v>
      </c>
      <c r="R118" s="21">
        <v>9</v>
      </c>
      <c r="S118" s="21">
        <v>5</v>
      </c>
      <c r="T118" s="21">
        <v>12</v>
      </c>
      <c r="U118" s="21">
        <v>9</v>
      </c>
      <c r="V118" s="21">
        <v>13</v>
      </c>
      <c r="W118" s="21">
        <v>9</v>
      </c>
      <c r="X118" s="21">
        <v>19</v>
      </c>
      <c r="Y118" s="21">
        <v>5</v>
      </c>
      <c r="Z118" s="21">
        <v>8</v>
      </c>
      <c r="AA118" s="21">
        <v>0</v>
      </c>
      <c r="AB118" s="21">
        <v>2</v>
      </c>
      <c r="AC118" s="22">
        <v>1</v>
      </c>
    </row>
    <row r="119" spans="1:29" x14ac:dyDescent="0.25">
      <c r="A119" s="7" t="s">
        <v>22</v>
      </c>
      <c r="B119" s="21">
        <v>147</v>
      </c>
      <c r="C119" s="21">
        <v>82</v>
      </c>
      <c r="D119" s="60">
        <v>65</v>
      </c>
      <c r="E119" s="21">
        <v>135</v>
      </c>
      <c r="F119" s="21">
        <v>76</v>
      </c>
      <c r="G119" s="60">
        <v>59</v>
      </c>
      <c r="H119" s="21">
        <v>12</v>
      </c>
      <c r="I119" s="21">
        <v>6</v>
      </c>
      <c r="J119" s="60">
        <v>6</v>
      </c>
      <c r="K119" s="21">
        <v>12</v>
      </c>
      <c r="L119" s="21">
        <v>5</v>
      </c>
      <c r="M119" s="21">
        <v>2</v>
      </c>
      <c r="N119" s="21">
        <v>2</v>
      </c>
      <c r="O119" s="21">
        <v>4</v>
      </c>
      <c r="P119" s="21">
        <v>6</v>
      </c>
      <c r="Q119" s="21">
        <v>5</v>
      </c>
      <c r="R119" s="21">
        <v>13</v>
      </c>
      <c r="S119" s="21">
        <v>12</v>
      </c>
      <c r="T119" s="21">
        <v>10</v>
      </c>
      <c r="U119" s="21">
        <v>6</v>
      </c>
      <c r="V119" s="21">
        <v>4</v>
      </c>
      <c r="W119" s="21">
        <v>13</v>
      </c>
      <c r="X119" s="21">
        <v>22</v>
      </c>
      <c r="Y119" s="21">
        <v>13</v>
      </c>
      <c r="Z119" s="21">
        <v>11</v>
      </c>
      <c r="AA119" s="21">
        <v>4</v>
      </c>
      <c r="AB119" s="21">
        <v>2</v>
      </c>
      <c r="AC119" s="22">
        <v>1</v>
      </c>
    </row>
    <row r="120" spans="1:29" x14ac:dyDescent="0.25">
      <c r="A120" s="7" t="s">
        <v>24</v>
      </c>
      <c r="B120" s="21">
        <v>1954</v>
      </c>
      <c r="C120" s="21">
        <v>953</v>
      </c>
      <c r="D120" s="60">
        <v>1001</v>
      </c>
      <c r="E120" s="21">
        <v>1861</v>
      </c>
      <c r="F120" s="21">
        <v>902</v>
      </c>
      <c r="G120" s="60">
        <v>959</v>
      </c>
      <c r="H120" s="21">
        <v>93</v>
      </c>
      <c r="I120" s="21">
        <v>51</v>
      </c>
      <c r="J120" s="60">
        <v>42</v>
      </c>
      <c r="K120" s="21">
        <v>110</v>
      </c>
      <c r="L120" s="21">
        <v>104</v>
      </c>
      <c r="M120" s="21">
        <v>96</v>
      </c>
      <c r="N120" s="21">
        <v>110</v>
      </c>
      <c r="O120" s="21">
        <v>117</v>
      </c>
      <c r="P120" s="21">
        <v>90</v>
      </c>
      <c r="Q120" s="21">
        <v>109</v>
      </c>
      <c r="R120" s="21">
        <v>104</v>
      </c>
      <c r="S120" s="21">
        <v>119</v>
      </c>
      <c r="T120" s="21">
        <v>142</v>
      </c>
      <c r="U120" s="21">
        <v>189</v>
      </c>
      <c r="V120" s="21">
        <v>162</v>
      </c>
      <c r="W120" s="21">
        <v>169</v>
      </c>
      <c r="X120" s="21">
        <v>116</v>
      </c>
      <c r="Y120" s="21">
        <v>73</v>
      </c>
      <c r="Z120" s="21">
        <v>55</v>
      </c>
      <c r="AA120" s="21">
        <v>37</v>
      </c>
      <c r="AB120" s="21">
        <v>33</v>
      </c>
      <c r="AC120" s="22">
        <v>19</v>
      </c>
    </row>
    <row r="121" spans="1:29" x14ac:dyDescent="0.25">
      <c r="A121" s="7" t="s">
        <v>25</v>
      </c>
      <c r="B121" s="21">
        <v>168</v>
      </c>
      <c r="C121" s="21">
        <v>80</v>
      </c>
      <c r="D121" s="60">
        <v>88</v>
      </c>
      <c r="E121" s="21">
        <v>160</v>
      </c>
      <c r="F121" s="21">
        <v>75</v>
      </c>
      <c r="G121" s="60">
        <v>85</v>
      </c>
      <c r="H121" s="21">
        <v>8</v>
      </c>
      <c r="I121" s="21">
        <v>5</v>
      </c>
      <c r="J121" s="60">
        <v>3</v>
      </c>
      <c r="K121" s="21">
        <v>6</v>
      </c>
      <c r="L121" s="21">
        <v>5</v>
      </c>
      <c r="M121" s="21">
        <v>7</v>
      </c>
      <c r="N121" s="21">
        <v>14</v>
      </c>
      <c r="O121" s="21">
        <v>7</v>
      </c>
      <c r="P121" s="21">
        <v>4</v>
      </c>
      <c r="Q121" s="21">
        <v>11</v>
      </c>
      <c r="R121" s="21">
        <v>4</v>
      </c>
      <c r="S121" s="21">
        <v>10</v>
      </c>
      <c r="T121" s="21">
        <v>7</v>
      </c>
      <c r="U121" s="21">
        <v>17</v>
      </c>
      <c r="V121" s="21">
        <v>16</v>
      </c>
      <c r="W121" s="21">
        <v>15</v>
      </c>
      <c r="X121" s="21">
        <v>14</v>
      </c>
      <c r="Y121" s="21">
        <v>9</v>
      </c>
      <c r="Z121" s="21">
        <v>8</v>
      </c>
      <c r="AA121" s="21">
        <v>4</v>
      </c>
      <c r="AB121" s="21">
        <v>7</v>
      </c>
      <c r="AC121" s="22">
        <v>3</v>
      </c>
    </row>
    <row r="122" spans="1:29" x14ac:dyDescent="0.25">
      <c r="A122" s="7" t="s">
        <v>26</v>
      </c>
      <c r="B122" s="21">
        <v>126</v>
      </c>
      <c r="C122" s="21">
        <v>62</v>
      </c>
      <c r="D122" s="60">
        <v>64</v>
      </c>
      <c r="E122" s="21">
        <v>124</v>
      </c>
      <c r="F122" s="21">
        <v>61</v>
      </c>
      <c r="G122" s="60">
        <v>63</v>
      </c>
      <c r="H122" s="21">
        <v>2</v>
      </c>
      <c r="I122" s="21">
        <v>1</v>
      </c>
      <c r="J122" s="60">
        <v>1</v>
      </c>
      <c r="K122" s="21">
        <v>8</v>
      </c>
      <c r="L122" s="21">
        <v>10</v>
      </c>
      <c r="M122" s="21">
        <v>6</v>
      </c>
      <c r="N122" s="21">
        <v>5</v>
      </c>
      <c r="O122" s="21">
        <v>2</v>
      </c>
      <c r="P122" s="21">
        <v>12</v>
      </c>
      <c r="Q122" s="21">
        <v>3</v>
      </c>
      <c r="R122" s="21">
        <v>3</v>
      </c>
      <c r="S122" s="21">
        <v>10</v>
      </c>
      <c r="T122" s="21">
        <v>6</v>
      </c>
      <c r="U122" s="21">
        <v>10</v>
      </c>
      <c r="V122" s="21">
        <v>6</v>
      </c>
      <c r="W122" s="21">
        <v>9</v>
      </c>
      <c r="X122" s="21">
        <v>10</v>
      </c>
      <c r="Y122" s="21">
        <v>8</v>
      </c>
      <c r="Z122" s="21">
        <v>4</v>
      </c>
      <c r="AA122" s="21">
        <v>4</v>
      </c>
      <c r="AB122" s="21">
        <v>9</v>
      </c>
      <c r="AC122" s="22">
        <v>1</v>
      </c>
    </row>
    <row r="123" spans="1:29" x14ac:dyDescent="0.25">
      <c r="A123" s="7" t="s">
        <v>27</v>
      </c>
      <c r="B123" s="21">
        <v>948</v>
      </c>
      <c r="C123" s="21">
        <v>450</v>
      </c>
      <c r="D123" s="60">
        <v>498</v>
      </c>
      <c r="E123" s="21">
        <v>815</v>
      </c>
      <c r="F123" s="21">
        <v>376</v>
      </c>
      <c r="G123" s="60">
        <v>439</v>
      </c>
      <c r="H123" s="21">
        <v>133</v>
      </c>
      <c r="I123" s="21">
        <v>74</v>
      </c>
      <c r="J123" s="60">
        <v>59</v>
      </c>
      <c r="K123" s="21">
        <v>38</v>
      </c>
      <c r="L123" s="21">
        <v>50</v>
      </c>
      <c r="M123" s="21">
        <v>52</v>
      </c>
      <c r="N123" s="21">
        <v>50</v>
      </c>
      <c r="O123" s="21">
        <v>38</v>
      </c>
      <c r="P123" s="21">
        <v>47</v>
      </c>
      <c r="Q123" s="21">
        <v>53</v>
      </c>
      <c r="R123" s="21">
        <v>49</v>
      </c>
      <c r="S123" s="21">
        <v>60</v>
      </c>
      <c r="T123" s="21">
        <v>77</v>
      </c>
      <c r="U123" s="21">
        <v>61</v>
      </c>
      <c r="V123" s="21">
        <v>72</v>
      </c>
      <c r="W123" s="21">
        <v>53</v>
      </c>
      <c r="X123" s="21">
        <v>64</v>
      </c>
      <c r="Y123" s="21">
        <v>49</v>
      </c>
      <c r="Z123" s="21">
        <v>43</v>
      </c>
      <c r="AA123" s="21">
        <v>46</v>
      </c>
      <c r="AB123" s="21">
        <v>24</v>
      </c>
      <c r="AC123" s="22">
        <v>22</v>
      </c>
    </row>
    <row r="124" spans="1:29" x14ac:dyDescent="0.25">
      <c r="A124" s="7" t="s">
        <v>243</v>
      </c>
      <c r="B124" s="21">
        <v>52</v>
      </c>
      <c r="C124" s="21">
        <v>31</v>
      </c>
      <c r="D124" s="60">
        <v>21</v>
      </c>
      <c r="E124" s="21">
        <v>47</v>
      </c>
      <c r="F124" s="21">
        <v>27</v>
      </c>
      <c r="G124" s="60">
        <v>20</v>
      </c>
      <c r="H124" s="21">
        <v>5</v>
      </c>
      <c r="I124" s="21">
        <v>4</v>
      </c>
      <c r="J124" s="60">
        <v>1</v>
      </c>
      <c r="K124" s="21">
        <v>2</v>
      </c>
      <c r="L124" s="21">
        <v>2</v>
      </c>
      <c r="M124" s="21">
        <v>1</v>
      </c>
      <c r="N124" s="21">
        <v>4</v>
      </c>
      <c r="O124" s="21">
        <v>3</v>
      </c>
      <c r="P124" s="21">
        <v>5</v>
      </c>
      <c r="Q124" s="21">
        <v>3</v>
      </c>
      <c r="R124" s="21">
        <v>3</v>
      </c>
      <c r="S124" s="21">
        <v>3</v>
      </c>
      <c r="T124" s="21">
        <v>5</v>
      </c>
      <c r="U124" s="21">
        <v>3</v>
      </c>
      <c r="V124" s="21">
        <v>6</v>
      </c>
      <c r="W124" s="21">
        <v>3</v>
      </c>
      <c r="X124" s="21">
        <v>2</v>
      </c>
      <c r="Y124" s="21">
        <v>2</v>
      </c>
      <c r="Z124" s="21">
        <v>2</v>
      </c>
      <c r="AA124" s="21">
        <v>2</v>
      </c>
      <c r="AB124" s="21">
        <v>1</v>
      </c>
      <c r="AC124" s="22">
        <v>0</v>
      </c>
    </row>
    <row r="125" spans="1:29" x14ac:dyDescent="0.25">
      <c r="A125" s="7" t="s">
        <v>244</v>
      </c>
      <c r="B125" s="21">
        <v>214</v>
      </c>
      <c r="C125" s="21">
        <v>99</v>
      </c>
      <c r="D125" s="60">
        <v>115</v>
      </c>
      <c r="E125" s="21">
        <v>211</v>
      </c>
      <c r="F125" s="21">
        <v>96</v>
      </c>
      <c r="G125" s="60">
        <v>115</v>
      </c>
      <c r="H125" s="21">
        <v>3</v>
      </c>
      <c r="I125" s="21">
        <v>3</v>
      </c>
      <c r="J125" s="60">
        <v>0</v>
      </c>
      <c r="K125" s="21">
        <v>11</v>
      </c>
      <c r="L125" s="21">
        <v>14</v>
      </c>
      <c r="M125" s="21">
        <v>9</v>
      </c>
      <c r="N125" s="21">
        <v>13</v>
      </c>
      <c r="O125" s="21">
        <v>19</v>
      </c>
      <c r="P125" s="21">
        <v>16</v>
      </c>
      <c r="Q125" s="21">
        <v>6</v>
      </c>
      <c r="R125" s="21">
        <v>13</v>
      </c>
      <c r="S125" s="21">
        <v>9</v>
      </c>
      <c r="T125" s="21">
        <v>13</v>
      </c>
      <c r="U125" s="21">
        <v>23</v>
      </c>
      <c r="V125" s="21">
        <v>17</v>
      </c>
      <c r="W125" s="21">
        <v>10</v>
      </c>
      <c r="X125" s="21">
        <v>10</v>
      </c>
      <c r="Y125" s="21">
        <v>12</v>
      </c>
      <c r="Z125" s="21">
        <v>10</v>
      </c>
      <c r="AA125" s="21">
        <v>4</v>
      </c>
      <c r="AB125" s="21">
        <v>4</v>
      </c>
      <c r="AC125" s="22">
        <v>1</v>
      </c>
    </row>
    <row r="126" spans="1:29" x14ac:dyDescent="0.25">
      <c r="A126" s="7" t="s">
        <v>245</v>
      </c>
      <c r="B126" s="21">
        <v>44</v>
      </c>
      <c r="C126" s="21">
        <v>21</v>
      </c>
      <c r="D126" s="60">
        <v>23</v>
      </c>
      <c r="E126" s="21">
        <v>43</v>
      </c>
      <c r="F126" s="21">
        <v>21</v>
      </c>
      <c r="G126" s="60">
        <v>22</v>
      </c>
      <c r="H126" s="21">
        <v>1</v>
      </c>
      <c r="I126" s="21">
        <v>0</v>
      </c>
      <c r="J126" s="60">
        <v>1</v>
      </c>
      <c r="K126" s="21">
        <v>1</v>
      </c>
      <c r="L126" s="21">
        <v>0</v>
      </c>
      <c r="M126" s="21">
        <v>3</v>
      </c>
      <c r="N126" s="21">
        <v>1</v>
      </c>
      <c r="O126" s="21">
        <v>3</v>
      </c>
      <c r="P126" s="21">
        <v>5</v>
      </c>
      <c r="Q126" s="21">
        <v>2</v>
      </c>
      <c r="R126" s="21">
        <v>1</v>
      </c>
      <c r="S126" s="21">
        <v>1</v>
      </c>
      <c r="T126" s="21">
        <v>2</v>
      </c>
      <c r="U126" s="21">
        <v>8</v>
      </c>
      <c r="V126" s="21">
        <v>2</v>
      </c>
      <c r="W126" s="21">
        <v>4</v>
      </c>
      <c r="X126" s="21">
        <v>1</v>
      </c>
      <c r="Y126" s="21">
        <v>0</v>
      </c>
      <c r="Z126" s="21">
        <v>0</v>
      </c>
      <c r="AA126" s="21">
        <v>6</v>
      </c>
      <c r="AB126" s="21">
        <v>4</v>
      </c>
      <c r="AC126" s="22">
        <v>0</v>
      </c>
    </row>
    <row r="127" spans="1:29" x14ac:dyDescent="0.25">
      <c r="A127" s="7" t="s">
        <v>246</v>
      </c>
      <c r="B127" s="21">
        <v>51</v>
      </c>
      <c r="C127" s="21">
        <v>29</v>
      </c>
      <c r="D127" s="60">
        <v>22</v>
      </c>
      <c r="E127" s="21">
        <v>47</v>
      </c>
      <c r="F127" s="21">
        <v>27</v>
      </c>
      <c r="G127" s="60">
        <v>20</v>
      </c>
      <c r="H127" s="21">
        <v>4</v>
      </c>
      <c r="I127" s="21">
        <v>2</v>
      </c>
      <c r="J127" s="60">
        <v>2</v>
      </c>
      <c r="K127" s="21">
        <v>3</v>
      </c>
      <c r="L127" s="21">
        <v>0</v>
      </c>
      <c r="M127" s="21">
        <v>0</v>
      </c>
      <c r="N127" s="21">
        <v>6</v>
      </c>
      <c r="O127" s="21">
        <v>3</v>
      </c>
      <c r="P127" s="21">
        <v>5</v>
      </c>
      <c r="Q127" s="21">
        <v>1</v>
      </c>
      <c r="R127" s="21">
        <v>1</v>
      </c>
      <c r="S127" s="21">
        <v>3</v>
      </c>
      <c r="T127" s="21">
        <v>4</v>
      </c>
      <c r="U127" s="21">
        <v>4</v>
      </c>
      <c r="V127" s="21">
        <v>8</v>
      </c>
      <c r="W127" s="21">
        <v>5</v>
      </c>
      <c r="X127" s="21">
        <v>2</v>
      </c>
      <c r="Y127" s="21">
        <v>1</v>
      </c>
      <c r="Z127" s="21">
        <v>4</v>
      </c>
      <c r="AA127" s="21">
        <v>1</v>
      </c>
      <c r="AB127" s="21">
        <v>0</v>
      </c>
      <c r="AC127" s="22">
        <v>0</v>
      </c>
    </row>
    <row r="128" spans="1:29" x14ac:dyDescent="0.25">
      <c r="A128" s="7" t="s">
        <v>28</v>
      </c>
      <c r="B128" s="21">
        <v>61</v>
      </c>
      <c r="C128" s="21">
        <v>34</v>
      </c>
      <c r="D128" s="60">
        <v>27</v>
      </c>
      <c r="E128" s="21">
        <v>55</v>
      </c>
      <c r="F128" s="21">
        <v>31</v>
      </c>
      <c r="G128" s="60">
        <v>24</v>
      </c>
      <c r="H128" s="21">
        <v>6</v>
      </c>
      <c r="I128" s="21">
        <v>3</v>
      </c>
      <c r="J128" s="60">
        <v>3</v>
      </c>
      <c r="K128" s="21">
        <v>3</v>
      </c>
      <c r="L128" s="21">
        <v>3</v>
      </c>
      <c r="M128" s="21">
        <v>2</v>
      </c>
      <c r="N128" s="21">
        <v>1</v>
      </c>
      <c r="O128" s="21">
        <v>1</v>
      </c>
      <c r="P128" s="21">
        <v>5</v>
      </c>
      <c r="Q128" s="21">
        <v>6</v>
      </c>
      <c r="R128" s="21">
        <v>8</v>
      </c>
      <c r="S128" s="21">
        <v>3</v>
      </c>
      <c r="T128" s="21">
        <v>3</v>
      </c>
      <c r="U128" s="21">
        <v>6</v>
      </c>
      <c r="V128" s="21">
        <v>7</v>
      </c>
      <c r="W128" s="21">
        <v>7</v>
      </c>
      <c r="X128" s="21">
        <v>2</v>
      </c>
      <c r="Y128" s="21">
        <v>3</v>
      </c>
      <c r="Z128" s="21">
        <v>0</v>
      </c>
      <c r="AA128" s="21">
        <v>0</v>
      </c>
      <c r="AB128" s="21">
        <v>0</v>
      </c>
      <c r="AC128" s="22">
        <v>1</v>
      </c>
    </row>
    <row r="129" spans="1:29" x14ac:dyDescent="0.25">
      <c r="A129" s="7" t="s">
        <v>29</v>
      </c>
      <c r="B129" s="21">
        <v>391</v>
      </c>
      <c r="C129" s="21">
        <v>207</v>
      </c>
      <c r="D129" s="60">
        <v>184</v>
      </c>
      <c r="E129" s="21">
        <v>330</v>
      </c>
      <c r="F129" s="21">
        <v>172</v>
      </c>
      <c r="G129" s="60">
        <v>158</v>
      </c>
      <c r="H129" s="21">
        <v>61</v>
      </c>
      <c r="I129" s="21">
        <v>35</v>
      </c>
      <c r="J129" s="60">
        <v>26</v>
      </c>
      <c r="K129" s="21">
        <v>9</v>
      </c>
      <c r="L129" s="21">
        <v>14</v>
      </c>
      <c r="M129" s="21">
        <v>22</v>
      </c>
      <c r="N129" s="21">
        <v>28</v>
      </c>
      <c r="O129" s="21">
        <v>21</v>
      </c>
      <c r="P129" s="21">
        <v>29</v>
      </c>
      <c r="Q129" s="21">
        <v>19</v>
      </c>
      <c r="R129" s="21">
        <v>15</v>
      </c>
      <c r="S129" s="21">
        <v>17</v>
      </c>
      <c r="T129" s="21">
        <v>42</v>
      </c>
      <c r="U129" s="21">
        <v>47</v>
      </c>
      <c r="V129" s="21">
        <v>29</v>
      </c>
      <c r="W129" s="21">
        <v>16</v>
      </c>
      <c r="X129" s="21">
        <v>23</v>
      </c>
      <c r="Y129" s="21">
        <v>20</v>
      </c>
      <c r="Z129" s="21">
        <v>17</v>
      </c>
      <c r="AA129" s="21">
        <v>9</v>
      </c>
      <c r="AB129" s="21">
        <v>9</v>
      </c>
      <c r="AC129" s="22">
        <v>5</v>
      </c>
    </row>
    <row r="130" spans="1:29" x14ac:dyDescent="0.25">
      <c r="A130" s="7" t="s">
        <v>30</v>
      </c>
      <c r="B130" s="21">
        <v>79</v>
      </c>
      <c r="C130" s="21">
        <v>42</v>
      </c>
      <c r="D130" s="60">
        <v>37</v>
      </c>
      <c r="E130" s="21">
        <v>69</v>
      </c>
      <c r="F130" s="21">
        <v>39</v>
      </c>
      <c r="G130" s="60">
        <v>30</v>
      </c>
      <c r="H130" s="21">
        <v>10</v>
      </c>
      <c r="I130" s="21">
        <v>3</v>
      </c>
      <c r="J130" s="60">
        <v>7</v>
      </c>
      <c r="K130" s="21">
        <v>0</v>
      </c>
      <c r="L130" s="21">
        <v>2</v>
      </c>
      <c r="M130" s="21">
        <v>1</v>
      </c>
      <c r="N130" s="21">
        <v>6</v>
      </c>
      <c r="O130" s="21">
        <v>2</v>
      </c>
      <c r="P130" s="21">
        <v>5</v>
      </c>
      <c r="Q130" s="21">
        <v>7</v>
      </c>
      <c r="R130" s="21">
        <v>4</v>
      </c>
      <c r="S130" s="21">
        <v>4</v>
      </c>
      <c r="T130" s="21">
        <v>5</v>
      </c>
      <c r="U130" s="21">
        <v>5</v>
      </c>
      <c r="V130" s="21">
        <v>3</v>
      </c>
      <c r="W130" s="21">
        <v>10</v>
      </c>
      <c r="X130" s="21">
        <v>11</v>
      </c>
      <c r="Y130" s="21">
        <v>5</v>
      </c>
      <c r="Z130" s="21">
        <v>2</v>
      </c>
      <c r="AA130" s="21">
        <v>5</v>
      </c>
      <c r="AB130" s="21">
        <v>2</v>
      </c>
      <c r="AC130" s="70">
        <v>0</v>
      </c>
    </row>
    <row r="131" spans="1:29" x14ac:dyDescent="0.25">
      <c r="A131" s="7" t="s">
        <v>94</v>
      </c>
      <c r="B131" s="21">
        <v>595</v>
      </c>
      <c r="C131" s="21">
        <v>311</v>
      </c>
      <c r="D131" s="60">
        <v>284</v>
      </c>
      <c r="E131" s="21">
        <v>531</v>
      </c>
      <c r="F131" s="21">
        <v>277</v>
      </c>
      <c r="G131" s="60">
        <v>254</v>
      </c>
      <c r="H131" s="21">
        <v>64</v>
      </c>
      <c r="I131" s="21">
        <v>34</v>
      </c>
      <c r="J131" s="60">
        <v>30</v>
      </c>
      <c r="K131" s="21">
        <v>21</v>
      </c>
      <c r="L131" s="21">
        <v>15</v>
      </c>
      <c r="M131" s="21">
        <v>31</v>
      </c>
      <c r="N131" s="21">
        <v>37</v>
      </c>
      <c r="O131" s="21">
        <v>26</v>
      </c>
      <c r="P131" s="21">
        <v>34</v>
      </c>
      <c r="Q131" s="21">
        <v>34</v>
      </c>
      <c r="R131" s="21">
        <v>26</v>
      </c>
      <c r="S131" s="21">
        <v>36</v>
      </c>
      <c r="T131" s="21">
        <v>37</v>
      </c>
      <c r="U131" s="21">
        <v>51</v>
      </c>
      <c r="V131" s="21">
        <v>34</v>
      </c>
      <c r="W131" s="21">
        <v>43</v>
      </c>
      <c r="X131" s="21">
        <v>42</v>
      </c>
      <c r="Y131" s="21">
        <v>47</v>
      </c>
      <c r="Z131" s="21">
        <v>36</v>
      </c>
      <c r="AA131" s="21">
        <v>26</v>
      </c>
      <c r="AB131" s="21">
        <v>13</v>
      </c>
      <c r="AC131" s="70">
        <v>6</v>
      </c>
    </row>
    <row r="132" spans="1:29" x14ac:dyDescent="0.25">
      <c r="A132" s="7"/>
      <c r="B132" s="71"/>
      <c r="C132" s="71"/>
      <c r="D132" s="72"/>
      <c r="E132" s="71"/>
      <c r="F132" s="71"/>
      <c r="G132" s="72"/>
      <c r="H132" s="71"/>
      <c r="I132" s="71"/>
      <c r="J132" s="72"/>
      <c r="K132" s="21"/>
      <c r="L132" s="21"/>
      <c r="M132" s="21"/>
      <c r="N132" s="21"/>
      <c r="O132" s="21"/>
      <c r="P132" s="21"/>
      <c r="Q132" s="21"/>
      <c r="R132" s="21"/>
      <c r="S132" s="21"/>
      <c r="T132" s="21"/>
      <c r="U132" s="21"/>
      <c r="V132" s="21"/>
      <c r="W132" s="21"/>
      <c r="X132" s="21"/>
      <c r="Y132" s="21"/>
      <c r="Z132" s="21"/>
      <c r="AA132" s="21"/>
      <c r="AB132" s="21"/>
      <c r="AC132" s="73"/>
    </row>
    <row r="133" spans="1:29" ht="13" x14ac:dyDescent="0.3">
      <c r="A133" s="20" t="str">
        <f>VLOOKUP("&lt;Zeilentitel_1&gt;",Uebersetzungen!$B$3:$E$121,Uebersetzungen!$B$2+1,FALSE)</f>
        <v>GRAUBÜNDEN</v>
      </c>
      <c r="B133" s="74">
        <v>197550</v>
      </c>
      <c r="C133" s="75">
        <v>98853</v>
      </c>
      <c r="D133" s="76">
        <v>98697</v>
      </c>
      <c r="E133" s="74">
        <v>160932</v>
      </c>
      <c r="F133" s="75">
        <v>78757</v>
      </c>
      <c r="G133" s="76">
        <v>82175</v>
      </c>
      <c r="H133" s="74">
        <v>36618</v>
      </c>
      <c r="I133" s="75">
        <v>20096</v>
      </c>
      <c r="J133" s="76">
        <v>16522</v>
      </c>
      <c r="K133" s="75">
        <v>8754</v>
      </c>
      <c r="L133" s="75">
        <v>8528</v>
      </c>
      <c r="M133" s="75">
        <v>8608</v>
      </c>
      <c r="N133" s="75">
        <v>10189</v>
      </c>
      <c r="O133" s="75">
        <v>11421</v>
      </c>
      <c r="P133" s="75">
        <v>12551</v>
      </c>
      <c r="Q133" s="75">
        <v>12713</v>
      </c>
      <c r="R133" s="75">
        <v>12407</v>
      </c>
      <c r="S133" s="75">
        <v>12788</v>
      </c>
      <c r="T133" s="75">
        <v>15342</v>
      </c>
      <c r="U133" s="75">
        <v>16052</v>
      </c>
      <c r="V133" s="75">
        <v>14950</v>
      </c>
      <c r="W133" s="75">
        <v>12778</v>
      </c>
      <c r="X133" s="75">
        <v>11889</v>
      </c>
      <c r="Y133" s="75">
        <v>10279</v>
      </c>
      <c r="Z133" s="75">
        <v>7531</v>
      </c>
      <c r="AA133" s="75">
        <v>5530</v>
      </c>
      <c r="AB133" s="75">
        <v>3432</v>
      </c>
      <c r="AC133" s="77">
        <v>1808</v>
      </c>
    </row>
    <row r="134" spans="1:29" x14ac:dyDescent="0.25">
      <c r="A134" s="18" t="str">
        <f>VLOOKUP("&lt;Zeilentitel_2&gt;",Uebersetzungen!$B$3:$E$121,Uebersetzungen!$B$2+1,FALSE)</f>
        <v>Region Albula</v>
      </c>
      <c r="B134" s="21">
        <v>8147</v>
      </c>
      <c r="C134" s="21">
        <v>4176</v>
      </c>
      <c r="D134" s="60">
        <v>3971</v>
      </c>
      <c r="E134" s="21">
        <v>6641</v>
      </c>
      <c r="F134" s="21">
        <v>3311</v>
      </c>
      <c r="G134" s="60">
        <v>3330</v>
      </c>
      <c r="H134" s="21">
        <v>1506</v>
      </c>
      <c r="I134" s="21">
        <v>865</v>
      </c>
      <c r="J134" s="60">
        <v>641</v>
      </c>
      <c r="K134" s="78">
        <v>316</v>
      </c>
      <c r="L134" s="78">
        <v>329</v>
      </c>
      <c r="M134" s="78">
        <v>296</v>
      </c>
      <c r="N134" s="78">
        <v>379</v>
      </c>
      <c r="O134" s="78">
        <v>434</v>
      </c>
      <c r="P134" s="78">
        <v>494</v>
      </c>
      <c r="Q134" s="78">
        <v>516</v>
      </c>
      <c r="R134" s="78">
        <v>533</v>
      </c>
      <c r="S134" s="78">
        <v>494</v>
      </c>
      <c r="T134" s="78">
        <v>547</v>
      </c>
      <c r="U134" s="78">
        <v>661</v>
      </c>
      <c r="V134" s="78">
        <v>646</v>
      </c>
      <c r="W134" s="78">
        <v>597</v>
      </c>
      <c r="X134" s="78">
        <v>577</v>
      </c>
      <c r="Y134" s="78">
        <v>498</v>
      </c>
      <c r="Z134" s="78">
        <v>342</v>
      </c>
      <c r="AA134" s="78">
        <v>260</v>
      </c>
      <c r="AB134" s="78">
        <v>152</v>
      </c>
      <c r="AC134" s="73">
        <v>76</v>
      </c>
    </row>
    <row r="135" spans="1:29" x14ac:dyDescent="0.25">
      <c r="A135" s="18" t="str">
        <f>VLOOKUP("&lt;Zeilentitel_3&gt;",Uebersetzungen!$B$3:$E$121,Uebersetzungen!$B$2+1,FALSE)</f>
        <v>Region Bernina</v>
      </c>
      <c r="B135" s="21">
        <v>4656</v>
      </c>
      <c r="C135" s="21">
        <v>2314</v>
      </c>
      <c r="D135" s="60">
        <v>2342</v>
      </c>
      <c r="E135" s="21">
        <v>4210</v>
      </c>
      <c r="F135" s="21">
        <v>2053</v>
      </c>
      <c r="G135" s="60">
        <v>2157</v>
      </c>
      <c r="H135" s="21">
        <v>446</v>
      </c>
      <c r="I135" s="21">
        <v>261</v>
      </c>
      <c r="J135" s="60">
        <v>185</v>
      </c>
      <c r="K135" s="79">
        <v>234</v>
      </c>
      <c r="L135" s="21">
        <v>215</v>
      </c>
      <c r="M135" s="21">
        <v>203</v>
      </c>
      <c r="N135" s="21">
        <v>216</v>
      </c>
      <c r="O135" s="21">
        <v>220</v>
      </c>
      <c r="P135" s="21">
        <v>271</v>
      </c>
      <c r="Q135" s="21">
        <v>244</v>
      </c>
      <c r="R135" s="21">
        <v>264</v>
      </c>
      <c r="S135" s="21">
        <v>318</v>
      </c>
      <c r="T135" s="21">
        <v>319</v>
      </c>
      <c r="U135" s="21">
        <v>361</v>
      </c>
      <c r="V135" s="21">
        <v>302</v>
      </c>
      <c r="W135" s="21">
        <v>300</v>
      </c>
      <c r="X135" s="21">
        <v>319</v>
      </c>
      <c r="Y135" s="21">
        <v>289</v>
      </c>
      <c r="Z135" s="21">
        <v>199</v>
      </c>
      <c r="AA135" s="21">
        <v>193</v>
      </c>
      <c r="AB135" s="21">
        <v>126</v>
      </c>
      <c r="AC135" s="70">
        <v>63</v>
      </c>
    </row>
    <row r="136" spans="1:29" x14ac:dyDescent="0.25">
      <c r="A136" s="18" t="str">
        <f>VLOOKUP("&lt;Zeilentitel_4&gt;",Uebersetzungen!$B$3:$E$121,Uebersetzungen!$B$2+1,FALSE)</f>
        <v>Region Engiadina Bassa/Val Müstair</v>
      </c>
      <c r="B136" s="21">
        <v>9350</v>
      </c>
      <c r="C136" s="21">
        <v>4669</v>
      </c>
      <c r="D136" s="60">
        <v>4681</v>
      </c>
      <c r="E136" s="21">
        <v>7730</v>
      </c>
      <c r="F136" s="21">
        <v>3807</v>
      </c>
      <c r="G136" s="60">
        <v>3923</v>
      </c>
      <c r="H136" s="21">
        <v>1620</v>
      </c>
      <c r="I136" s="21">
        <v>862</v>
      </c>
      <c r="J136" s="60">
        <v>758</v>
      </c>
      <c r="K136" s="21">
        <v>385</v>
      </c>
      <c r="L136" s="21">
        <v>415</v>
      </c>
      <c r="M136" s="21">
        <v>418</v>
      </c>
      <c r="N136" s="21">
        <v>487</v>
      </c>
      <c r="O136" s="21">
        <v>477</v>
      </c>
      <c r="P136" s="21">
        <v>538</v>
      </c>
      <c r="Q136" s="21">
        <v>537</v>
      </c>
      <c r="R136" s="21">
        <v>543</v>
      </c>
      <c r="S136" s="21">
        <v>615</v>
      </c>
      <c r="T136" s="21">
        <v>684</v>
      </c>
      <c r="U136" s="21">
        <v>727</v>
      </c>
      <c r="V136" s="21">
        <v>757</v>
      </c>
      <c r="W136" s="21">
        <v>664</v>
      </c>
      <c r="X136" s="21">
        <v>627</v>
      </c>
      <c r="Y136" s="21">
        <v>523</v>
      </c>
      <c r="Z136" s="21">
        <v>389</v>
      </c>
      <c r="AA136" s="21">
        <v>272</v>
      </c>
      <c r="AB136" s="21">
        <v>187</v>
      </c>
      <c r="AC136" s="70">
        <v>105</v>
      </c>
    </row>
    <row r="137" spans="1:29" x14ac:dyDescent="0.25">
      <c r="A137" s="18" t="str">
        <f>VLOOKUP("&lt;Zeilentitel_5&gt;",Uebersetzungen!$B$3:$E$121,Uebersetzungen!$B$2+1,FALSE)</f>
        <v>Region Imboden</v>
      </c>
      <c r="B137" s="21">
        <v>20545</v>
      </c>
      <c r="C137" s="21">
        <v>10321</v>
      </c>
      <c r="D137" s="60">
        <v>10224</v>
      </c>
      <c r="E137" s="21">
        <v>16784</v>
      </c>
      <c r="F137" s="21">
        <v>8266</v>
      </c>
      <c r="G137" s="60">
        <v>8518</v>
      </c>
      <c r="H137" s="21">
        <v>3761</v>
      </c>
      <c r="I137" s="21">
        <v>2055</v>
      </c>
      <c r="J137" s="60">
        <v>1706</v>
      </c>
      <c r="K137" s="21">
        <v>1063</v>
      </c>
      <c r="L137" s="21">
        <v>1082</v>
      </c>
      <c r="M137" s="21">
        <v>1066</v>
      </c>
      <c r="N137" s="21">
        <v>1072</v>
      </c>
      <c r="O137" s="21">
        <v>1195</v>
      </c>
      <c r="P137" s="21">
        <v>1344</v>
      </c>
      <c r="Q137" s="21">
        <v>1441</v>
      </c>
      <c r="R137" s="21">
        <v>1487</v>
      </c>
      <c r="S137" s="21">
        <v>1398</v>
      </c>
      <c r="T137" s="21">
        <v>1575</v>
      </c>
      <c r="U137" s="21">
        <v>1553</v>
      </c>
      <c r="V137" s="21">
        <v>1428</v>
      </c>
      <c r="W137" s="21">
        <v>1276</v>
      </c>
      <c r="X137" s="21">
        <v>1139</v>
      </c>
      <c r="Y137" s="21">
        <v>948</v>
      </c>
      <c r="Z137" s="21">
        <v>664</v>
      </c>
      <c r="AA137" s="21">
        <v>438</v>
      </c>
      <c r="AB137" s="21">
        <v>254</v>
      </c>
      <c r="AC137" s="70">
        <v>122</v>
      </c>
    </row>
    <row r="138" spans="1:29" x14ac:dyDescent="0.25">
      <c r="A138" s="18" t="str">
        <f>VLOOKUP("&lt;Zeilentitel_6&gt;",Uebersetzungen!$B$3:$E$121,Uebersetzungen!$B$2+1,FALSE)</f>
        <v>Region Landquart</v>
      </c>
      <c r="B138" s="21">
        <v>24815</v>
      </c>
      <c r="C138" s="21">
        <v>12484</v>
      </c>
      <c r="D138" s="60">
        <v>12331</v>
      </c>
      <c r="E138" s="21">
        <v>21172</v>
      </c>
      <c r="F138" s="21">
        <v>10487</v>
      </c>
      <c r="G138" s="60">
        <v>10685</v>
      </c>
      <c r="H138" s="21">
        <v>3643</v>
      </c>
      <c r="I138" s="21">
        <v>1997</v>
      </c>
      <c r="J138" s="60">
        <v>1646</v>
      </c>
      <c r="K138" s="21">
        <v>1278</v>
      </c>
      <c r="L138" s="21">
        <v>1227</v>
      </c>
      <c r="M138" s="21">
        <v>1238</v>
      </c>
      <c r="N138" s="21">
        <v>1327</v>
      </c>
      <c r="O138" s="21">
        <v>1491</v>
      </c>
      <c r="P138" s="21">
        <v>1555</v>
      </c>
      <c r="Q138" s="21">
        <v>1621</v>
      </c>
      <c r="R138" s="21">
        <v>1618</v>
      </c>
      <c r="S138" s="21">
        <v>1579</v>
      </c>
      <c r="T138" s="21">
        <v>2024</v>
      </c>
      <c r="U138" s="21">
        <v>2170</v>
      </c>
      <c r="V138" s="21">
        <v>1955</v>
      </c>
      <c r="W138" s="21">
        <v>1507</v>
      </c>
      <c r="X138" s="21">
        <v>1352</v>
      </c>
      <c r="Y138" s="21">
        <v>1078</v>
      </c>
      <c r="Z138" s="21">
        <v>789</v>
      </c>
      <c r="AA138" s="21">
        <v>534</v>
      </c>
      <c r="AB138" s="21">
        <v>298</v>
      </c>
      <c r="AC138" s="70">
        <v>174</v>
      </c>
    </row>
    <row r="139" spans="1:29" x14ac:dyDescent="0.25">
      <c r="A139" s="18" t="str">
        <f>VLOOKUP("&lt;Zeilentitel_7&gt;",Uebersetzungen!$B$3:$E$121,Uebersetzungen!$B$2+1,FALSE)</f>
        <v>Region Maloja</v>
      </c>
      <c r="B139" s="21">
        <v>18550</v>
      </c>
      <c r="C139" s="21">
        <v>9226</v>
      </c>
      <c r="D139" s="60">
        <v>9324</v>
      </c>
      <c r="E139" s="21">
        <v>12757</v>
      </c>
      <c r="F139" s="21">
        <v>6176</v>
      </c>
      <c r="G139" s="60">
        <v>6581</v>
      </c>
      <c r="H139" s="21">
        <v>5793</v>
      </c>
      <c r="I139" s="21">
        <v>3050</v>
      </c>
      <c r="J139" s="60">
        <v>2743</v>
      </c>
      <c r="K139" s="21">
        <v>768</v>
      </c>
      <c r="L139" s="21">
        <v>727</v>
      </c>
      <c r="M139" s="21">
        <v>743</v>
      </c>
      <c r="N139" s="21">
        <v>888</v>
      </c>
      <c r="O139" s="21">
        <v>919</v>
      </c>
      <c r="P139" s="21">
        <v>1120</v>
      </c>
      <c r="Q139" s="21">
        <v>1218</v>
      </c>
      <c r="R139" s="21">
        <v>1246</v>
      </c>
      <c r="S139" s="21">
        <v>1297</v>
      </c>
      <c r="T139" s="21">
        <v>1566</v>
      </c>
      <c r="U139" s="21">
        <v>1601</v>
      </c>
      <c r="V139" s="21">
        <v>1463</v>
      </c>
      <c r="W139" s="21">
        <v>1240</v>
      </c>
      <c r="X139" s="21">
        <v>1120</v>
      </c>
      <c r="Y139" s="21">
        <v>1024</v>
      </c>
      <c r="Z139" s="21">
        <v>710</v>
      </c>
      <c r="AA139" s="21">
        <v>461</v>
      </c>
      <c r="AB139" s="21">
        <v>285</v>
      </c>
      <c r="AC139" s="70">
        <v>154</v>
      </c>
    </row>
    <row r="140" spans="1:29" x14ac:dyDescent="0.25">
      <c r="A140" s="18" t="str">
        <f>VLOOKUP("&lt;Zeilentitel_8&gt;",Uebersetzungen!$B$3:$E$121,Uebersetzungen!$B$2+1,FALSE)</f>
        <v>Region Moesa</v>
      </c>
      <c r="B140" s="21">
        <v>8491</v>
      </c>
      <c r="C140" s="21">
        <v>4313</v>
      </c>
      <c r="D140" s="60">
        <v>4178</v>
      </c>
      <c r="E140" s="21">
        <v>6628</v>
      </c>
      <c r="F140" s="21">
        <v>3199</v>
      </c>
      <c r="G140" s="60">
        <v>3429</v>
      </c>
      <c r="H140" s="21">
        <v>1863</v>
      </c>
      <c r="I140" s="21">
        <v>1114</v>
      </c>
      <c r="J140" s="60">
        <v>749</v>
      </c>
      <c r="K140" s="21">
        <v>303</v>
      </c>
      <c r="L140" s="21">
        <v>337</v>
      </c>
      <c r="M140" s="21">
        <v>359</v>
      </c>
      <c r="N140" s="21">
        <v>419</v>
      </c>
      <c r="O140" s="21">
        <v>417</v>
      </c>
      <c r="P140" s="21">
        <v>399</v>
      </c>
      <c r="Q140" s="21">
        <v>425</v>
      </c>
      <c r="R140" s="21">
        <v>509</v>
      </c>
      <c r="S140" s="21">
        <v>691</v>
      </c>
      <c r="T140" s="21">
        <v>765</v>
      </c>
      <c r="U140" s="21">
        <v>755</v>
      </c>
      <c r="V140" s="21">
        <v>679</v>
      </c>
      <c r="W140" s="21">
        <v>548</v>
      </c>
      <c r="X140" s="21">
        <v>495</v>
      </c>
      <c r="Y140" s="21">
        <v>502</v>
      </c>
      <c r="Z140" s="21">
        <v>381</v>
      </c>
      <c r="AA140" s="21">
        <v>270</v>
      </c>
      <c r="AB140" s="21">
        <v>167</v>
      </c>
      <c r="AC140" s="70">
        <v>70</v>
      </c>
    </row>
    <row r="141" spans="1:29" x14ac:dyDescent="0.25">
      <c r="A141" s="18" t="str">
        <f>VLOOKUP("&lt;Zeilentitel_9&gt;",Uebersetzungen!$B$3:$E$121,Uebersetzungen!$B$2+1,FALSE)</f>
        <v>Region Plessur</v>
      </c>
      <c r="B141" s="21">
        <v>41977</v>
      </c>
      <c r="C141" s="21">
        <v>20617</v>
      </c>
      <c r="D141" s="60">
        <v>21360</v>
      </c>
      <c r="E141" s="21">
        <v>33706</v>
      </c>
      <c r="F141" s="21">
        <v>16063</v>
      </c>
      <c r="G141" s="60">
        <v>17643</v>
      </c>
      <c r="H141" s="21">
        <v>8271</v>
      </c>
      <c r="I141" s="21">
        <v>4554</v>
      </c>
      <c r="J141" s="60">
        <v>3717</v>
      </c>
      <c r="K141" s="21">
        <v>1706</v>
      </c>
      <c r="L141" s="21">
        <v>1557</v>
      </c>
      <c r="M141" s="21">
        <v>1590</v>
      </c>
      <c r="N141" s="21">
        <v>2002</v>
      </c>
      <c r="O141" s="21">
        <v>2633</v>
      </c>
      <c r="P141" s="21">
        <v>3175</v>
      </c>
      <c r="Q141" s="21">
        <v>3071</v>
      </c>
      <c r="R141" s="21">
        <v>2713</v>
      </c>
      <c r="S141" s="21">
        <v>2720</v>
      </c>
      <c r="T141" s="21">
        <v>3182</v>
      </c>
      <c r="U141" s="21">
        <v>3353</v>
      </c>
      <c r="V141" s="21">
        <v>3113</v>
      </c>
      <c r="W141" s="21">
        <v>2524</v>
      </c>
      <c r="X141" s="21">
        <v>2396</v>
      </c>
      <c r="Y141" s="21">
        <v>2155</v>
      </c>
      <c r="Z141" s="21">
        <v>1643</v>
      </c>
      <c r="AA141" s="21">
        <v>1260</v>
      </c>
      <c r="AB141" s="21">
        <v>769</v>
      </c>
      <c r="AC141" s="70">
        <v>415</v>
      </c>
    </row>
    <row r="142" spans="1:29" x14ac:dyDescent="0.25">
      <c r="A142" s="18" t="str">
        <f>VLOOKUP("&lt;Zeilentitel_10&gt;",Uebersetzungen!$B$3:$E$121,Uebersetzungen!$B$2+1,FALSE)</f>
        <v>Region Prättigau/Davos</v>
      </c>
      <c r="B142" s="21">
        <v>26245</v>
      </c>
      <c r="C142" s="21">
        <v>13159</v>
      </c>
      <c r="D142" s="60">
        <v>13086</v>
      </c>
      <c r="E142" s="21">
        <v>21198</v>
      </c>
      <c r="F142" s="21">
        <v>10414</v>
      </c>
      <c r="G142" s="60">
        <v>10784</v>
      </c>
      <c r="H142" s="21">
        <v>5047</v>
      </c>
      <c r="I142" s="21">
        <v>2745</v>
      </c>
      <c r="J142" s="60">
        <v>2302</v>
      </c>
      <c r="K142" s="21">
        <v>1107</v>
      </c>
      <c r="L142" s="21">
        <v>1166</v>
      </c>
      <c r="M142" s="21">
        <v>1184</v>
      </c>
      <c r="N142" s="21">
        <v>1498</v>
      </c>
      <c r="O142" s="21">
        <v>1519</v>
      </c>
      <c r="P142" s="21">
        <v>1543</v>
      </c>
      <c r="Q142" s="21">
        <v>1700</v>
      </c>
      <c r="R142" s="21">
        <v>1640</v>
      </c>
      <c r="S142" s="21">
        <v>1686</v>
      </c>
      <c r="T142" s="21">
        <v>2095</v>
      </c>
      <c r="U142" s="21">
        <v>2031</v>
      </c>
      <c r="V142" s="21">
        <v>1949</v>
      </c>
      <c r="W142" s="21">
        <v>1761</v>
      </c>
      <c r="X142" s="21">
        <v>1550</v>
      </c>
      <c r="Y142" s="21">
        <v>1388</v>
      </c>
      <c r="Z142" s="21">
        <v>964</v>
      </c>
      <c r="AA142" s="21">
        <v>721</v>
      </c>
      <c r="AB142" s="21">
        <v>479</v>
      </c>
      <c r="AC142" s="70">
        <v>264</v>
      </c>
    </row>
    <row r="143" spans="1:29" x14ac:dyDescent="0.25">
      <c r="A143" s="18" t="str">
        <f>VLOOKUP("&lt;Zeilentitel_11&gt;",Uebersetzungen!$B$3:$E$121,Uebersetzungen!$B$2+1,FALSE)</f>
        <v>Region Surselva</v>
      </c>
      <c r="B143" s="21">
        <v>21455</v>
      </c>
      <c r="C143" s="21">
        <v>10900</v>
      </c>
      <c r="D143" s="60">
        <v>10555</v>
      </c>
      <c r="E143" s="21">
        <v>18817</v>
      </c>
      <c r="F143" s="21">
        <v>9429</v>
      </c>
      <c r="G143" s="60">
        <v>9388</v>
      </c>
      <c r="H143" s="21">
        <v>2638</v>
      </c>
      <c r="I143" s="21">
        <v>1471</v>
      </c>
      <c r="J143" s="60">
        <v>1167</v>
      </c>
      <c r="K143" s="21">
        <v>913</v>
      </c>
      <c r="L143" s="21">
        <v>840</v>
      </c>
      <c r="M143" s="21">
        <v>878</v>
      </c>
      <c r="N143" s="21">
        <v>1122</v>
      </c>
      <c r="O143" s="21">
        <v>1367</v>
      </c>
      <c r="P143" s="21">
        <v>1372</v>
      </c>
      <c r="Q143" s="21">
        <v>1153</v>
      </c>
      <c r="R143" s="21">
        <v>1131</v>
      </c>
      <c r="S143" s="21">
        <v>1207</v>
      </c>
      <c r="T143" s="21">
        <v>1536</v>
      </c>
      <c r="U143" s="21">
        <v>1715</v>
      </c>
      <c r="V143" s="21">
        <v>1665</v>
      </c>
      <c r="W143" s="21">
        <v>1430</v>
      </c>
      <c r="X143" s="21">
        <v>1483</v>
      </c>
      <c r="Y143" s="21">
        <v>1207</v>
      </c>
      <c r="Z143" s="21">
        <v>965</v>
      </c>
      <c r="AA143" s="21">
        <v>764</v>
      </c>
      <c r="AB143" s="21">
        <v>472</v>
      </c>
      <c r="AC143" s="70">
        <v>235</v>
      </c>
    </row>
    <row r="144" spans="1:29" ht="13" thickBot="1" x14ac:dyDescent="0.3">
      <c r="A144" s="19" t="str">
        <f>VLOOKUP("&lt;Zeilentitel_12&gt;",Uebersetzungen!$B$3:$E$121,Uebersetzungen!$B$2+1,FALSE)</f>
        <v>Region Viamala</v>
      </c>
      <c r="B144" s="80">
        <v>13319</v>
      </c>
      <c r="C144" s="80">
        <v>6674</v>
      </c>
      <c r="D144" s="81">
        <v>6645</v>
      </c>
      <c r="E144" s="80">
        <v>11289</v>
      </c>
      <c r="F144" s="80">
        <v>5552</v>
      </c>
      <c r="G144" s="81">
        <v>5737</v>
      </c>
      <c r="H144" s="80">
        <v>2030</v>
      </c>
      <c r="I144" s="80">
        <v>1122</v>
      </c>
      <c r="J144" s="81">
        <v>908</v>
      </c>
      <c r="K144" s="80">
        <v>681</v>
      </c>
      <c r="L144" s="80">
        <v>633</v>
      </c>
      <c r="M144" s="80">
        <v>633</v>
      </c>
      <c r="N144" s="80">
        <v>779</v>
      </c>
      <c r="O144" s="80">
        <v>749</v>
      </c>
      <c r="P144" s="80">
        <v>740</v>
      </c>
      <c r="Q144" s="80">
        <v>787</v>
      </c>
      <c r="R144" s="80">
        <v>723</v>
      </c>
      <c r="S144" s="80">
        <v>783</v>
      </c>
      <c r="T144" s="80">
        <v>1049</v>
      </c>
      <c r="U144" s="80">
        <v>1125</v>
      </c>
      <c r="V144" s="80">
        <v>993</v>
      </c>
      <c r="W144" s="80">
        <v>931</v>
      </c>
      <c r="X144" s="80">
        <v>831</v>
      </c>
      <c r="Y144" s="80">
        <v>667</v>
      </c>
      <c r="Z144" s="80">
        <v>485</v>
      </c>
      <c r="AA144" s="80">
        <v>357</v>
      </c>
      <c r="AB144" s="80">
        <v>243</v>
      </c>
      <c r="AC144" s="82">
        <v>130</v>
      </c>
    </row>
    <row r="146" spans="1:1" x14ac:dyDescent="0.25">
      <c r="A146" s="5" t="str">
        <f>VLOOKUP("&lt;Quelle_1&gt;",Uebersetzungen!$B$3:$E$74,Uebersetzungen!$B$2+1,FALSE)</f>
        <v>Quelle: BFS (STATPOP)</v>
      </c>
    </row>
    <row r="147" spans="1:1" x14ac:dyDescent="0.25">
      <c r="A147"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8194"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8195"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47"/>
  <sheetViews>
    <sheetView workbookViewId="0">
      <pane xSplit="1" topLeftCell="B1" activePane="topRight" state="frozen"/>
      <selection pane="topRight"/>
    </sheetView>
  </sheetViews>
  <sheetFormatPr baseColWidth="10" defaultColWidth="11.453125" defaultRowHeight="12.5" x14ac:dyDescent="0.25"/>
  <cols>
    <col min="1" max="1" width="33.54296875" style="11" customWidth="1"/>
    <col min="2" max="8" width="18" style="11" customWidth="1"/>
    <col min="9" max="9" width="18" style="26" customWidth="1"/>
    <col min="10" max="16384" width="11.453125" style="11"/>
  </cols>
  <sheetData>
    <row r="1" spans="1:29" s="1" customFormat="1" x14ac:dyDescent="0.25">
      <c r="I1" s="2"/>
    </row>
    <row r="2" spans="1:29" s="1" customFormat="1" ht="15.5" x14ac:dyDescent="0.35">
      <c r="B2" s="15"/>
      <c r="C2" s="16"/>
      <c r="D2" s="16"/>
      <c r="E2" s="16"/>
      <c r="F2" s="16"/>
      <c r="G2" s="16"/>
      <c r="H2" s="16"/>
      <c r="I2" s="24"/>
    </row>
    <row r="3" spans="1:29" s="1" customFormat="1" ht="15.5" x14ac:dyDescent="0.35">
      <c r="B3" s="15"/>
      <c r="C3" s="16"/>
      <c r="D3" s="16"/>
      <c r="E3" s="16"/>
      <c r="F3" s="16"/>
      <c r="G3" s="16"/>
      <c r="H3" s="16"/>
      <c r="I3" s="24"/>
    </row>
    <row r="4" spans="1:29" s="1" customFormat="1" ht="15.5" x14ac:dyDescent="0.35">
      <c r="B4" s="15"/>
      <c r="C4" s="16"/>
      <c r="D4" s="16"/>
      <c r="E4" s="16"/>
      <c r="F4" s="16"/>
      <c r="G4" s="16"/>
      <c r="H4" s="16"/>
      <c r="I4" s="24"/>
    </row>
    <row r="5" spans="1:29" s="2" customFormat="1" x14ac:dyDescent="0.25"/>
    <row r="6" spans="1:29" s="1" customFormat="1" ht="6" customHeight="1" x14ac:dyDescent="0.25">
      <c r="A6" s="2"/>
      <c r="B6" s="2"/>
      <c r="C6" s="2"/>
      <c r="D6" s="2"/>
      <c r="E6" s="2"/>
      <c r="F6" s="2"/>
      <c r="G6" s="2"/>
      <c r="H6" s="2"/>
      <c r="I6" s="2"/>
    </row>
    <row r="7" spans="1:29" s="2" customFormat="1" ht="15.75" customHeight="1" x14ac:dyDescent="0.35">
      <c r="A7" s="92" t="str">
        <f>VLOOKUP("&lt;Fachbereich&gt;",Uebersetzungen!$B$3:$E$121,Uebersetzungen!$B$2+1,FALSE)</f>
        <v>Daten &amp; Statistik</v>
      </c>
      <c r="B7" s="92"/>
      <c r="C7" s="92"/>
      <c r="D7" s="92"/>
      <c r="E7" s="3"/>
      <c r="F7" s="3"/>
      <c r="G7" s="3"/>
      <c r="H7" s="3"/>
      <c r="I7" s="3"/>
    </row>
    <row r="8" spans="1:29" s="2" customFormat="1" ht="15.75" customHeight="1" x14ac:dyDescent="0.35">
      <c r="B8" s="41"/>
      <c r="C8" s="41"/>
      <c r="D8" s="41"/>
      <c r="E8" s="3"/>
      <c r="F8" s="3"/>
      <c r="G8" s="3"/>
      <c r="H8" s="3"/>
      <c r="I8" s="3"/>
    </row>
    <row r="9" spans="1:29" s="2" customFormat="1" ht="15.75" customHeight="1" x14ac:dyDescent="0.35">
      <c r="A9" s="93" t="str">
        <f>VLOOKUP("&lt;Titel&gt;",Uebersetzungen!$B$3:$E$53,Uebersetzungen!$B$2+1,FALSE)</f>
        <v>Ständige Wohnbevölkerung per 31.12.: Eckwerte</v>
      </c>
      <c r="B9" s="94"/>
      <c r="C9" s="94"/>
      <c r="D9" s="94"/>
      <c r="E9" s="94"/>
      <c r="F9" s="94"/>
      <c r="G9" s="94"/>
      <c r="H9" s="94"/>
    </row>
    <row r="10" spans="1:29" s="5" customFormat="1" ht="13" x14ac:dyDescent="0.25">
      <c r="A10" s="42" t="str">
        <f>VLOOKUP("&lt;altUTitel&gt;",Uebersetzungen!$B$3:$E$121,Uebersetzungen!$B$2+1,FALSE)</f>
        <v>(Gemeindestand 2020: 105 Gemeinden)</v>
      </c>
      <c r="B10" s="43"/>
      <c r="C10" s="44"/>
      <c r="D10" s="44"/>
      <c r="E10" s="44"/>
      <c r="F10" s="45"/>
      <c r="G10" s="45"/>
    </row>
    <row r="11" spans="1:29" s="4" customFormat="1" ht="13" thickBot="1" x14ac:dyDescent="0.3">
      <c r="I11" s="25"/>
    </row>
    <row r="12" spans="1:29" s="48" customFormat="1" ht="17.25" customHeight="1" x14ac:dyDescent="0.25">
      <c r="A12" s="47"/>
      <c r="B12" s="84" t="str">
        <f>VLOOKUP("&lt;SpaltenTitel_1&gt;",Uebersetzungen!$B$3:$E$51,Uebersetzungen!$B$2+1,FALSE)</f>
        <v>Total</v>
      </c>
      <c r="C12" s="51"/>
      <c r="D12" s="52"/>
      <c r="E12" s="50" t="str">
        <f>VLOOKUP("&lt;SpaltenTitel_2&gt;",Uebersetzungen!$B$3:$E$51,Uebersetzungen!$B$2+1,FALSE)</f>
        <v>Schweizer/innen</v>
      </c>
      <c r="F12" s="51"/>
      <c r="G12" s="52"/>
      <c r="H12" s="50" t="str">
        <f>VLOOKUP("&lt;SpaltenTitel_3&gt;",Uebersetzungen!$B$3:$E$51,Uebersetzungen!$B$2+1,FALSE)</f>
        <v>Ausländer/innen</v>
      </c>
      <c r="I12" s="51"/>
      <c r="J12" s="52"/>
      <c r="K12" s="50" t="str">
        <f>VLOOKUP("&lt;SpaltenTitel_4&gt;",Uebersetzungen!$B$3:$E$51,Uebersetzungen!$B$2+1,FALSE)</f>
        <v>Alterskategorien</v>
      </c>
      <c r="L12" s="53"/>
      <c r="M12" s="54"/>
      <c r="N12" s="51"/>
      <c r="O12" s="51"/>
      <c r="P12" s="51"/>
      <c r="Q12" s="51"/>
      <c r="R12" s="51"/>
      <c r="S12" s="51"/>
      <c r="T12" s="51"/>
      <c r="U12" s="51"/>
      <c r="V12" s="51"/>
      <c r="W12" s="51"/>
      <c r="X12" s="51"/>
      <c r="Y12" s="51"/>
      <c r="Z12" s="51"/>
      <c r="AA12" s="51"/>
      <c r="AB12" s="51"/>
      <c r="AC12" s="55"/>
    </row>
    <row r="13" spans="1:29" s="48" customFormat="1" ht="17.25" customHeight="1" x14ac:dyDescent="0.25">
      <c r="A13" s="49"/>
      <c r="B13" s="85" t="str">
        <f>VLOOKUP("&lt;SpaltenTitel_1.1&gt;",Uebersetzungen!$B$3:$E$51,Uebersetzungen!$B$2+1,FALSE)</f>
        <v>Total</v>
      </c>
      <c r="C13" s="56" t="str">
        <f>VLOOKUP("&lt;SpaltenTitel_1.2&gt;",Uebersetzungen!$B$3:$E$51,Uebersetzungen!$B$2+1,FALSE)</f>
        <v>Mann</v>
      </c>
      <c r="D13" s="57" t="str">
        <f>VLOOKUP("&lt;SpaltenTitel_1.3&gt;",Uebersetzungen!$B$3:$E$90,Uebersetzungen!$B$2+1,FALSE)</f>
        <v>Frau</v>
      </c>
      <c r="E13" s="85" t="str">
        <f>VLOOKUP("&lt;SpaltenTitel_1.1&gt;",Uebersetzungen!$B$3:$E$51,Uebersetzungen!$B$2+1,FALSE)</f>
        <v>Total</v>
      </c>
      <c r="F13" s="56" t="str">
        <f>VLOOKUP("&lt;SpaltenTitel_1.2&gt;",Uebersetzungen!$B$3:$E$51,Uebersetzungen!$B$2+1,FALSE)</f>
        <v>Mann</v>
      </c>
      <c r="G13" s="57" t="str">
        <f>VLOOKUP("&lt;SpaltenTitel_1.3&gt;",Uebersetzungen!$B$3:$E$90,Uebersetzungen!$B$2+1,FALSE)</f>
        <v>Frau</v>
      </c>
      <c r="H13" s="85" t="str">
        <f>VLOOKUP("&lt;SpaltenTitel_1.1&gt;",Uebersetzungen!$B$3:$E$51,Uebersetzungen!$B$2+1,FALSE)</f>
        <v>Total</v>
      </c>
      <c r="I13" s="56" t="str">
        <f>VLOOKUP("&lt;SpaltenTitel_1.2&gt;",Uebersetzungen!$B$3:$E$51,Uebersetzungen!$B$2+1,FALSE)</f>
        <v>Mann</v>
      </c>
      <c r="J13" s="57" t="str">
        <f>VLOOKUP("&lt;SpaltenTitel_1.3&gt;",Uebersetzungen!$B$3:$E$90,Uebersetzungen!$B$2+1,FALSE)</f>
        <v>Frau</v>
      </c>
      <c r="K13" s="85" t="str">
        <f>VLOOKUP("&lt;SpaltenTitel_4.1&gt;",Uebersetzungen!$B$3:$E$51,Uebersetzungen!$B$2+1,FALSE)</f>
        <v>0-4</v>
      </c>
      <c r="L13" s="56" t="str">
        <f>VLOOKUP("&lt;SpaltenTitel_4.2&gt;",Uebersetzungen!$B$3:$E$51,Uebersetzungen!$B$2+1,FALSE)</f>
        <v>5-9</v>
      </c>
      <c r="M13" s="56" t="str">
        <f>VLOOKUP("&lt;SpaltenTitel_4.3&gt;",Uebersetzungen!$B$3:$E$51,Uebersetzungen!$B$2+1,FALSE)</f>
        <v>10-14</v>
      </c>
      <c r="N13" s="56" t="str">
        <f>VLOOKUP("&lt;SpaltenTitel_4.4&gt;",Uebersetzungen!$B$3:$E$51,Uebersetzungen!$B$2+1,FALSE)</f>
        <v>15-19</v>
      </c>
      <c r="O13" s="56" t="str">
        <f>VLOOKUP("&lt;SpaltenTitel_4.5&gt;",Uebersetzungen!$B$3:$E$51,Uebersetzungen!$B$2+1,FALSE)</f>
        <v>20-24</v>
      </c>
      <c r="P13" s="56" t="str">
        <f>VLOOKUP("&lt;SpaltenTitel_4.6&gt;",Uebersetzungen!$B$3:$E$51,Uebersetzungen!$B$2+1,FALSE)</f>
        <v>25-29</v>
      </c>
      <c r="Q13" s="56" t="str">
        <f>VLOOKUP("&lt;SpaltenTitel_4.7&gt;",Uebersetzungen!$B$3:$E$51,Uebersetzungen!$B$2+1,FALSE)</f>
        <v>30-34</v>
      </c>
      <c r="R13" s="56" t="str">
        <f>VLOOKUP("&lt;SpaltenTitel_4.8&gt;",Uebersetzungen!$B$3:$E$51,Uebersetzungen!$B$2+1,FALSE)</f>
        <v>35-39</v>
      </c>
      <c r="S13" s="56" t="str">
        <f>VLOOKUP("&lt;SpaltenTitel_4.9&gt;",Uebersetzungen!$B$3:$E$51,Uebersetzungen!$B$2+1,FALSE)</f>
        <v>40-44</v>
      </c>
      <c r="T13" s="56" t="str">
        <f>VLOOKUP("&lt;SpaltenTitel_4.10&gt;",Uebersetzungen!$B$3:$E$51,Uebersetzungen!$B$2+1,FALSE)</f>
        <v>45-49</v>
      </c>
      <c r="U13" s="56" t="str">
        <f>VLOOKUP("&lt;SpaltenTitel_4.11&gt;",Uebersetzungen!$B$3:$E$51,Uebersetzungen!$B$2+1,FALSE)</f>
        <v>50-54</v>
      </c>
      <c r="V13" s="56" t="str">
        <f>VLOOKUP("&lt;SpaltenTitel_4.12&gt;",Uebersetzungen!$B$3:$E$51,Uebersetzungen!$B$2+1,FALSE)</f>
        <v>55-59</v>
      </c>
      <c r="W13" s="56" t="str">
        <f>VLOOKUP("&lt;SpaltenTitel_4.13&gt;",Uebersetzungen!$B$3:$E$51,Uebersetzungen!$B$2+1,FALSE)</f>
        <v>60-64</v>
      </c>
      <c r="X13" s="56" t="str">
        <f>VLOOKUP("&lt;SpaltenTitel_4.14&gt;",Uebersetzungen!$B$3:$E$51,Uebersetzungen!$B$2+1,FALSE)</f>
        <v>65-69</v>
      </c>
      <c r="Y13" s="56" t="str">
        <f>VLOOKUP("&lt;SpaltenTitel_4.15&gt;",Uebersetzungen!$B$3:$E$51,Uebersetzungen!$B$2+1,FALSE)</f>
        <v>70-74</v>
      </c>
      <c r="Z13" s="56" t="str">
        <f>VLOOKUP("&lt;SpaltenTitel_4.16&gt;",Uebersetzungen!$B$3:$E$51,Uebersetzungen!$B$2+1,FALSE)</f>
        <v>75-79</v>
      </c>
      <c r="AA13" s="56" t="str">
        <f>VLOOKUP("&lt;SpaltenTitel_4.17&gt;",Uebersetzungen!$B$3:$E$51,Uebersetzungen!$B$2+1,FALSE)</f>
        <v>80-84</v>
      </c>
      <c r="AB13" s="56" t="str">
        <f>VLOOKUP("&lt;SpaltenTitel_4.18&gt;",Uebersetzungen!$B$3:$E$51,Uebersetzungen!$B$2+1,FALSE)</f>
        <v>85-89</v>
      </c>
      <c r="AC13" s="58" t="str">
        <f>VLOOKUP("&lt;SpaltenTitel_4.19&gt;",Uebersetzungen!$B$3:$E$51,Uebersetzungen!$B$2+1,FALSE)</f>
        <v>90 und älter</v>
      </c>
    </row>
    <row r="14" spans="1:29" x14ac:dyDescent="0.25">
      <c r="A14" s="17"/>
      <c r="B14" s="59"/>
      <c r="C14" s="59"/>
      <c r="D14" s="61"/>
      <c r="E14" s="59"/>
      <c r="F14" s="59"/>
      <c r="G14" s="61"/>
      <c r="H14" s="59"/>
      <c r="I14" s="59"/>
      <c r="J14" s="61"/>
      <c r="K14" s="59"/>
      <c r="L14" s="59"/>
      <c r="M14" s="59"/>
      <c r="N14" s="59"/>
      <c r="O14" s="59"/>
      <c r="P14" s="59"/>
      <c r="Q14" s="59"/>
      <c r="R14" s="59"/>
      <c r="S14" s="59"/>
      <c r="T14" s="59"/>
      <c r="U14" s="59"/>
      <c r="V14" s="59"/>
      <c r="W14" s="59"/>
      <c r="X14" s="59"/>
      <c r="Y14" s="59"/>
      <c r="Z14" s="59"/>
      <c r="AA14" s="59"/>
      <c r="AB14" s="59"/>
      <c r="AC14" s="62"/>
    </row>
    <row r="15" spans="1:29" ht="13" x14ac:dyDescent="0.3">
      <c r="A15" s="83" t="str">
        <f>VLOOKUP("&lt;Zeilentitel_1&gt;",Uebersetzungen!$B$3:$E$121,Uebersetzungen!$B$2+1,FALSE)</f>
        <v>GRAUBÜNDEN</v>
      </c>
      <c r="B15" s="8">
        <v>196610</v>
      </c>
      <c r="C15" s="8">
        <v>98212</v>
      </c>
      <c r="D15" s="63">
        <v>98398</v>
      </c>
      <c r="E15" s="8">
        <v>160689</v>
      </c>
      <c r="F15" s="8">
        <v>78579</v>
      </c>
      <c r="G15" s="63">
        <v>82110</v>
      </c>
      <c r="H15" s="8">
        <v>35921</v>
      </c>
      <c r="I15" s="8">
        <v>19633</v>
      </c>
      <c r="J15" s="63">
        <v>16288</v>
      </c>
      <c r="K15" s="64">
        <v>8700</v>
      </c>
      <c r="L15" s="8">
        <v>8390</v>
      </c>
      <c r="M15" s="8">
        <v>8773</v>
      </c>
      <c r="N15" s="8">
        <v>10278</v>
      </c>
      <c r="O15" s="8">
        <v>11503</v>
      </c>
      <c r="P15" s="8">
        <v>12794</v>
      </c>
      <c r="Q15" s="8">
        <v>12690</v>
      </c>
      <c r="R15" s="8">
        <v>12270</v>
      </c>
      <c r="S15" s="8">
        <v>13151</v>
      </c>
      <c r="T15" s="8">
        <v>15609</v>
      </c>
      <c r="U15" s="8">
        <v>15988</v>
      </c>
      <c r="V15" s="8">
        <v>14456</v>
      </c>
      <c r="W15" s="8">
        <v>12574</v>
      </c>
      <c r="X15" s="8">
        <v>11800</v>
      </c>
      <c r="Y15" s="8">
        <v>9841</v>
      </c>
      <c r="Z15" s="8">
        <v>7315</v>
      </c>
      <c r="AA15" s="8">
        <v>5398</v>
      </c>
      <c r="AB15" s="8">
        <v>3362</v>
      </c>
      <c r="AC15" s="12">
        <v>1718</v>
      </c>
    </row>
    <row r="16" spans="1:29" ht="13" x14ac:dyDescent="0.3">
      <c r="A16" s="6" t="str">
        <f>VLOOKUP("&lt;Zeilentitel_2&gt;",Uebersetzungen!$B$3:$E$121,Uebersetzungen!$B$2+1,FALSE)</f>
        <v>Region Albula</v>
      </c>
      <c r="B16" s="9">
        <v>8138</v>
      </c>
      <c r="C16" s="9">
        <v>4154</v>
      </c>
      <c r="D16" s="65">
        <v>3984</v>
      </c>
      <c r="E16" s="9">
        <v>6668</v>
      </c>
      <c r="F16" s="9">
        <v>3299</v>
      </c>
      <c r="G16" s="65">
        <v>3369</v>
      </c>
      <c r="H16" s="9">
        <v>1470</v>
      </c>
      <c r="I16" s="9">
        <v>855</v>
      </c>
      <c r="J16" s="65">
        <v>615</v>
      </c>
      <c r="K16" s="66">
        <v>309</v>
      </c>
      <c r="L16" s="9">
        <v>315</v>
      </c>
      <c r="M16" s="9">
        <v>298</v>
      </c>
      <c r="N16" s="9">
        <v>401</v>
      </c>
      <c r="O16" s="9">
        <v>473</v>
      </c>
      <c r="P16" s="9">
        <v>504</v>
      </c>
      <c r="Q16" s="9">
        <v>523</v>
      </c>
      <c r="R16" s="9">
        <v>511</v>
      </c>
      <c r="S16" s="9">
        <v>494</v>
      </c>
      <c r="T16" s="9">
        <v>578</v>
      </c>
      <c r="U16" s="9">
        <v>662</v>
      </c>
      <c r="V16" s="9">
        <v>630</v>
      </c>
      <c r="W16" s="9">
        <v>575</v>
      </c>
      <c r="X16" s="9">
        <v>583</v>
      </c>
      <c r="Y16" s="9">
        <v>461</v>
      </c>
      <c r="Z16" s="9">
        <v>341</v>
      </c>
      <c r="AA16" s="9">
        <v>261</v>
      </c>
      <c r="AB16" s="9">
        <v>137</v>
      </c>
      <c r="AC16" s="13">
        <v>82</v>
      </c>
    </row>
    <row r="17" spans="1:29" x14ac:dyDescent="0.25">
      <c r="A17" s="7" t="s">
        <v>1</v>
      </c>
      <c r="B17" s="21">
        <v>2718</v>
      </c>
      <c r="C17" s="21">
        <v>1369</v>
      </c>
      <c r="D17" s="60">
        <v>1349</v>
      </c>
      <c r="E17" s="21">
        <v>2126</v>
      </c>
      <c r="F17" s="21">
        <v>1032</v>
      </c>
      <c r="G17" s="60">
        <v>1094</v>
      </c>
      <c r="H17" s="21">
        <v>592</v>
      </c>
      <c r="I17" s="21">
        <v>337</v>
      </c>
      <c r="J17" s="60">
        <v>255</v>
      </c>
      <c r="K17" s="21">
        <v>104</v>
      </c>
      <c r="L17" s="21">
        <v>123</v>
      </c>
      <c r="M17" s="21">
        <v>101</v>
      </c>
      <c r="N17" s="21">
        <v>133</v>
      </c>
      <c r="O17" s="21">
        <v>146</v>
      </c>
      <c r="P17" s="21">
        <v>166</v>
      </c>
      <c r="Q17" s="21">
        <v>203</v>
      </c>
      <c r="R17" s="21">
        <v>200</v>
      </c>
      <c r="S17" s="21">
        <v>170</v>
      </c>
      <c r="T17" s="21">
        <v>210</v>
      </c>
      <c r="U17" s="21">
        <v>209</v>
      </c>
      <c r="V17" s="21">
        <v>189</v>
      </c>
      <c r="W17" s="21">
        <v>185</v>
      </c>
      <c r="X17" s="21">
        <v>184</v>
      </c>
      <c r="Y17" s="21">
        <v>150</v>
      </c>
      <c r="Z17" s="21">
        <v>107</v>
      </c>
      <c r="AA17" s="21">
        <v>81</v>
      </c>
      <c r="AB17" s="21">
        <v>36</v>
      </c>
      <c r="AC17" s="22">
        <v>21</v>
      </c>
    </row>
    <row r="18" spans="1:29" x14ac:dyDescent="0.25">
      <c r="A18" s="7" t="s">
        <v>2</v>
      </c>
      <c r="B18" s="21">
        <v>526</v>
      </c>
      <c r="C18" s="21">
        <v>273</v>
      </c>
      <c r="D18" s="60">
        <v>253</v>
      </c>
      <c r="E18" s="21">
        <v>437</v>
      </c>
      <c r="F18" s="21">
        <v>222</v>
      </c>
      <c r="G18" s="60">
        <v>215</v>
      </c>
      <c r="H18" s="21">
        <v>89</v>
      </c>
      <c r="I18" s="21">
        <v>51</v>
      </c>
      <c r="J18" s="60">
        <v>38</v>
      </c>
      <c r="K18" s="21">
        <v>14</v>
      </c>
      <c r="L18" s="21">
        <v>24</v>
      </c>
      <c r="M18" s="21">
        <v>14</v>
      </c>
      <c r="N18" s="21">
        <v>25</v>
      </c>
      <c r="O18" s="21">
        <v>37</v>
      </c>
      <c r="P18" s="21">
        <v>36</v>
      </c>
      <c r="Q18" s="21">
        <v>38</v>
      </c>
      <c r="R18" s="21">
        <v>24</v>
      </c>
      <c r="S18" s="21">
        <v>31</v>
      </c>
      <c r="T18" s="21">
        <v>41</v>
      </c>
      <c r="U18" s="21">
        <v>46</v>
      </c>
      <c r="V18" s="21">
        <v>40</v>
      </c>
      <c r="W18" s="21">
        <v>26</v>
      </c>
      <c r="X18" s="21">
        <v>30</v>
      </c>
      <c r="Y18" s="21">
        <v>30</v>
      </c>
      <c r="Z18" s="21">
        <v>20</v>
      </c>
      <c r="AA18" s="21">
        <v>19</v>
      </c>
      <c r="AB18" s="21">
        <v>22</v>
      </c>
      <c r="AC18" s="22">
        <v>9</v>
      </c>
    </row>
    <row r="19" spans="1:29" x14ac:dyDescent="0.25">
      <c r="A19" s="7" t="s">
        <v>96</v>
      </c>
      <c r="B19" s="21">
        <v>242</v>
      </c>
      <c r="C19" s="21">
        <v>133</v>
      </c>
      <c r="D19" s="60">
        <v>109</v>
      </c>
      <c r="E19" s="21">
        <v>212</v>
      </c>
      <c r="F19" s="21">
        <v>115</v>
      </c>
      <c r="G19" s="60">
        <v>97</v>
      </c>
      <c r="H19" s="21">
        <v>30</v>
      </c>
      <c r="I19" s="21">
        <v>18</v>
      </c>
      <c r="J19" s="60">
        <v>12</v>
      </c>
      <c r="K19" s="21">
        <v>1</v>
      </c>
      <c r="L19" s="21">
        <v>7</v>
      </c>
      <c r="M19" s="21">
        <v>10</v>
      </c>
      <c r="N19" s="21">
        <v>12</v>
      </c>
      <c r="O19" s="21">
        <v>8</v>
      </c>
      <c r="P19" s="21">
        <v>12</v>
      </c>
      <c r="Q19" s="21">
        <v>10</v>
      </c>
      <c r="R19" s="21">
        <v>17</v>
      </c>
      <c r="S19" s="21">
        <v>15</v>
      </c>
      <c r="T19" s="21">
        <v>14</v>
      </c>
      <c r="U19" s="21">
        <v>20</v>
      </c>
      <c r="V19" s="21">
        <v>25</v>
      </c>
      <c r="W19" s="21">
        <v>17</v>
      </c>
      <c r="X19" s="21">
        <v>25</v>
      </c>
      <c r="Y19" s="21">
        <v>22</v>
      </c>
      <c r="Z19" s="21">
        <v>9</v>
      </c>
      <c r="AA19" s="21">
        <v>13</v>
      </c>
      <c r="AB19" s="21">
        <v>3</v>
      </c>
      <c r="AC19" s="22">
        <v>2</v>
      </c>
    </row>
    <row r="20" spans="1:29" x14ac:dyDescent="0.25">
      <c r="A20" s="7" t="s">
        <v>3</v>
      </c>
      <c r="B20" s="21">
        <v>1331</v>
      </c>
      <c r="C20" s="21">
        <v>668</v>
      </c>
      <c r="D20" s="60">
        <v>663</v>
      </c>
      <c r="E20" s="21">
        <v>1147</v>
      </c>
      <c r="F20" s="21">
        <v>563</v>
      </c>
      <c r="G20" s="60">
        <v>584</v>
      </c>
      <c r="H20" s="21">
        <v>184</v>
      </c>
      <c r="I20" s="21">
        <v>105</v>
      </c>
      <c r="J20" s="60">
        <v>79</v>
      </c>
      <c r="K20" s="21">
        <v>49</v>
      </c>
      <c r="L20" s="21">
        <v>53</v>
      </c>
      <c r="M20" s="21">
        <v>46</v>
      </c>
      <c r="N20" s="21">
        <v>71</v>
      </c>
      <c r="O20" s="21">
        <v>94</v>
      </c>
      <c r="P20" s="21">
        <v>78</v>
      </c>
      <c r="Q20" s="21">
        <v>63</v>
      </c>
      <c r="R20" s="21">
        <v>72</v>
      </c>
      <c r="S20" s="21">
        <v>77</v>
      </c>
      <c r="T20" s="21">
        <v>109</v>
      </c>
      <c r="U20" s="21">
        <v>118</v>
      </c>
      <c r="V20" s="21">
        <v>117</v>
      </c>
      <c r="W20" s="21">
        <v>89</v>
      </c>
      <c r="X20" s="21">
        <v>78</v>
      </c>
      <c r="Y20" s="21">
        <v>52</v>
      </c>
      <c r="Z20" s="21">
        <v>72</v>
      </c>
      <c r="AA20" s="21">
        <v>45</v>
      </c>
      <c r="AB20" s="21">
        <v>30</v>
      </c>
      <c r="AC20" s="22">
        <v>18</v>
      </c>
    </row>
    <row r="21" spans="1:29" x14ac:dyDescent="0.25">
      <c r="A21" s="7" t="s">
        <v>90</v>
      </c>
      <c r="B21" s="21">
        <v>2369</v>
      </c>
      <c r="C21" s="21">
        <v>1211</v>
      </c>
      <c r="D21" s="60">
        <v>1158</v>
      </c>
      <c r="E21" s="21">
        <v>1988</v>
      </c>
      <c r="F21" s="21">
        <v>988</v>
      </c>
      <c r="G21" s="60">
        <v>1000</v>
      </c>
      <c r="H21" s="21">
        <v>381</v>
      </c>
      <c r="I21" s="21">
        <v>223</v>
      </c>
      <c r="J21" s="60">
        <v>158</v>
      </c>
      <c r="K21" s="21">
        <v>86</v>
      </c>
      <c r="L21" s="21">
        <v>70</v>
      </c>
      <c r="M21" s="21">
        <v>96</v>
      </c>
      <c r="N21" s="21">
        <v>107</v>
      </c>
      <c r="O21" s="21">
        <v>129</v>
      </c>
      <c r="P21" s="21">
        <v>149</v>
      </c>
      <c r="Q21" s="21">
        <v>142</v>
      </c>
      <c r="R21" s="21">
        <v>134</v>
      </c>
      <c r="S21" s="21">
        <v>140</v>
      </c>
      <c r="T21" s="21">
        <v>155</v>
      </c>
      <c r="U21" s="21">
        <v>194</v>
      </c>
      <c r="V21" s="21">
        <v>178</v>
      </c>
      <c r="W21" s="21">
        <v>200</v>
      </c>
      <c r="X21" s="21">
        <v>206</v>
      </c>
      <c r="Y21" s="21">
        <v>154</v>
      </c>
      <c r="Z21" s="21">
        <v>97</v>
      </c>
      <c r="AA21" s="21">
        <v>73</v>
      </c>
      <c r="AB21" s="21">
        <v>37</v>
      </c>
      <c r="AC21" s="22">
        <v>22</v>
      </c>
    </row>
    <row r="22" spans="1:29" x14ac:dyDescent="0.25">
      <c r="A22" s="7" t="s">
        <v>93</v>
      </c>
      <c r="B22" s="21">
        <v>952</v>
      </c>
      <c r="C22" s="21">
        <v>500</v>
      </c>
      <c r="D22" s="60">
        <v>452</v>
      </c>
      <c r="E22" s="21">
        <v>758</v>
      </c>
      <c r="F22" s="21">
        <v>379</v>
      </c>
      <c r="G22" s="60">
        <v>379</v>
      </c>
      <c r="H22" s="21">
        <v>194</v>
      </c>
      <c r="I22" s="21">
        <v>121</v>
      </c>
      <c r="J22" s="60">
        <v>73</v>
      </c>
      <c r="K22" s="21">
        <v>55</v>
      </c>
      <c r="L22" s="21">
        <v>38</v>
      </c>
      <c r="M22" s="21">
        <v>31</v>
      </c>
      <c r="N22" s="21">
        <v>53</v>
      </c>
      <c r="O22" s="21">
        <v>59</v>
      </c>
      <c r="P22" s="21">
        <v>63</v>
      </c>
      <c r="Q22" s="21">
        <v>67</v>
      </c>
      <c r="R22" s="21">
        <v>64</v>
      </c>
      <c r="S22" s="21">
        <v>61</v>
      </c>
      <c r="T22" s="21">
        <v>49</v>
      </c>
      <c r="U22" s="21">
        <v>75</v>
      </c>
      <c r="V22" s="21">
        <v>81</v>
      </c>
      <c r="W22" s="21">
        <v>58</v>
      </c>
      <c r="X22" s="21">
        <v>60</v>
      </c>
      <c r="Y22" s="21">
        <v>53</v>
      </c>
      <c r="Z22" s="21">
        <v>36</v>
      </c>
      <c r="AA22" s="21">
        <v>30</v>
      </c>
      <c r="AB22" s="21">
        <v>9</v>
      </c>
      <c r="AC22" s="22">
        <v>10</v>
      </c>
    </row>
    <row r="23" spans="1:29" ht="13" x14ac:dyDescent="0.3">
      <c r="A23" s="6" t="str">
        <f>VLOOKUP("&lt;Zeilentitel_3&gt;",Uebersetzungen!$B$3:$E$121,Uebersetzungen!$B$2+1,FALSE)</f>
        <v>Region Bernina</v>
      </c>
      <c r="B23" s="9">
        <v>4619</v>
      </c>
      <c r="C23" s="9">
        <v>2300</v>
      </c>
      <c r="D23" s="65">
        <v>2319</v>
      </c>
      <c r="E23" s="9">
        <v>4189</v>
      </c>
      <c r="F23" s="9">
        <v>2048</v>
      </c>
      <c r="G23" s="65">
        <v>2141</v>
      </c>
      <c r="H23" s="9">
        <v>430</v>
      </c>
      <c r="I23" s="9">
        <v>252</v>
      </c>
      <c r="J23" s="65">
        <v>178</v>
      </c>
      <c r="K23" s="66">
        <v>226</v>
      </c>
      <c r="L23" s="9">
        <v>209</v>
      </c>
      <c r="M23" s="9">
        <v>199</v>
      </c>
      <c r="N23" s="9">
        <v>218</v>
      </c>
      <c r="O23" s="9">
        <v>233</v>
      </c>
      <c r="P23" s="9">
        <v>275</v>
      </c>
      <c r="Q23" s="9">
        <v>238</v>
      </c>
      <c r="R23" s="9">
        <v>274</v>
      </c>
      <c r="S23" s="9">
        <v>319</v>
      </c>
      <c r="T23" s="9">
        <v>322</v>
      </c>
      <c r="U23" s="9">
        <v>354</v>
      </c>
      <c r="V23" s="9">
        <v>306</v>
      </c>
      <c r="W23" s="9">
        <v>284</v>
      </c>
      <c r="X23" s="9">
        <v>325</v>
      </c>
      <c r="Y23" s="9">
        <v>266</v>
      </c>
      <c r="Z23" s="9">
        <v>205</v>
      </c>
      <c r="AA23" s="9">
        <v>181</v>
      </c>
      <c r="AB23" s="9">
        <v>132</v>
      </c>
      <c r="AC23" s="13">
        <v>53</v>
      </c>
    </row>
    <row r="24" spans="1:29" x14ac:dyDescent="0.25">
      <c r="A24" s="7" t="s">
        <v>4</v>
      </c>
      <c r="B24" s="21">
        <v>1106</v>
      </c>
      <c r="C24" s="21">
        <v>554</v>
      </c>
      <c r="D24" s="60">
        <v>552</v>
      </c>
      <c r="E24" s="21">
        <v>988</v>
      </c>
      <c r="F24" s="21">
        <v>472</v>
      </c>
      <c r="G24" s="60">
        <v>516</v>
      </c>
      <c r="H24" s="21">
        <v>118</v>
      </c>
      <c r="I24" s="21">
        <v>82</v>
      </c>
      <c r="J24" s="60">
        <v>36</v>
      </c>
      <c r="K24" s="21">
        <v>40</v>
      </c>
      <c r="L24" s="21">
        <v>46</v>
      </c>
      <c r="M24" s="21">
        <v>39</v>
      </c>
      <c r="N24" s="21">
        <v>48</v>
      </c>
      <c r="O24" s="21">
        <v>52</v>
      </c>
      <c r="P24" s="21">
        <v>56</v>
      </c>
      <c r="Q24" s="21">
        <v>54</v>
      </c>
      <c r="R24" s="21">
        <v>64</v>
      </c>
      <c r="S24" s="21">
        <v>67</v>
      </c>
      <c r="T24" s="21">
        <v>78</v>
      </c>
      <c r="U24" s="21">
        <v>100</v>
      </c>
      <c r="V24" s="21">
        <v>72</v>
      </c>
      <c r="W24" s="21">
        <v>75</v>
      </c>
      <c r="X24" s="21">
        <v>84</v>
      </c>
      <c r="Y24" s="21">
        <v>79</v>
      </c>
      <c r="Z24" s="21">
        <v>51</v>
      </c>
      <c r="AA24" s="21">
        <v>52</v>
      </c>
      <c r="AB24" s="21">
        <v>33</v>
      </c>
      <c r="AC24" s="22">
        <v>16</v>
      </c>
    </row>
    <row r="25" spans="1:29" x14ac:dyDescent="0.25">
      <c r="A25" s="7" t="s">
        <v>5</v>
      </c>
      <c r="B25" s="21">
        <v>3513</v>
      </c>
      <c r="C25" s="21">
        <v>1746</v>
      </c>
      <c r="D25" s="60">
        <v>1767</v>
      </c>
      <c r="E25" s="21">
        <v>3201</v>
      </c>
      <c r="F25" s="21">
        <v>1576</v>
      </c>
      <c r="G25" s="60">
        <v>1625</v>
      </c>
      <c r="H25" s="21">
        <v>312</v>
      </c>
      <c r="I25" s="21">
        <v>170</v>
      </c>
      <c r="J25" s="60">
        <v>142</v>
      </c>
      <c r="K25" s="21">
        <v>186</v>
      </c>
      <c r="L25" s="21">
        <v>163</v>
      </c>
      <c r="M25" s="21">
        <v>160</v>
      </c>
      <c r="N25" s="21">
        <v>170</v>
      </c>
      <c r="O25" s="21">
        <v>181</v>
      </c>
      <c r="P25" s="21">
        <v>219</v>
      </c>
      <c r="Q25" s="21">
        <v>184</v>
      </c>
      <c r="R25" s="21">
        <v>210</v>
      </c>
      <c r="S25" s="21">
        <v>252</v>
      </c>
      <c r="T25" s="21">
        <v>244</v>
      </c>
      <c r="U25" s="21">
        <v>254</v>
      </c>
      <c r="V25" s="21">
        <v>234</v>
      </c>
      <c r="W25" s="21">
        <v>209</v>
      </c>
      <c r="X25" s="21">
        <v>241</v>
      </c>
      <c r="Y25" s="21">
        <v>187</v>
      </c>
      <c r="Z25" s="21">
        <v>154</v>
      </c>
      <c r="AA25" s="21">
        <v>129</v>
      </c>
      <c r="AB25" s="21">
        <v>99</v>
      </c>
      <c r="AC25" s="22">
        <v>37</v>
      </c>
    </row>
    <row r="26" spans="1:29" ht="13" x14ac:dyDescent="0.3">
      <c r="A26" s="6" t="str">
        <f>VLOOKUP("&lt;Zeilentitel_4&gt;",Uebersetzungen!$B$3:$E$121,Uebersetzungen!$B$2+1,FALSE)</f>
        <v>Region Engiadina Bassa/Val Müstair</v>
      </c>
      <c r="B26" s="9">
        <v>9476</v>
      </c>
      <c r="C26" s="9">
        <v>4712</v>
      </c>
      <c r="D26" s="65">
        <v>4764</v>
      </c>
      <c r="E26" s="9">
        <v>7807</v>
      </c>
      <c r="F26" s="9">
        <v>3816</v>
      </c>
      <c r="G26" s="65">
        <v>3991</v>
      </c>
      <c r="H26" s="9">
        <v>1669</v>
      </c>
      <c r="I26" s="9">
        <v>896</v>
      </c>
      <c r="J26" s="65">
        <v>773</v>
      </c>
      <c r="K26" s="66">
        <v>384</v>
      </c>
      <c r="L26" s="9">
        <v>441</v>
      </c>
      <c r="M26" s="9">
        <v>425</v>
      </c>
      <c r="N26" s="9">
        <v>498</v>
      </c>
      <c r="O26" s="9">
        <v>501</v>
      </c>
      <c r="P26" s="9">
        <v>579</v>
      </c>
      <c r="Q26" s="9">
        <v>558</v>
      </c>
      <c r="R26" s="9">
        <v>564</v>
      </c>
      <c r="S26" s="9">
        <v>632</v>
      </c>
      <c r="T26" s="9">
        <v>710</v>
      </c>
      <c r="U26" s="9">
        <v>761</v>
      </c>
      <c r="V26" s="9">
        <v>731</v>
      </c>
      <c r="W26" s="9">
        <v>654</v>
      </c>
      <c r="X26" s="9">
        <v>618</v>
      </c>
      <c r="Y26" s="9">
        <v>502</v>
      </c>
      <c r="Z26" s="9">
        <v>357</v>
      </c>
      <c r="AA26" s="9">
        <v>274</v>
      </c>
      <c r="AB26" s="9">
        <v>189</v>
      </c>
      <c r="AC26" s="13">
        <v>98</v>
      </c>
    </row>
    <row r="27" spans="1:29" x14ac:dyDescent="0.25">
      <c r="A27" s="7" t="s">
        <v>38</v>
      </c>
      <c r="B27" s="21">
        <v>1570</v>
      </c>
      <c r="C27" s="21">
        <v>799</v>
      </c>
      <c r="D27" s="60">
        <v>771</v>
      </c>
      <c r="E27" s="21">
        <v>1279</v>
      </c>
      <c r="F27" s="21">
        <v>636</v>
      </c>
      <c r="G27" s="60">
        <v>643</v>
      </c>
      <c r="H27" s="21">
        <v>291</v>
      </c>
      <c r="I27" s="21">
        <v>163</v>
      </c>
      <c r="J27" s="60">
        <v>128</v>
      </c>
      <c r="K27" s="21">
        <v>79</v>
      </c>
      <c r="L27" s="21">
        <v>85</v>
      </c>
      <c r="M27" s="21">
        <v>64</v>
      </c>
      <c r="N27" s="21">
        <v>83</v>
      </c>
      <c r="O27" s="21">
        <v>83</v>
      </c>
      <c r="P27" s="21">
        <v>86</v>
      </c>
      <c r="Q27" s="21">
        <v>93</v>
      </c>
      <c r="R27" s="21">
        <v>106</v>
      </c>
      <c r="S27" s="21">
        <v>115</v>
      </c>
      <c r="T27" s="21">
        <v>111</v>
      </c>
      <c r="U27" s="21">
        <v>132</v>
      </c>
      <c r="V27" s="21">
        <v>101</v>
      </c>
      <c r="W27" s="21">
        <v>88</v>
      </c>
      <c r="X27" s="21">
        <v>108</v>
      </c>
      <c r="Y27" s="21">
        <v>91</v>
      </c>
      <c r="Z27" s="21">
        <v>58</v>
      </c>
      <c r="AA27" s="21">
        <v>44</v>
      </c>
      <c r="AB27" s="21">
        <v>27</v>
      </c>
      <c r="AC27" s="22">
        <v>16</v>
      </c>
    </row>
    <row r="28" spans="1:29" x14ac:dyDescent="0.25">
      <c r="A28" s="7" t="s">
        <v>39</v>
      </c>
      <c r="B28" s="21">
        <v>773</v>
      </c>
      <c r="C28" s="21">
        <v>398</v>
      </c>
      <c r="D28" s="60">
        <v>375</v>
      </c>
      <c r="E28" s="21">
        <v>606</v>
      </c>
      <c r="F28" s="21">
        <v>319</v>
      </c>
      <c r="G28" s="60">
        <v>287</v>
      </c>
      <c r="H28" s="21">
        <v>167</v>
      </c>
      <c r="I28" s="21">
        <v>79</v>
      </c>
      <c r="J28" s="60">
        <v>88</v>
      </c>
      <c r="K28" s="21">
        <v>30</v>
      </c>
      <c r="L28" s="21">
        <v>25</v>
      </c>
      <c r="M28" s="21">
        <v>23</v>
      </c>
      <c r="N28" s="21">
        <v>45</v>
      </c>
      <c r="O28" s="21">
        <v>52</v>
      </c>
      <c r="P28" s="21">
        <v>62</v>
      </c>
      <c r="Q28" s="21">
        <v>60</v>
      </c>
      <c r="R28" s="21">
        <v>43</v>
      </c>
      <c r="S28" s="21">
        <v>44</v>
      </c>
      <c r="T28" s="21">
        <v>74</v>
      </c>
      <c r="U28" s="21">
        <v>83</v>
      </c>
      <c r="V28" s="21">
        <v>77</v>
      </c>
      <c r="W28" s="21">
        <v>48</v>
      </c>
      <c r="X28" s="21">
        <v>37</v>
      </c>
      <c r="Y28" s="21">
        <v>17</v>
      </c>
      <c r="Z28" s="21">
        <v>19</v>
      </c>
      <c r="AA28" s="21">
        <v>19</v>
      </c>
      <c r="AB28" s="21">
        <v>9</v>
      </c>
      <c r="AC28" s="22">
        <v>6</v>
      </c>
    </row>
    <row r="29" spans="1:29" x14ac:dyDescent="0.25">
      <c r="A29" s="7" t="s">
        <v>40</v>
      </c>
      <c r="B29" s="21">
        <v>4690</v>
      </c>
      <c r="C29" s="21">
        <v>2321</v>
      </c>
      <c r="D29" s="60">
        <v>2369</v>
      </c>
      <c r="E29" s="21">
        <v>3674</v>
      </c>
      <c r="F29" s="21">
        <v>1779</v>
      </c>
      <c r="G29" s="60">
        <v>1895</v>
      </c>
      <c r="H29" s="21">
        <v>1016</v>
      </c>
      <c r="I29" s="21">
        <v>542</v>
      </c>
      <c r="J29" s="60">
        <v>474</v>
      </c>
      <c r="K29" s="21">
        <v>205</v>
      </c>
      <c r="L29" s="21">
        <v>228</v>
      </c>
      <c r="M29" s="21">
        <v>203</v>
      </c>
      <c r="N29" s="21">
        <v>244</v>
      </c>
      <c r="O29" s="21">
        <v>227</v>
      </c>
      <c r="P29" s="21">
        <v>281</v>
      </c>
      <c r="Q29" s="21">
        <v>300</v>
      </c>
      <c r="R29" s="21">
        <v>301</v>
      </c>
      <c r="S29" s="21">
        <v>328</v>
      </c>
      <c r="T29" s="21">
        <v>348</v>
      </c>
      <c r="U29" s="21">
        <v>352</v>
      </c>
      <c r="V29" s="21">
        <v>353</v>
      </c>
      <c r="W29" s="21">
        <v>340</v>
      </c>
      <c r="X29" s="21">
        <v>298</v>
      </c>
      <c r="Y29" s="21">
        <v>243</v>
      </c>
      <c r="Z29" s="21">
        <v>170</v>
      </c>
      <c r="AA29" s="21">
        <v>129</v>
      </c>
      <c r="AB29" s="21">
        <v>92</v>
      </c>
      <c r="AC29" s="22">
        <v>48</v>
      </c>
    </row>
    <row r="30" spans="1:29" x14ac:dyDescent="0.25">
      <c r="A30" s="7" t="s">
        <v>41</v>
      </c>
      <c r="B30" s="21">
        <v>904</v>
      </c>
      <c r="C30" s="21">
        <v>454</v>
      </c>
      <c r="D30" s="60">
        <v>450</v>
      </c>
      <c r="E30" s="21">
        <v>823</v>
      </c>
      <c r="F30" s="21">
        <v>408</v>
      </c>
      <c r="G30" s="60">
        <v>415</v>
      </c>
      <c r="H30" s="21">
        <v>81</v>
      </c>
      <c r="I30" s="21">
        <v>46</v>
      </c>
      <c r="J30" s="60">
        <v>35</v>
      </c>
      <c r="K30" s="21">
        <v>32</v>
      </c>
      <c r="L30" s="21">
        <v>42</v>
      </c>
      <c r="M30" s="21">
        <v>66</v>
      </c>
      <c r="N30" s="21">
        <v>46</v>
      </c>
      <c r="O30" s="21">
        <v>48</v>
      </c>
      <c r="P30" s="21">
        <v>51</v>
      </c>
      <c r="Q30" s="21">
        <v>42</v>
      </c>
      <c r="R30" s="21">
        <v>43</v>
      </c>
      <c r="S30" s="21">
        <v>62</v>
      </c>
      <c r="T30" s="21">
        <v>66</v>
      </c>
      <c r="U30" s="21">
        <v>65</v>
      </c>
      <c r="V30" s="21">
        <v>64</v>
      </c>
      <c r="W30" s="21">
        <v>70</v>
      </c>
      <c r="X30" s="21">
        <v>58</v>
      </c>
      <c r="Y30" s="21">
        <v>52</v>
      </c>
      <c r="Z30" s="21">
        <v>34</v>
      </c>
      <c r="AA30" s="21">
        <v>24</v>
      </c>
      <c r="AB30" s="21">
        <v>30</v>
      </c>
      <c r="AC30" s="22">
        <v>9</v>
      </c>
    </row>
    <row r="31" spans="1:29" x14ac:dyDescent="0.25">
      <c r="A31" s="7" t="s">
        <v>60</v>
      </c>
      <c r="B31" s="21">
        <v>1539</v>
      </c>
      <c r="C31" s="21">
        <v>740</v>
      </c>
      <c r="D31" s="60">
        <v>799</v>
      </c>
      <c r="E31" s="21">
        <v>1425</v>
      </c>
      <c r="F31" s="21">
        <v>674</v>
      </c>
      <c r="G31" s="60">
        <v>751</v>
      </c>
      <c r="H31" s="21">
        <v>114</v>
      </c>
      <c r="I31" s="21">
        <v>66</v>
      </c>
      <c r="J31" s="60">
        <v>48</v>
      </c>
      <c r="K31" s="21">
        <v>38</v>
      </c>
      <c r="L31" s="21">
        <v>61</v>
      </c>
      <c r="M31" s="21">
        <v>69</v>
      </c>
      <c r="N31" s="21">
        <v>80</v>
      </c>
      <c r="O31" s="21">
        <v>91</v>
      </c>
      <c r="P31" s="21">
        <v>99</v>
      </c>
      <c r="Q31" s="21">
        <v>63</v>
      </c>
      <c r="R31" s="21">
        <v>71</v>
      </c>
      <c r="S31" s="21">
        <v>83</v>
      </c>
      <c r="T31" s="21">
        <v>111</v>
      </c>
      <c r="U31" s="21">
        <v>129</v>
      </c>
      <c r="V31" s="21">
        <v>136</v>
      </c>
      <c r="W31" s="21">
        <v>108</v>
      </c>
      <c r="X31" s="21">
        <v>117</v>
      </c>
      <c r="Y31" s="21">
        <v>99</v>
      </c>
      <c r="Z31" s="21">
        <v>76</v>
      </c>
      <c r="AA31" s="21">
        <v>58</v>
      </c>
      <c r="AB31" s="21">
        <v>31</v>
      </c>
      <c r="AC31" s="22">
        <v>19</v>
      </c>
    </row>
    <row r="32" spans="1:29" ht="13" x14ac:dyDescent="0.3">
      <c r="A32" s="6" t="str">
        <f>VLOOKUP("&lt;Zeilentitel_5&gt;",Uebersetzungen!$B$3:$E$121,Uebersetzungen!$B$2+1,FALSE)</f>
        <v>Region Imboden</v>
      </c>
      <c r="B32" s="9">
        <v>20158</v>
      </c>
      <c r="C32" s="9">
        <v>10140</v>
      </c>
      <c r="D32" s="65">
        <v>10018</v>
      </c>
      <c r="E32" s="9">
        <v>16496</v>
      </c>
      <c r="F32" s="9">
        <v>8121</v>
      </c>
      <c r="G32" s="65">
        <v>8375</v>
      </c>
      <c r="H32" s="9">
        <v>3662</v>
      </c>
      <c r="I32" s="9">
        <v>2019</v>
      </c>
      <c r="J32" s="65">
        <v>1643</v>
      </c>
      <c r="K32" s="66">
        <v>1037</v>
      </c>
      <c r="L32" s="9">
        <v>1042</v>
      </c>
      <c r="M32" s="9">
        <v>1069</v>
      </c>
      <c r="N32" s="9">
        <v>1067</v>
      </c>
      <c r="O32" s="9">
        <v>1189</v>
      </c>
      <c r="P32" s="9">
        <v>1329</v>
      </c>
      <c r="Q32" s="9">
        <v>1394</v>
      </c>
      <c r="R32" s="9">
        <v>1459</v>
      </c>
      <c r="S32" s="9">
        <v>1403</v>
      </c>
      <c r="T32" s="9">
        <v>1554</v>
      </c>
      <c r="U32" s="9">
        <v>1534</v>
      </c>
      <c r="V32" s="9">
        <v>1399</v>
      </c>
      <c r="W32" s="9">
        <v>1222</v>
      </c>
      <c r="X32" s="9">
        <v>1133</v>
      </c>
      <c r="Y32" s="9">
        <v>912</v>
      </c>
      <c r="Z32" s="9">
        <v>655</v>
      </c>
      <c r="AA32" s="9">
        <v>399</v>
      </c>
      <c r="AB32" s="9">
        <v>238</v>
      </c>
      <c r="AC32" s="13">
        <v>123</v>
      </c>
    </row>
    <row r="33" spans="1:29" x14ac:dyDescent="0.25">
      <c r="A33" s="7" t="s">
        <v>31</v>
      </c>
      <c r="B33" s="21">
        <v>3183</v>
      </c>
      <c r="C33" s="21">
        <v>1565</v>
      </c>
      <c r="D33" s="60">
        <v>1618</v>
      </c>
      <c r="E33" s="21">
        <v>2743</v>
      </c>
      <c r="F33" s="21">
        <v>1308</v>
      </c>
      <c r="G33" s="60">
        <v>1435</v>
      </c>
      <c r="H33" s="21">
        <v>440</v>
      </c>
      <c r="I33" s="21">
        <v>257</v>
      </c>
      <c r="J33" s="60">
        <v>183</v>
      </c>
      <c r="K33" s="21">
        <v>200</v>
      </c>
      <c r="L33" s="21">
        <v>167</v>
      </c>
      <c r="M33" s="21">
        <v>149</v>
      </c>
      <c r="N33" s="21">
        <v>175</v>
      </c>
      <c r="O33" s="21">
        <v>218</v>
      </c>
      <c r="P33" s="21">
        <v>172</v>
      </c>
      <c r="Q33" s="21">
        <v>218</v>
      </c>
      <c r="R33" s="21">
        <v>234</v>
      </c>
      <c r="S33" s="21">
        <v>233</v>
      </c>
      <c r="T33" s="21">
        <v>302</v>
      </c>
      <c r="U33" s="21">
        <v>260</v>
      </c>
      <c r="V33" s="21">
        <v>219</v>
      </c>
      <c r="W33" s="21">
        <v>182</v>
      </c>
      <c r="X33" s="21">
        <v>149</v>
      </c>
      <c r="Y33" s="21">
        <v>125</v>
      </c>
      <c r="Z33" s="21">
        <v>75</v>
      </c>
      <c r="AA33" s="21">
        <v>55</v>
      </c>
      <c r="AB33" s="21">
        <v>34</v>
      </c>
      <c r="AC33" s="22">
        <v>16</v>
      </c>
    </row>
    <row r="34" spans="1:29" x14ac:dyDescent="0.25">
      <c r="A34" s="7" t="s">
        <v>32</v>
      </c>
      <c r="B34" s="21">
        <v>7880</v>
      </c>
      <c r="C34" s="21">
        <v>3977</v>
      </c>
      <c r="D34" s="60">
        <v>3903</v>
      </c>
      <c r="E34" s="21">
        <v>6134</v>
      </c>
      <c r="F34" s="21">
        <v>3024</v>
      </c>
      <c r="G34" s="60">
        <v>3110</v>
      </c>
      <c r="H34" s="21">
        <v>1746</v>
      </c>
      <c r="I34" s="21">
        <v>953</v>
      </c>
      <c r="J34" s="60">
        <v>793</v>
      </c>
      <c r="K34" s="21">
        <v>407</v>
      </c>
      <c r="L34" s="21">
        <v>429</v>
      </c>
      <c r="M34" s="21">
        <v>458</v>
      </c>
      <c r="N34" s="21">
        <v>422</v>
      </c>
      <c r="O34" s="21">
        <v>486</v>
      </c>
      <c r="P34" s="21">
        <v>584</v>
      </c>
      <c r="Q34" s="21">
        <v>530</v>
      </c>
      <c r="R34" s="21">
        <v>556</v>
      </c>
      <c r="S34" s="21">
        <v>553</v>
      </c>
      <c r="T34" s="21">
        <v>585</v>
      </c>
      <c r="U34" s="21">
        <v>541</v>
      </c>
      <c r="V34" s="21">
        <v>499</v>
      </c>
      <c r="W34" s="21">
        <v>486</v>
      </c>
      <c r="X34" s="21">
        <v>412</v>
      </c>
      <c r="Y34" s="21">
        <v>361</v>
      </c>
      <c r="Z34" s="21">
        <v>282</v>
      </c>
      <c r="AA34" s="21">
        <v>152</v>
      </c>
      <c r="AB34" s="21">
        <v>89</v>
      </c>
      <c r="AC34" s="22">
        <v>48</v>
      </c>
    </row>
    <row r="35" spans="1:29" x14ac:dyDescent="0.25">
      <c r="A35" s="7" t="s">
        <v>33</v>
      </c>
      <c r="B35" s="21">
        <v>1425</v>
      </c>
      <c r="C35" s="21">
        <v>729</v>
      </c>
      <c r="D35" s="60">
        <v>696</v>
      </c>
      <c r="E35" s="21">
        <v>1182</v>
      </c>
      <c r="F35" s="21">
        <v>597</v>
      </c>
      <c r="G35" s="60">
        <v>585</v>
      </c>
      <c r="H35" s="21">
        <v>243</v>
      </c>
      <c r="I35" s="21">
        <v>132</v>
      </c>
      <c r="J35" s="60">
        <v>111</v>
      </c>
      <c r="K35" s="21">
        <v>74</v>
      </c>
      <c r="L35" s="21">
        <v>98</v>
      </c>
      <c r="M35" s="21">
        <v>91</v>
      </c>
      <c r="N35" s="21">
        <v>83</v>
      </c>
      <c r="O35" s="21">
        <v>98</v>
      </c>
      <c r="P35" s="21">
        <v>63</v>
      </c>
      <c r="Q35" s="21">
        <v>72</v>
      </c>
      <c r="R35" s="21">
        <v>112</v>
      </c>
      <c r="S35" s="21">
        <v>94</v>
      </c>
      <c r="T35" s="21">
        <v>123</v>
      </c>
      <c r="U35" s="21">
        <v>120</v>
      </c>
      <c r="V35" s="21">
        <v>90</v>
      </c>
      <c r="W35" s="21">
        <v>89</v>
      </c>
      <c r="X35" s="21">
        <v>78</v>
      </c>
      <c r="Y35" s="21">
        <v>54</v>
      </c>
      <c r="Z35" s="21">
        <v>37</v>
      </c>
      <c r="AA35" s="21">
        <v>21</v>
      </c>
      <c r="AB35" s="21">
        <v>20</v>
      </c>
      <c r="AC35" s="22">
        <v>8</v>
      </c>
    </row>
    <row r="36" spans="1:29" x14ac:dyDescent="0.25">
      <c r="A36" s="7" t="s">
        <v>34</v>
      </c>
      <c r="B36" s="21">
        <v>2476</v>
      </c>
      <c r="C36" s="21">
        <v>1254</v>
      </c>
      <c r="D36" s="60">
        <v>1222</v>
      </c>
      <c r="E36" s="21">
        <v>2181</v>
      </c>
      <c r="F36" s="21">
        <v>1091</v>
      </c>
      <c r="G36" s="60">
        <v>1090</v>
      </c>
      <c r="H36" s="21">
        <v>295</v>
      </c>
      <c r="I36" s="21">
        <v>163</v>
      </c>
      <c r="J36" s="60">
        <v>132</v>
      </c>
      <c r="K36" s="21">
        <v>158</v>
      </c>
      <c r="L36" s="21">
        <v>140</v>
      </c>
      <c r="M36" s="21">
        <v>134</v>
      </c>
      <c r="N36" s="21">
        <v>162</v>
      </c>
      <c r="O36" s="21">
        <v>135</v>
      </c>
      <c r="P36" s="21">
        <v>146</v>
      </c>
      <c r="Q36" s="21">
        <v>195</v>
      </c>
      <c r="R36" s="21">
        <v>197</v>
      </c>
      <c r="S36" s="21">
        <v>166</v>
      </c>
      <c r="T36" s="21">
        <v>192</v>
      </c>
      <c r="U36" s="21">
        <v>204</v>
      </c>
      <c r="V36" s="21">
        <v>175</v>
      </c>
      <c r="W36" s="21">
        <v>124</v>
      </c>
      <c r="X36" s="21">
        <v>127</v>
      </c>
      <c r="Y36" s="21">
        <v>99</v>
      </c>
      <c r="Z36" s="21">
        <v>43</v>
      </c>
      <c r="AA36" s="21">
        <v>42</v>
      </c>
      <c r="AB36" s="21">
        <v>24</v>
      </c>
      <c r="AC36" s="22">
        <v>13</v>
      </c>
    </row>
    <row r="37" spans="1:29" x14ac:dyDescent="0.25">
      <c r="A37" s="7" t="s">
        <v>35</v>
      </c>
      <c r="B37" s="21">
        <v>2697</v>
      </c>
      <c r="C37" s="21">
        <v>1345</v>
      </c>
      <c r="D37" s="60">
        <v>1352</v>
      </c>
      <c r="E37" s="21">
        <v>2124</v>
      </c>
      <c r="F37" s="21">
        <v>1029</v>
      </c>
      <c r="G37" s="60">
        <v>1095</v>
      </c>
      <c r="H37" s="21">
        <v>573</v>
      </c>
      <c r="I37" s="21">
        <v>316</v>
      </c>
      <c r="J37" s="60">
        <v>257</v>
      </c>
      <c r="K37" s="21">
        <v>86</v>
      </c>
      <c r="L37" s="21">
        <v>98</v>
      </c>
      <c r="M37" s="21">
        <v>121</v>
      </c>
      <c r="N37" s="21">
        <v>109</v>
      </c>
      <c r="O37" s="21">
        <v>120</v>
      </c>
      <c r="P37" s="21">
        <v>226</v>
      </c>
      <c r="Q37" s="21">
        <v>204</v>
      </c>
      <c r="R37" s="21">
        <v>200</v>
      </c>
      <c r="S37" s="21">
        <v>186</v>
      </c>
      <c r="T37" s="21">
        <v>151</v>
      </c>
      <c r="U37" s="21">
        <v>210</v>
      </c>
      <c r="V37" s="21">
        <v>190</v>
      </c>
      <c r="W37" s="21">
        <v>160</v>
      </c>
      <c r="X37" s="21">
        <v>203</v>
      </c>
      <c r="Y37" s="21">
        <v>155</v>
      </c>
      <c r="Z37" s="21">
        <v>132</v>
      </c>
      <c r="AA37" s="21">
        <v>78</v>
      </c>
      <c r="AB37" s="21">
        <v>43</v>
      </c>
      <c r="AC37" s="22">
        <v>25</v>
      </c>
    </row>
    <row r="38" spans="1:29" x14ac:dyDescent="0.25">
      <c r="A38" s="7" t="s">
        <v>36</v>
      </c>
      <c r="B38" s="21">
        <v>1174</v>
      </c>
      <c r="C38" s="21">
        <v>603</v>
      </c>
      <c r="D38" s="60">
        <v>571</v>
      </c>
      <c r="E38" s="21">
        <v>1002</v>
      </c>
      <c r="F38" s="21">
        <v>512</v>
      </c>
      <c r="G38" s="60">
        <v>490</v>
      </c>
      <c r="H38" s="21">
        <v>172</v>
      </c>
      <c r="I38" s="21">
        <v>91</v>
      </c>
      <c r="J38" s="60">
        <v>81</v>
      </c>
      <c r="K38" s="21">
        <v>45</v>
      </c>
      <c r="L38" s="21">
        <v>48</v>
      </c>
      <c r="M38" s="21">
        <v>54</v>
      </c>
      <c r="N38" s="21">
        <v>55</v>
      </c>
      <c r="O38" s="21">
        <v>70</v>
      </c>
      <c r="P38" s="21">
        <v>67</v>
      </c>
      <c r="Q38" s="21">
        <v>71</v>
      </c>
      <c r="R38" s="21">
        <v>74</v>
      </c>
      <c r="S38" s="21">
        <v>82</v>
      </c>
      <c r="T38" s="21">
        <v>83</v>
      </c>
      <c r="U38" s="21">
        <v>103</v>
      </c>
      <c r="V38" s="21">
        <v>110</v>
      </c>
      <c r="W38" s="21">
        <v>94</v>
      </c>
      <c r="X38" s="21">
        <v>78</v>
      </c>
      <c r="Y38" s="21">
        <v>55</v>
      </c>
      <c r="Z38" s="21">
        <v>38</v>
      </c>
      <c r="AA38" s="21">
        <v>26</v>
      </c>
      <c r="AB38" s="21">
        <v>13</v>
      </c>
      <c r="AC38" s="22">
        <v>8</v>
      </c>
    </row>
    <row r="39" spans="1:29" x14ac:dyDescent="0.25">
      <c r="A39" s="7" t="s">
        <v>37</v>
      </c>
      <c r="B39" s="21">
        <v>1323</v>
      </c>
      <c r="C39" s="21">
        <v>667</v>
      </c>
      <c r="D39" s="60">
        <v>656</v>
      </c>
      <c r="E39" s="21">
        <v>1130</v>
      </c>
      <c r="F39" s="21">
        <v>560</v>
      </c>
      <c r="G39" s="60">
        <v>570</v>
      </c>
      <c r="H39" s="21">
        <v>193</v>
      </c>
      <c r="I39" s="21">
        <v>107</v>
      </c>
      <c r="J39" s="60">
        <v>86</v>
      </c>
      <c r="K39" s="21">
        <v>67</v>
      </c>
      <c r="L39" s="21">
        <v>62</v>
      </c>
      <c r="M39" s="21">
        <v>62</v>
      </c>
      <c r="N39" s="21">
        <v>61</v>
      </c>
      <c r="O39" s="21">
        <v>62</v>
      </c>
      <c r="P39" s="21">
        <v>71</v>
      </c>
      <c r="Q39" s="21">
        <v>104</v>
      </c>
      <c r="R39" s="21">
        <v>86</v>
      </c>
      <c r="S39" s="21">
        <v>89</v>
      </c>
      <c r="T39" s="21">
        <v>118</v>
      </c>
      <c r="U39" s="21">
        <v>96</v>
      </c>
      <c r="V39" s="21">
        <v>116</v>
      </c>
      <c r="W39" s="21">
        <v>87</v>
      </c>
      <c r="X39" s="21">
        <v>86</v>
      </c>
      <c r="Y39" s="21">
        <v>63</v>
      </c>
      <c r="Z39" s="21">
        <v>48</v>
      </c>
      <c r="AA39" s="21">
        <v>25</v>
      </c>
      <c r="AB39" s="21">
        <v>15</v>
      </c>
      <c r="AC39" s="22">
        <v>5</v>
      </c>
    </row>
    <row r="40" spans="1:29" ht="13" x14ac:dyDescent="0.3">
      <c r="A40" s="6" t="str">
        <f>VLOOKUP("&lt;Zeilentitel_6&gt;",Uebersetzungen!$B$3:$E$121,Uebersetzungen!$B$2+1,FALSE)</f>
        <v>Region Landquart</v>
      </c>
      <c r="B40" s="9">
        <v>24532</v>
      </c>
      <c r="C40" s="9">
        <v>12272</v>
      </c>
      <c r="D40" s="65">
        <v>12260</v>
      </c>
      <c r="E40" s="9">
        <v>21080</v>
      </c>
      <c r="F40" s="9">
        <v>10414</v>
      </c>
      <c r="G40" s="65">
        <v>10666</v>
      </c>
      <c r="H40" s="9">
        <v>3452</v>
      </c>
      <c r="I40" s="9">
        <v>1858</v>
      </c>
      <c r="J40" s="65">
        <v>1594</v>
      </c>
      <c r="K40" s="66">
        <v>1274</v>
      </c>
      <c r="L40" s="9">
        <v>1188</v>
      </c>
      <c r="M40" s="9">
        <v>1190</v>
      </c>
      <c r="N40" s="9">
        <v>1360</v>
      </c>
      <c r="O40" s="9">
        <v>1520</v>
      </c>
      <c r="P40" s="9">
        <v>1530</v>
      </c>
      <c r="Q40" s="9">
        <v>1641</v>
      </c>
      <c r="R40" s="9">
        <v>1571</v>
      </c>
      <c r="S40" s="9">
        <v>1641</v>
      </c>
      <c r="T40" s="9">
        <v>2075</v>
      </c>
      <c r="U40" s="9">
        <v>2122</v>
      </c>
      <c r="V40" s="9">
        <v>1841</v>
      </c>
      <c r="W40" s="9">
        <v>1491</v>
      </c>
      <c r="X40" s="9">
        <v>1312</v>
      </c>
      <c r="Y40" s="9">
        <v>1056</v>
      </c>
      <c r="Z40" s="9">
        <v>738</v>
      </c>
      <c r="AA40" s="9">
        <v>522</v>
      </c>
      <c r="AB40" s="9">
        <v>290</v>
      </c>
      <c r="AC40" s="13">
        <v>170</v>
      </c>
    </row>
    <row r="41" spans="1:29" x14ac:dyDescent="0.25">
      <c r="A41" s="7" t="s">
        <v>71</v>
      </c>
      <c r="B41" s="21">
        <v>3188</v>
      </c>
      <c r="C41" s="21">
        <v>1623</v>
      </c>
      <c r="D41" s="60">
        <v>1565</v>
      </c>
      <c r="E41" s="21">
        <v>2897</v>
      </c>
      <c r="F41" s="21">
        <v>1460</v>
      </c>
      <c r="G41" s="60">
        <v>1437</v>
      </c>
      <c r="H41" s="21">
        <v>291</v>
      </c>
      <c r="I41" s="21">
        <v>163</v>
      </c>
      <c r="J41" s="60">
        <v>128</v>
      </c>
      <c r="K41" s="21">
        <v>160</v>
      </c>
      <c r="L41" s="21">
        <v>153</v>
      </c>
      <c r="M41" s="21">
        <v>158</v>
      </c>
      <c r="N41" s="21">
        <v>191</v>
      </c>
      <c r="O41" s="21">
        <v>190</v>
      </c>
      <c r="P41" s="21">
        <v>186</v>
      </c>
      <c r="Q41" s="21">
        <v>211</v>
      </c>
      <c r="R41" s="21">
        <v>220</v>
      </c>
      <c r="S41" s="21">
        <v>229</v>
      </c>
      <c r="T41" s="21">
        <v>279</v>
      </c>
      <c r="U41" s="21">
        <v>290</v>
      </c>
      <c r="V41" s="21">
        <v>225</v>
      </c>
      <c r="W41" s="21">
        <v>201</v>
      </c>
      <c r="X41" s="21">
        <v>166</v>
      </c>
      <c r="Y41" s="21">
        <v>141</v>
      </c>
      <c r="Z41" s="21">
        <v>88</v>
      </c>
      <c r="AA41" s="21">
        <v>55</v>
      </c>
      <c r="AB41" s="21">
        <v>28</v>
      </c>
      <c r="AC41" s="22">
        <v>17</v>
      </c>
    </row>
    <row r="42" spans="1:29" x14ac:dyDescent="0.25">
      <c r="A42" s="7" t="s">
        <v>72</v>
      </c>
      <c r="B42" s="21">
        <v>2445</v>
      </c>
      <c r="C42" s="21">
        <v>1217</v>
      </c>
      <c r="D42" s="60">
        <v>1228</v>
      </c>
      <c r="E42" s="21">
        <v>2191</v>
      </c>
      <c r="F42" s="21">
        <v>1087</v>
      </c>
      <c r="G42" s="60">
        <v>1104</v>
      </c>
      <c r="H42" s="21">
        <v>254</v>
      </c>
      <c r="I42" s="21">
        <v>130</v>
      </c>
      <c r="J42" s="60">
        <v>124</v>
      </c>
      <c r="K42" s="21">
        <v>121</v>
      </c>
      <c r="L42" s="21">
        <v>112</v>
      </c>
      <c r="M42" s="21">
        <v>151</v>
      </c>
      <c r="N42" s="21">
        <v>179</v>
      </c>
      <c r="O42" s="21">
        <v>149</v>
      </c>
      <c r="P42" s="21">
        <v>144</v>
      </c>
      <c r="Q42" s="21">
        <v>183</v>
      </c>
      <c r="R42" s="21">
        <v>145</v>
      </c>
      <c r="S42" s="21">
        <v>189</v>
      </c>
      <c r="T42" s="21">
        <v>237</v>
      </c>
      <c r="U42" s="21">
        <v>195</v>
      </c>
      <c r="V42" s="21">
        <v>163</v>
      </c>
      <c r="W42" s="21">
        <v>118</v>
      </c>
      <c r="X42" s="21">
        <v>105</v>
      </c>
      <c r="Y42" s="21">
        <v>106</v>
      </c>
      <c r="Z42" s="21">
        <v>79</v>
      </c>
      <c r="AA42" s="21">
        <v>44</v>
      </c>
      <c r="AB42" s="21">
        <v>16</v>
      </c>
      <c r="AC42" s="22">
        <v>9</v>
      </c>
    </row>
    <row r="43" spans="1:29" x14ac:dyDescent="0.25">
      <c r="A43" s="7" t="s">
        <v>73</v>
      </c>
      <c r="B43" s="21">
        <v>3361</v>
      </c>
      <c r="C43" s="21">
        <v>1687</v>
      </c>
      <c r="D43" s="60">
        <v>1674</v>
      </c>
      <c r="E43" s="21">
        <v>2892</v>
      </c>
      <c r="F43" s="21">
        <v>1434</v>
      </c>
      <c r="G43" s="60">
        <v>1458</v>
      </c>
      <c r="H43" s="21">
        <v>469</v>
      </c>
      <c r="I43" s="21">
        <v>253</v>
      </c>
      <c r="J43" s="60">
        <v>216</v>
      </c>
      <c r="K43" s="21">
        <v>169</v>
      </c>
      <c r="L43" s="21">
        <v>171</v>
      </c>
      <c r="M43" s="21">
        <v>173</v>
      </c>
      <c r="N43" s="21">
        <v>182</v>
      </c>
      <c r="O43" s="21">
        <v>210</v>
      </c>
      <c r="P43" s="21">
        <v>210</v>
      </c>
      <c r="Q43" s="21">
        <v>218</v>
      </c>
      <c r="R43" s="21">
        <v>213</v>
      </c>
      <c r="S43" s="21">
        <v>233</v>
      </c>
      <c r="T43" s="21">
        <v>272</v>
      </c>
      <c r="U43" s="21">
        <v>270</v>
      </c>
      <c r="V43" s="21">
        <v>236</v>
      </c>
      <c r="W43" s="21">
        <v>212</v>
      </c>
      <c r="X43" s="21">
        <v>197</v>
      </c>
      <c r="Y43" s="21">
        <v>130</v>
      </c>
      <c r="Z43" s="21">
        <v>117</v>
      </c>
      <c r="AA43" s="21">
        <v>78</v>
      </c>
      <c r="AB43" s="21">
        <v>42</v>
      </c>
      <c r="AC43" s="22">
        <v>28</v>
      </c>
    </row>
    <row r="44" spans="1:29" x14ac:dyDescent="0.25">
      <c r="A44" s="7" t="s">
        <v>74</v>
      </c>
      <c r="B44" s="21">
        <v>713</v>
      </c>
      <c r="C44" s="21">
        <v>353</v>
      </c>
      <c r="D44" s="60">
        <v>360</v>
      </c>
      <c r="E44" s="21">
        <v>654</v>
      </c>
      <c r="F44" s="21">
        <v>325</v>
      </c>
      <c r="G44" s="60">
        <v>329</v>
      </c>
      <c r="H44" s="21">
        <v>59</v>
      </c>
      <c r="I44" s="21">
        <v>28</v>
      </c>
      <c r="J44" s="60">
        <v>31</v>
      </c>
      <c r="K44" s="21">
        <v>38</v>
      </c>
      <c r="L44" s="21">
        <v>35</v>
      </c>
      <c r="M44" s="21">
        <v>26</v>
      </c>
      <c r="N44" s="21">
        <v>36</v>
      </c>
      <c r="O44" s="21">
        <v>26</v>
      </c>
      <c r="P44" s="21">
        <v>57</v>
      </c>
      <c r="Q44" s="21">
        <v>53</v>
      </c>
      <c r="R44" s="21">
        <v>63</v>
      </c>
      <c r="S44" s="21">
        <v>41</v>
      </c>
      <c r="T44" s="21">
        <v>59</v>
      </c>
      <c r="U44" s="21">
        <v>62</v>
      </c>
      <c r="V44" s="21">
        <v>52</v>
      </c>
      <c r="W44" s="21">
        <v>52</v>
      </c>
      <c r="X44" s="21">
        <v>39</v>
      </c>
      <c r="Y44" s="21">
        <v>37</v>
      </c>
      <c r="Z44" s="21">
        <v>15</v>
      </c>
      <c r="AA44" s="21">
        <v>12</v>
      </c>
      <c r="AB44" s="21">
        <v>5</v>
      </c>
      <c r="AC44" s="22">
        <v>5</v>
      </c>
    </row>
    <row r="45" spans="1:29" x14ac:dyDescent="0.25">
      <c r="A45" s="7" t="s">
        <v>75</v>
      </c>
      <c r="B45" s="21">
        <v>912</v>
      </c>
      <c r="C45" s="21">
        <v>448</v>
      </c>
      <c r="D45" s="60">
        <v>464</v>
      </c>
      <c r="E45" s="21">
        <v>814</v>
      </c>
      <c r="F45" s="21">
        <v>399</v>
      </c>
      <c r="G45" s="60">
        <v>415</v>
      </c>
      <c r="H45" s="21">
        <v>98</v>
      </c>
      <c r="I45" s="21">
        <v>49</v>
      </c>
      <c r="J45" s="60">
        <v>49</v>
      </c>
      <c r="K45" s="21">
        <v>49</v>
      </c>
      <c r="L45" s="21">
        <v>41</v>
      </c>
      <c r="M45" s="21">
        <v>45</v>
      </c>
      <c r="N45" s="21">
        <v>57</v>
      </c>
      <c r="O45" s="21">
        <v>53</v>
      </c>
      <c r="P45" s="21">
        <v>46</v>
      </c>
      <c r="Q45" s="21">
        <v>69</v>
      </c>
      <c r="R45" s="21">
        <v>56</v>
      </c>
      <c r="S45" s="21">
        <v>61</v>
      </c>
      <c r="T45" s="21">
        <v>79</v>
      </c>
      <c r="U45" s="21">
        <v>87</v>
      </c>
      <c r="V45" s="21">
        <v>59</v>
      </c>
      <c r="W45" s="21">
        <v>71</v>
      </c>
      <c r="X45" s="21">
        <v>54</v>
      </c>
      <c r="Y45" s="21">
        <v>33</v>
      </c>
      <c r="Z45" s="21">
        <v>20</v>
      </c>
      <c r="AA45" s="21">
        <v>15</v>
      </c>
      <c r="AB45" s="21">
        <v>6</v>
      </c>
      <c r="AC45" s="22">
        <v>11</v>
      </c>
    </row>
    <row r="46" spans="1:29" x14ac:dyDescent="0.25">
      <c r="A46" s="7" t="s">
        <v>76</v>
      </c>
      <c r="B46" s="21">
        <v>2767</v>
      </c>
      <c r="C46" s="21">
        <v>1365</v>
      </c>
      <c r="D46" s="60">
        <v>1402</v>
      </c>
      <c r="E46" s="21">
        <v>2462</v>
      </c>
      <c r="F46" s="21">
        <v>1205</v>
      </c>
      <c r="G46" s="60">
        <v>1257</v>
      </c>
      <c r="H46" s="21">
        <v>305</v>
      </c>
      <c r="I46" s="21">
        <v>160</v>
      </c>
      <c r="J46" s="60">
        <v>145</v>
      </c>
      <c r="K46" s="21">
        <v>151</v>
      </c>
      <c r="L46" s="21">
        <v>129</v>
      </c>
      <c r="M46" s="21">
        <v>114</v>
      </c>
      <c r="N46" s="21">
        <v>143</v>
      </c>
      <c r="O46" s="21">
        <v>149</v>
      </c>
      <c r="P46" s="21">
        <v>160</v>
      </c>
      <c r="Q46" s="21">
        <v>186</v>
      </c>
      <c r="R46" s="21">
        <v>197</v>
      </c>
      <c r="S46" s="21">
        <v>174</v>
      </c>
      <c r="T46" s="21">
        <v>247</v>
      </c>
      <c r="U46" s="21">
        <v>237</v>
      </c>
      <c r="V46" s="21">
        <v>206</v>
      </c>
      <c r="W46" s="21">
        <v>160</v>
      </c>
      <c r="X46" s="21">
        <v>145</v>
      </c>
      <c r="Y46" s="21">
        <v>141</v>
      </c>
      <c r="Z46" s="21">
        <v>86</v>
      </c>
      <c r="AA46" s="21">
        <v>66</v>
      </c>
      <c r="AB46" s="21">
        <v>42</v>
      </c>
      <c r="AC46" s="22">
        <v>34</v>
      </c>
    </row>
    <row r="47" spans="1:29" x14ac:dyDescent="0.25">
      <c r="A47" s="7" t="s">
        <v>77</v>
      </c>
      <c r="B47" s="21">
        <v>2324</v>
      </c>
      <c r="C47" s="21">
        <v>1150</v>
      </c>
      <c r="D47" s="60">
        <v>1174</v>
      </c>
      <c r="E47" s="21">
        <v>2126</v>
      </c>
      <c r="F47" s="21">
        <v>1047</v>
      </c>
      <c r="G47" s="60">
        <v>1079</v>
      </c>
      <c r="H47" s="21">
        <v>198</v>
      </c>
      <c r="I47" s="21">
        <v>103</v>
      </c>
      <c r="J47" s="60">
        <v>95</v>
      </c>
      <c r="K47" s="21">
        <v>118</v>
      </c>
      <c r="L47" s="21">
        <v>116</v>
      </c>
      <c r="M47" s="21">
        <v>131</v>
      </c>
      <c r="N47" s="21">
        <v>137</v>
      </c>
      <c r="O47" s="21">
        <v>159</v>
      </c>
      <c r="P47" s="21">
        <v>90</v>
      </c>
      <c r="Q47" s="21">
        <v>120</v>
      </c>
      <c r="R47" s="21">
        <v>134</v>
      </c>
      <c r="S47" s="21">
        <v>169</v>
      </c>
      <c r="T47" s="21">
        <v>231</v>
      </c>
      <c r="U47" s="21">
        <v>232</v>
      </c>
      <c r="V47" s="21">
        <v>156</v>
      </c>
      <c r="W47" s="21">
        <v>117</v>
      </c>
      <c r="X47" s="21">
        <v>130</v>
      </c>
      <c r="Y47" s="21">
        <v>113</v>
      </c>
      <c r="Z47" s="21">
        <v>58</v>
      </c>
      <c r="AA47" s="21">
        <v>58</v>
      </c>
      <c r="AB47" s="21">
        <v>33</v>
      </c>
      <c r="AC47" s="22">
        <v>22</v>
      </c>
    </row>
    <row r="48" spans="1:29" x14ac:dyDescent="0.25">
      <c r="A48" s="7" t="s">
        <v>78</v>
      </c>
      <c r="B48" s="21">
        <v>8822</v>
      </c>
      <c r="C48" s="21">
        <v>4429</v>
      </c>
      <c r="D48" s="60">
        <v>4393</v>
      </c>
      <c r="E48" s="21">
        <v>7044</v>
      </c>
      <c r="F48" s="21">
        <v>3457</v>
      </c>
      <c r="G48" s="60">
        <v>3587</v>
      </c>
      <c r="H48" s="21">
        <v>1778</v>
      </c>
      <c r="I48" s="21">
        <v>972</v>
      </c>
      <c r="J48" s="60">
        <v>806</v>
      </c>
      <c r="K48" s="21">
        <v>468</v>
      </c>
      <c r="L48" s="21">
        <v>431</v>
      </c>
      <c r="M48" s="21">
        <v>392</v>
      </c>
      <c r="N48" s="21">
        <v>435</v>
      </c>
      <c r="O48" s="21">
        <v>584</v>
      </c>
      <c r="P48" s="21">
        <v>637</v>
      </c>
      <c r="Q48" s="21">
        <v>601</v>
      </c>
      <c r="R48" s="21">
        <v>543</v>
      </c>
      <c r="S48" s="21">
        <v>545</v>
      </c>
      <c r="T48" s="21">
        <v>671</v>
      </c>
      <c r="U48" s="21">
        <v>749</v>
      </c>
      <c r="V48" s="21">
        <v>744</v>
      </c>
      <c r="W48" s="21">
        <v>560</v>
      </c>
      <c r="X48" s="21">
        <v>476</v>
      </c>
      <c r="Y48" s="21">
        <v>355</v>
      </c>
      <c r="Z48" s="21">
        <v>275</v>
      </c>
      <c r="AA48" s="21">
        <v>194</v>
      </c>
      <c r="AB48" s="21">
        <v>118</v>
      </c>
      <c r="AC48" s="22">
        <v>44</v>
      </c>
    </row>
    <row r="49" spans="1:29" ht="13" x14ac:dyDescent="0.3">
      <c r="A49" s="6" t="str">
        <f>VLOOKUP("&lt;Zeilentitel_7&gt;",Uebersetzungen!$B$3:$E$121,Uebersetzungen!$B$2+1,FALSE)</f>
        <v>Region Maloja</v>
      </c>
      <c r="B49" s="9">
        <v>18698</v>
      </c>
      <c r="C49" s="9">
        <v>9289</v>
      </c>
      <c r="D49" s="65">
        <v>9409</v>
      </c>
      <c r="E49" s="9">
        <v>12783</v>
      </c>
      <c r="F49" s="9">
        <v>6181</v>
      </c>
      <c r="G49" s="65">
        <v>6602</v>
      </c>
      <c r="H49" s="9">
        <v>5915</v>
      </c>
      <c r="I49" s="9">
        <v>3108</v>
      </c>
      <c r="J49" s="65">
        <v>2807</v>
      </c>
      <c r="K49" s="66">
        <v>776</v>
      </c>
      <c r="L49" s="9">
        <v>743</v>
      </c>
      <c r="M49" s="9">
        <v>747</v>
      </c>
      <c r="N49" s="9">
        <v>942</v>
      </c>
      <c r="O49" s="9">
        <v>987</v>
      </c>
      <c r="P49" s="9">
        <v>1184</v>
      </c>
      <c r="Q49" s="9">
        <v>1260</v>
      </c>
      <c r="R49" s="9">
        <v>1250</v>
      </c>
      <c r="S49" s="9">
        <v>1336</v>
      </c>
      <c r="T49" s="9">
        <v>1573</v>
      </c>
      <c r="U49" s="9">
        <v>1600</v>
      </c>
      <c r="V49" s="9">
        <v>1427</v>
      </c>
      <c r="W49" s="9">
        <v>1219</v>
      </c>
      <c r="X49" s="9">
        <v>1126</v>
      </c>
      <c r="Y49" s="9">
        <v>967</v>
      </c>
      <c r="Z49" s="9">
        <v>698</v>
      </c>
      <c r="AA49" s="9">
        <v>427</v>
      </c>
      <c r="AB49" s="9">
        <v>305</v>
      </c>
      <c r="AC49" s="13">
        <v>131</v>
      </c>
    </row>
    <row r="50" spans="1:29" x14ac:dyDescent="0.25">
      <c r="A50" s="7" t="s">
        <v>42</v>
      </c>
      <c r="B50" s="21">
        <v>627</v>
      </c>
      <c r="C50" s="21">
        <v>318</v>
      </c>
      <c r="D50" s="60">
        <v>309</v>
      </c>
      <c r="E50" s="21">
        <v>525</v>
      </c>
      <c r="F50" s="21">
        <v>256</v>
      </c>
      <c r="G50" s="60">
        <v>269</v>
      </c>
      <c r="H50" s="21">
        <v>102</v>
      </c>
      <c r="I50" s="21">
        <v>62</v>
      </c>
      <c r="J50" s="60">
        <v>40</v>
      </c>
      <c r="K50" s="21">
        <v>19</v>
      </c>
      <c r="L50" s="21">
        <v>29</v>
      </c>
      <c r="M50" s="21">
        <v>17</v>
      </c>
      <c r="N50" s="21">
        <v>26</v>
      </c>
      <c r="O50" s="21">
        <v>45</v>
      </c>
      <c r="P50" s="21">
        <v>47</v>
      </c>
      <c r="Q50" s="21">
        <v>35</v>
      </c>
      <c r="R50" s="21">
        <v>34</v>
      </c>
      <c r="S50" s="21">
        <v>44</v>
      </c>
      <c r="T50" s="21">
        <v>52</v>
      </c>
      <c r="U50" s="21">
        <v>66</v>
      </c>
      <c r="V50" s="21">
        <v>58</v>
      </c>
      <c r="W50" s="21">
        <v>46</v>
      </c>
      <c r="X50" s="21">
        <v>40</v>
      </c>
      <c r="Y50" s="21">
        <v>34</v>
      </c>
      <c r="Z50" s="21">
        <v>13</v>
      </c>
      <c r="AA50" s="21">
        <v>15</v>
      </c>
      <c r="AB50" s="21">
        <v>6</v>
      </c>
      <c r="AC50" s="22">
        <v>1</v>
      </c>
    </row>
    <row r="51" spans="1:29" x14ac:dyDescent="0.25">
      <c r="A51" s="7" t="s">
        <v>43</v>
      </c>
      <c r="B51" s="21">
        <v>1534</v>
      </c>
      <c r="C51" s="21">
        <v>753</v>
      </c>
      <c r="D51" s="60">
        <v>781</v>
      </c>
      <c r="E51" s="21">
        <v>1027</v>
      </c>
      <c r="F51" s="21">
        <v>511</v>
      </c>
      <c r="G51" s="60">
        <v>516</v>
      </c>
      <c r="H51" s="21">
        <v>507</v>
      </c>
      <c r="I51" s="21">
        <v>242</v>
      </c>
      <c r="J51" s="60">
        <v>265</v>
      </c>
      <c r="K51" s="21">
        <v>54</v>
      </c>
      <c r="L51" s="21">
        <v>74</v>
      </c>
      <c r="M51" s="21">
        <v>64</v>
      </c>
      <c r="N51" s="21">
        <v>91</v>
      </c>
      <c r="O51" s="21">
        <v>86</v>
      </c>
      <c r="P51" s="21">
        <v>95</v>
      </c>
      <c r="Q51" s="21">
        <v>87</v>
      </c>
      <c r="R51" s="21">
        <v>81</v>
      </c>
      <c r="S51" s="21">
        <v>101</v>
      </c>
      <c r="T51" s="21">
        <v>143</v>
      </c>
      <c r="U51" s="21">
        <v>147</v>
      </c>
      <c r="V51" s="21">
        <v>133</v>
      </c>
      <c r="W51" s="21">
        <v>88</v>
      </c>
      <c r="X51" s="21">
        <v>99</v>
      </c>
      <c r="Y51" s="21">
        <v>78</v>
      </c>
      <c r="Z51" s="21">
        <v>60</v>
      </c>
      <c r="AA51" s="21">
        <v>26</v>
      </c>
      <c r="AB51" s="21">
        <v>21</v>
      </c>
      <c r="AC51" s="22">
        <v>6</v>
      </c>
    </row>
    <row r="52" spans="1:29" x14ac:dyDescent="0.25">
      <c r="A52" s="7" t="s">
        <v>44</v>
      </c>
      <c r="B52" s="21">
        <v>229</v>
      </c>
      <c r="C52" s="21">
        <v>115</v>
      </c>
      <c r="D52" s="60">
        <v>114</v>
      </c>
      <c r="E52" s="21">
        <v>161</v>
      </c>
      <c r="F52" s="21">
        <v>80</v>
      </c>
      <c r="G52" s="60">
        <v>81</v>
      </c>
      <c r="H52" s="21">
        <v>68</v>
      </c>
      <c r="I52" s="21">
        <v>35</v>
      </c>
      <c r="J52" s="60">
        <v>33</v>
      </c>
      <c r="K52" s="21">
        <v>15</v>
      </c>
      <c r="L52" s="21">
        <v>12</v>
      </c>
      <c r="M52" s="21">
        <v>5</v>
      </c>
      <c r="N52" s="21">
        <v>11</v>
      </c>
      <c r="O52" s="21">
        <v>10</v>
      </c>
      <c r="P52" s="21">
        <v>12</v>
      </c>
      <c r="Q52" s="21">
        <v>21</v>
      </c>
      <c r="R52" s="21">
        <v>18</v>
      </c>
      <c r="S52" s="21">
        <v>17</v>
      </c>
      <c r="T52" s="21">
        <v>12</v>
      </c>
      <c r="U52" s="21">
        <v>20</v>
      </c>
      <c r="V52" s="21">
        <v>20</v>
      </c>
      <c r="W52" s="21">
        <v>19</v>
      </c>
      <c r="X52" s="21">
        <v>12</v>
      </c>
      <c r="Y52" s="21">
        <v>14</v>
      </c>
      <c r="Z52" s="21">
        <v>6</v>
      </c>
      <c r="AA52" s="21">
        <v>2</v>
      </c>
      <c r="AB52" s="21">
        <v>2</v>
      </c>
      <c r="AC52" s="22">
        <v>1</v>
      </c>
    </row>
    <row r="53" spans="1:29" x14ac:dyDescent="0.25">
      <c r="A53" s="7" t="s">
        <v>45</v>
      </c>
      <c r="B53" s="21">
        <v>2166</v>
      </c>
      <c r="C53" s="21">
        <v>1072</v>
      </c>
      <c r="D53" s="60">
        <v>1094</v>
      </c>
      <c r="E53" s="21">
        <v>1430</v>
      </c>
      <c r="F53" s="21">
        <v>697</v>
      </c>
      <c r="G53" s="60">
        <v>733</v>
      </c>
      <c r="H53" s="21">
        <v>736</v>
      </c>
      <c r="I53" s="21">
        <v>375</v>
      </c>
      <c r="J53" s="60">
        <v>361</v>
      </c>
      <c r="K53" s="21">
        <v>106</v>
      </c>
      <c r="L53" s="21">
        <v>95</v>
      </c>
      <c r="M53" s="21">
        <v>95</v>
      </c>
      <c r="N53" s="21">
        <v>105</v>
      </c>
      <c r="O53" s="21">
        <v>104</v>
      </c>
      <c r="P53" s="21">
        <v>143</v>
      </c>
      <c r="Q53" s="21">
        <v>146</v>
      </c>
      <c r="R53" s="21">
        <v>178</v>
      </c>
      <c r="S53" s="21">
        <v>168</v>
      </c>
      <c r="T53" s="21">
        <v>202</v>
      </c>
      <c r="U53" s="21">
        <v>179</v>
      </c>
      <c r="V53" s="21">
        <v>162</v>
      </c>
      <c r="W53" s="21">
        <v>131</v>
      </c>
      <c r="X53" s="21">
        <v>120</v>
      </c>
      <c r="Y53" s="21">
        <v>81</v>
      </c>
      <c r="Z53" s="21">
        <v>69</v>
      </c>
      <c r="AA53" s="21">
        <v>40</v>
      </c>
      <c r="AB53" s="21">
        <v>26</v>
      </c>
      <c r="AC53" s="22">
        <v>16</v>
      </c>
    </row>
    <row r="54" spans="1:29" x14ac:dyDescent="0.25">
      <c r="A54" s="7" t="s">
        <v>95</v>
      </c>
      <c r="B54" s="21">
        <v>749</v>
      </c>
      <c r="C54" s="21">
        <v>379</v>
      </c>
      <c r="D54" s="60">
        <v>370</v>
      </c>
      <c r="E54" s="21">
        <v>533</v>
      </c>
      <c r="F54" s="21">
        <v>268</v>
      </c>
      <c r="G54" s="60">
        <v>265</v>
      </c>
      <c r="H54" s="21">
        <v>216</v>
      </c>
      <c r="I54" s="21">
        <v>111</v>
      </c>
      <c r="J54" s="60">
        <v>105</v>
      </c>
      <c r="K54" s="21">
        <v>34</v>
      </c>
      <c r="L54" s="21">
        <v>25</v>
      </c>
      <c r="M54" s="21">
        <v>29</v>
      </c>
      <c r="N54" s="21">
        <v>41</v>
      </c>
      <c r="O54" s="21">
        <v>48</v>
      </c>
      <c r="P54" s="21">
        <v>35</v>
      </c>
      <c r="Q54" s="21">
        <v>43</v>
      </c>
      <c r="R54" s="21">
        <v>50</v>
      </c>
      <c r="S54" s="21">
        <v>54</v>
      </c>
      <c r="T54" s="21">
        <v>67</v>
      </c>
      <c r="U54" s="21">
        <v>61</v>
      </c>
      <c r="V54" s="21">
        <v>55</v>
      </c>
      <c r="W54" s="21">
        <v>61</v>
      </c>
      <c r="X54" s="21">
        <v>59</v>
      </c>
      <c r="Y54" s="21">
        <v>42</v>
      </c>
      <c r="Z54" s="21">
        <v>24</v>
      </c>
      <c r="AA54" s="21">
        <v>12</v>
      </c>
      <c r="AB54" s="21">
        <v>8</v>
      </c>
      <c r="AC54" s="22">
        <v>1</v>
      </c>
    </row>
    <row r="55" spans="1:29" x14ac:dyDescent="0.25">
      <c r="A55" s="7" t="s">
        <v>46</v>
      </c>
      <c r="B55" s="21">
        <v>2996</v>
      </c>
      <c r="C55" s="21">
        <v>1473</v>
      </c>
      <c r="D55" s="60">
        <v>1523</v>
      </c>
      <c r="E55" s="21">
        <v>2268</v>
      </c>
      <c r="F55" s="21">
        <v>1082</v>
      </c>
      <c r="G55" s="60">
        <v>1186</v>
      </c>
      <c r="H55" s="21">
        <v>728</v>
      </c>
      <c r="I55" s="21">
        <v>391</v>
      </c>
      <c r="J55" s="60">
        <v>337</v>
      </c>
      <c r="K55" s="21">
        <v>136</v>
      </c>
      <c r="L55" s="21">
        <v>119</v>
      </c>
      <c r="M55" s="21">
        <v>123</v>
      </c>
      <c r="N55" s="21">
        <v>155</v>
      </c>
      <c r="O55" s="21">
        <v>175</v>
      </c>
      <c r="P55" s="21">
        <v>190</v>
      </c>
      <c r="Q55" s="21">
        <v>225</v>
      </c>
      <c r="R55" s="21">
        <v>202</v>
      </c>
      <c r="S55" s="21">
        <v>222</v>
      </c>
      <c r="T55" s="21">
        <v>256</v>
      </c>
      <c r="U55" s="21">
        <v>261</v>
      </c>
      <c r="V55" s="21">
        <v>213</v>
      </c>
      <c r="W55" s="21">
        <v>178</v>
      </c>
      <c r="X55" s="21">
        <v>153</v>
      </c>
      <c r="Y55" s="21">
        <v>153</v>
      </c>
      <c r="Z55" s="21">
        <v>93</v>
      </c>
      <c r="AA55" s="21">
        <v>66</v>
      </c>
      <c r="AB55" s="21">
        <v>50</v>
      </c>
      <c r="AC55" s="22">
        <v>26</v>
      </c>
    </row>
    <row r="56" spans="1:29" x14ac:dyDescent="0.25">
      <c r="A56" s="7" t="s">
        <v>97</v>
      </c>
      <c r="B56" s="21">
        <v>5067</v>
      </c>
      <c r="C56" s="21">
        <v>2515</v>
      </c>
      <c r="D56" s="60">
        <v>2552</v>
      </c>
      <c r="E56" s="21">
        <v>2977</v>
      </c>
      <c r="F56" s="21">
        <v>1403</v>
      </c>
      <c r="G56" s="60">
        <v>1574</v>
      </c>
      <c r="H56" s="21">
        <v>2090</v>
      </c>
      <c r="I56" s="21">
        <v>1112</v>
      </c>
      <c r="J56" s="60">
        <v>978</v>
      </c>
      <c r="K56" s="21">
        <v>189</v>
      </c>
      <c r="L56" s="21">
        <v>181</v>
      </c>
      <c r="M56" s="21">
        <v>199</v>
      </c>
      <c r="N56" s="21">
        <v>198</v>
      </c>
      <c r="O56" s="21">
        <v>256</v>
      </c>
      <c r="P56" s="21">
        <v>338</v>
      </c>
      <c r="Q56" s="21">
        <v>349</v>
      </c>
      <c r="R56" s="21">
        <v>366</v>
      </c>
      <c r="S56" s="21">
        <v>354</v>
      </c>
      <c r="T56" s="21">
        <v>419</v>
      </c>
      <c r="U56" s="21">
        <v>468</v>
      </c>
      <c r="V56" s="21">
        <v>379</v>
      </c>
      <c r="W56" s="21">
        <v>321</v>
      </c>
      <c r="X56" s="21">
        <v>302</v>
      </c>
      <c r="Y56" s="21">
        <v>275</v>
      </c>
      <c r="Z56" s="21">
        <v>220</v>
      </c>
      <c r="AA56" s="21">
        <v>132</v>
      </c>
      <c r="AB56" s="21">
        <v>80</v>
      </c>
      <c r="AC56" s="22">
        <v>41</v>
      </c>
    </row>
    <row r="57" spans="1:29" x14ac:dyDescent="0.25">
      <c r="A57" s="7" t="s">
        <v>47</v>
      </c>
      <c r="B57" s="21">
        <v>697</v>
      </c>
      <c r="C57" s="21">
        <v>366</v>
      </c>
      <c r="D57" s="60">
        <v>331</v>
      </c>
      <c r="E57" s="21">
        <v>583</v>
      </c>
      <c r="F57" s="21">
        <v>308</v>
      </c>
      <c r="G57" s="60">
        <v>275</v>
      </c>
      <c r="H57" s="21">
        <v>114</v>
      </c>
      <c r="I57" s="21">
        <v>58</v>
      </c>
      <c r="J57" s="60">
        <v>56</v>
      </c>
      <c r="K57" s="21">
        <v>32</v>
      </c>
      <c r="L57" s="21">
        <v>30</v>
      </c>
      <c r="M57" s="21">
        <v>36</v>
      </c>
      <c r="N57" s="21">
        <v>32</v>
      </c>
      <c r="O57" s="21">
        <v>31</v>
      </c>
      <c r="P57" s="21">
        <v>49</v>
      </c>
      <c r="Q57" s="21">
        <v>49</v>
      </c>
      <c r="R57" s="21">
        <v>40</v>
      </c>
      <c r="S57" s="21">
        <v>42</v>
      </c>
      <c r="T57" s="21">
        <v>57</v>
      </c>
      <c r="U57" s="21">
        <v>68</v>
      </c>
      <c r="V57" s="21">
        <v>48</v>
      </c>
      <c r="W57" s="21">
        <v>46</v>
      </c>
      <c r="X57" s="21">
        <v>52</v>
      </c>
      <c r="Y57" s="21">
        <v>33</v>
      </c>
      <c r="Z57" s="21">
        <v>23</v>
      </c>
      <c r="AA57" s="21">
        <v>9</v>
      </c>
      <c r="AB57" s="21">
        <v>17</v>
      </c>
      <c r="AC57" s="22">
        <v>3</v>
      </c>
    </row>
    <row r="58" spans="1:29" x14ac:dyDescent="0.25">
      <c r="A58" s="7" t="s">
        <v>98</v>
      </c>
      <c r="B58" s="21">
        <v>761</v>
      </c>
      <c r="C58" s="21">
        <v>386</v>
      </c>
      <c r="D58" s="60">
        <v>375</v>
      </c>
      <c r="E58" s="21">
        <v>468</v>
      </c>
      <c r="F58" s="21">
        <v>226</v>
      </c>
      <c r="G58" s="60">
        <v>242</v>
      </c>
      <c r="H58" s="21">
        <v>293</v>
      </c>
      <c r="I58" s="21">
        <v>160</v>
      </c>
      <c r="J58" s="60">
        <v>133</v>
      </c>
      <c r="K58" s="21">
        <v>39</v>
      </c>
      <c r="L58" s="21">
        <v>26</v>
      </c>
      <c r="M58" s="21">
        <v>35</v>
      </c>
      <c r="N58" s="21">
        <v>30</v>
      </c>
      <c r="O58" s="21">
        <v>38</v>
      </c>
      <c r="P58" s="21">
        <v>45</v>
      </c>
      <c r="Q58" s="21">
        <v>61</v>
      </c>
      <c r="R58" s="21">
        <v>58</v>
      </c>
      <c r="S58" s="21">
        <v>70</v>
      </c>
      <c r="T58" s="21">
        <v>61</v>
      </c>
      <c r="U58" s="21">
        <v>68</v>
      </c>
      <c r="V58" s="21">
        <v>54</v>
      </c>
      <c r="W58" s="21">
        <v>52</v>
      </c>
      <c r="X58" s="21">
        <v>36</v>
      </c>
      <c r="Y58" s="21">
        <v>32</v>
      </c>
      <c r="Z58" s="21">
        <v>29</v>
      </c>
      <c r="AA58" s="21">
        <v>10</v>
      </c>
      <c r="AB58" s="21">
        <v>12</v>
      </c>
      <c r="AC58" s="22">
        <v>5</v>
      </c>
    </row>
    <row r="59" spans="1:29" x14ac:dyDescent="0.25">
      <c r="A59" s="7" t="s">
        <v>48</v>
      </c>
      <c r="B59" s="21">
        <v>1086</v>
      </c>
      <c r="C59" s="21">
        <v>521</v>
      </c>
      <c r="D59" s="60">
        <v>565</v>
      </c>
      <c r="E59" s="21">
        <v>698</v>
      </c>
      <c r="F59" s="21">
        <v>328</v>
      </c>
      <c r="G59" s="60">
        <v>370</v>
      </c>
      <c r="H59" s="21">
        <v>388</v>
      </c>
      <c r="I59" s="21">
        <v>193</v>
      </c>
      <c r="J59" s="60">
        <v>195</v>
      </c>
      <c r="K59" s="21">
        <v>38</v>
      </c>
      <c r="L59" s="21">
        <v>39</v>
      </c>
      <c r="M59" s="21">
        <v>29</v>
      </c>
      <c r="N59" s="21">
        <v>31</v>
      </c>
      <c r="O59" s="21">
        <v>41</v>
      </c>
      <c r="P59" s="21">
        <v>69</v>
      </c>
      <c r="Q59" s="21">
        <v>89</v>
      </c>
      <c r="R59" s="21">
        <v>82</v>
      </c>
      <c r="S59" s="21">
        <v>86</v>
      </c>
      <c r="T59" s="21">
        <v>99</v>
      </c>
      <c r="U59" s="21">
        <v>70</v>
      </c>
      <c r="V59" s="21">
        <v>75</v>
      </c>
      <c r="W59" s="21">
        <v>79</v>
      </c>
      <c r="X59" s="21">
        <v>76</v>
      </c>
      <c r="Y59" s="21">
        <v>85</v>
      </c>
      <c r="Z59" s="21">
        <v>45</v>
      </c>
      <c r="AA59" s="21">
        <v>27</v>
      </c>
      <c r="AB59" s="21">
        <v>19</v>
      </c>
      <c r="AC59" s="22">
        <v>7</v>
      </c>
    </row>
    <row r="60" spans="1:29" x14ac:dyDescent="0.25">
      <c r="A60" s="7" t="s">
        <v>49</v>
      </c>
      <c r="B60" s="21">
        <v>1250</v>
      </c>
      <c r="C60" s="21">
        <v>651</v>
      </c>
      <c r="D60" s="60">
        <v>599</v>
      </c>
      <c r="E60" s="21">
        <v>791</v>
      </c>
      <c r="F60" s="21">
        <v>393</v>
      </c>
      <c r="G60" s="60">
        <v>398</v>
      </c>
      <c r="H60" s="21">
        <v>459</v>
      </c>
      <c r="I60" s="21">
        <v>258</v>
      </c>
      <c r="J60" s="60">
        <v>201</v>
      </c>
      <c r="K60" s="21">
        <v>55</v>
      </c>
      <c r="L60" s="21">
        <v>43</v>
      </c>
      <c r="M60" s="21">
        <v>57</v>
      </c>
      <c r="N60" s="21">
        <v>156</v>
      </c>
      <c r="O60" s="21">
        <v>56</v>
      </c>
      <c r="P60" s="21">
        <v>70</v>
      </c>
      <c r="Q60" s="21">
        <v>77</v>
      </c>
      <c r="R60" s="21">
        <v>68</v>
      </c>
      <c r="S60" s="21">
        <v>82</v>
      </c>
      <c r="T60" s="21">
        <v>98</v>
      </c>
      <c r="U60" s="21">
        <v>74</v>
      </c>
      <c r="V60" s="21">
        <v>95</v>
      </c>
      <c r="W60" s="21">
        <v>92</v>
      </c>
      <c r="X60" s="21">
        <v>73</v>
      </c>
      <c r="Y60" s="21">
        <v>59</v>
      </c>
      <c r="Z60" s="21">
        <v>36</v>
      </c>
      <c r="AA60" s="21">
        <v>31</v>
      </c>
      <c r="AB60" s="21">
        <v>18</v>
      </c>
      <c r="AC60" s="22">
        <v>10</v>
      </c>
    </row>
    <row r="61" spans="1:29" x14ac:dyDescent="0.25">
      <c r="A61" s="7" t="s">
        <v>99</v>
      </c>
      <c r="B61" s="21">
        <v>1536</v>
      </c>
      <c r="C61" s="21">
        <v>740</v>
      </c>
      <c r="D61" s="60">
        <v>796</v>
      </c>
      <c r="E61" s="21">
        <v>1322</v>
      </c>
      <c r="F61" s="21">
        <v>629</v>
      </c>
      <c r="G61" s="60">
        <v>693</v>
      </c>
      <c r="H61" s="21">
        <v>214</v>
      </c>
      <c r="I61" s="21">
        <v>111</v>
      </c>
      <c r="J61" s="60">
        <v>103</v>
      </c>
      <c r="K61" s="21">
        <v>59</v>
      </c>
      <c r="L61" s="21">
        <v>70</v>
      </c>
      <c r="M61" s="21">
        <v>58</v>
      </c>
      <c r="N61" s="21">
        <v>66</v>
      </c>
      <c r="O61" s="21">
        <v>97</v>
      </c>
      <c r="P61" s="21">
        <v>91</v>
      </c>
      <c r="Q61" s="21">
        <v>78</v>
      </c>
      <c r="R61" s="21">
        <v>73</v>
      </c>
      <c r="S61" s="21">
        <v>96</v>
      </c>
      <c r="T61" s="21">
        <v>107</v>
      </c>
      <c r="U61" s="21">
        <v>118</v>
      </c>
      <c r="V61" s="21">
        <v>135</v>
      </c>
      <c r="W61" s="21">
        <v>106</v>
      </c>
      <c r="X61" s="21">
        <v>104</v>
      </c>
      <c r="Y61" s="21">
        <v>81</v>
      </c>
      <c r="Z61" s="21">
        <v>80</v>
      </c>
      <c r="AA61" s="21">
        <v>57</v>
      </c>
      <c r="AB61" s="21">
        <v>46</v>
      </c>
      <c r="AC61" s="22">
        <v>14</v>
      </c>
    </row>
    <row r="62" spans="1:29" ht="13" x14ac:dyDescent="0.3">
      <c r="A62" s="6" t="str">
        <f>VLOOKUP("&lt;Zeilentitel_8&gt;",Uebersetzungen!$B$3:$E$121,Uebersetzungen!$B$2+1,FALSE)</f>
        <v>Region Moesa</v>
      </c>
      <c r="B62" s="9">
        <v>8426</v>
      </c>
      <c r="C62" s="9">
        <v>4283</v>
      </c>
      <c r="D62" s="65">
        <v>4143</v>
      </c>
      <c r="E62" s="9">
        <v>6642</v>
      </c>
      <c r="F62" s="9">
        <v>3211</v>
      </c>
      <c r="G62" s="65">
        <v>3431</v>
      </c>
      <c r="H62" s="9">
        <v>1784</v>
      </c>
      <c r="I62" s="9">
        <v>1072</v>
      </c>
      <c r="J62" s="65">
        <v>712</v>
      </c>
      <c r="K62" s="66">
        <v>318</v>
      </c>
      <c r="L62" s="9">
        <v>325</v>
      </c>
      <c r="M62" s="9">
        <v>373</v>
      </c>
      <c r="N62" s="9">
        <v>414</v>
      </c>
      <c r="O62" s="9">
        <v>413</v>
      </c>
      <c r="P62" s="9">
        <v>420</v>
      </c>
      <c r="Q62" s="9">
        <v>426</v>
      </c>
      <c r="R62" s="9">
        <v>528</v>
      </c>
      <c r="S62" s="9">
        <v>686</v>
      </c>
      <c r="T62" s="9">
        <v>775</v>
      </c>
      <c r="U62" s="9">
        <v>717</v>
      </c>
      <c r="V62" s="9">
        <v>653</v>
      </c>
      <c r="W62" s="9">
        <v>527</v>
      </c>
      <c r="X62" s="9">
        <v>495</v>
      </c>
      <c r="Y62" s="9">
        <v>491</v>
      </c>
      <c r="Z62" s="9">
        <v>367</v>
      </c>
      <c r="AA62" s="9">
        <v>264</v>
      </c>
      <c r="AB62" s="9">
        <v>163</v>
      </c>
      <c r="AC62" s="13">
        <v>71</v>
      </c>
    </row>
    <row r="63" spans="1:29" x14ac:dyDescent="0.25">
      <c r="A63" s="7" t="s">
        <v>50</v>
      </c>
      <c r="B63" s="21">
        <v>92</v>
      </c>
      <c r="C63" s="21">
        <v>44</v>
      </c>
      <c r="D63" s="60">
        <v>48</v>
      </c>
      <c r="E63" s="21">
        <v>84</v>
      </c>
      <c r="F63" s="21">
        <v>39</v>
      </c>
      <c r="G63" s="60">
        <v>45</v>
      </c>
      <c r="H63" s="21">
        <v>8</v>
      </c>
      <c r="I63" s="21">
        <v>5</v>
      </c>
      <c r="J63" s="60">
        <v>3</v>
      </c>
      <c r="K63" s="21">
        <v>2</v>
      </c>
      <c r="L63" s="21">
        <v>2</v>
      </c>
      <c r="M63" s="21">
        <v>3</v>
      </c>
      <c r="N63" s="21">
        <v>5</v>
      </c>
      <c r="O63" s="21">
        <v>1</v>
      </c>
      <c r="P63" s="21">
        <v>4</v>
      </c>
      <c r="Q63" s="21">
        <v>2</v>
      </c>
      <c r="R63" s="21">
        <v>5</v>
      </c>
      <c r="S63" s="21">
        <v>4</v>
      </c>
      <c r="T63" s="21">
        <v>7</v>
      </c>
      <c r="U63" s="21">
        <v>15</v>
      </c>
      <c r="V63" s="21">
        <v>6</v>
      </c>
      <c r="W63" s="21">
        <v>6</v>
      </c>
      <c r="X63" s="21">
        <v>6</v>
      </c>
      <c r="Y63" s="21">
        <v>5</v>
      </c>
      <c r="Z63" s="21">
        <v>8</v>
      </c>
      <c r="AA63" s="21">
        <v>6</v>
      </c>
      <c r="AB63" s="21">
        <v>3</v>
      </c>
      <c r="AC63" s="22">
        <v>2</v>
      </c>
    </row>
    <row r="64" spans="1:29" x14ac:dyDescent="0.25">
      <c r="A64" s="7" t="s">
        <v>51</v>
      </c>
      <c r="B64" s="21">
        <v>266</v>
      </c>
      <c r="C64" s="21">
        <v>118</v>
      </c>
      <c r="D64" s="60">
        <v>148</v>
      </c>
      <c r="E64" s="21">
        <v>233</v>
      </c>
      <c r="F64" s="21">
        <v>96</v>
      </c>
      <c r="G64" s="60">
        <v>137</v>
      </c>
      <c r="H64" s="21">
        <v>33</v>
      </c>
      <c r="I64" s="21">
        <v>22</v>
      </c>
      <c r="J64" s="60">
        <v>11</v>
      </c>
      <c r="K64" s="21">
        <v>8</v>
      </c>
      <c r="L64" s="21">
        <v>8</v>
      </c>
      <c r="M64" s="21">
        <v>12</v>
      </c>
      <c r="N64" s="21">
        <v>14</v>
      </c>
      <c r="O64" s="21">
        <v>9</v>
      </c>
      <c r="P64" s="21">
        <v>9</v>
      </c>
      <c r="Q64" s="21">
        <v>10</v>
      </c>
      <c r="R64" s="21">
        <v>15</v>
      </c>
      <c r="S64" s="21">
        <v>18</v>
      </c>
      <c r="T64" s="21">
        <v>28</v>
      </c>
      <c r="U64" s="21">
        <v>21</v>
      </c>
      <c r="V64" s="21">
        <v>19</v>
      </c>
      <c r="W64" s="21">
        <v>16</v>
      </c>
      <c r="X64" s="21">
        <v>19</v>
      </c>
      <c r="Y64" s="21">
        <v>23</v>
      </c>
      <c r="Z64" s="21">
        <v>19</v>
      </c>
      <c r="AA64" s="21">
        <v>9</v>
      </c>
      <c r="AB64" s="21">
        <v>6</v>
      </c>
      <c r="AC64" s="22">
        <v>3</v>
      </c>
    </row>
    <row r="65" spans="1:29" x14ac:dyDescent="0.25">
      <c r="A65" s="7" t="s">
        <v>52</v>
      </c>
      <c r="B65" s="21">
        <v>147</v>
      </c>
      <c r="C65" s="21">
        <v>80</v>
      </c>
      <c r="D65" s="60">
        <v>67</v>
      </c>
      <c r="E65" s="21">
        <v>130</v>
      </c>
      <c r="F65" s="21">
        <v>68</v>
      </c>
      <c r="G65" s="60">
        <v>62</v>
      </c>
      <c r="H65" s="21">
        <v>17</v>
      </c>
      <c r="I65" s="21">
        <v>12</v>
      </c>
      <c r="J65" s="60">
        <v>5</v>
      </c>
      <c r="K65" s="21">
        <v>3</v>
      </c>
      <c r="L65" s="21">
        <v>2</v>
      </c>
      <c r="M65" s="21">
        <v>1</v>
      </c>
      <c r="N65" s="21">
        <v>1</v>
      </c>
      <c r="O65" s="21">
        <v>4</v>
      </c>
      <c r="P65" s="21">
        <v>6</v>
      </c>
      <c r="Q65" s="21">
        <v>7</v>
      </c>
      <c r="R65" s="21">
        <v>8</v>
      </c>
      <c r="S65" s="21">
        <v>8</v>
      </c>
      <c r="T65" s="21">
        <v>12</v>
      </c>
      <c r="U65" s="21">
        <v>8</v>
      </c>
      <c r="V65" s="21">
        <v>21</v>
      </c>
      <c r="W65" s="21">
        <v>19</v>
      </c>
      <c r="X65" s="21">
        <v>16</v>
      </c>
      <c r="Y65" s="21">
        <v>11</v>
      </c>
      <c r="Z65" s="21">
        <v>9</v>
      </c>
      <c r="AA65" s="21">
        <v>2</v>
      </c>
      <c r="AB65" s="21">
        <v>4</v>
      </c>
      <c r="AC65" s="22">
        <v>5</v>
      </c>
    </row>
    <row r="66" spans="1:29" x14ac:dyDescent="0.25">
      <c r="A66" s="7" t="s">
        <v>53</v>
      </c>
      <c r="B66" s="21">
        <v>102</v>
      </c>
      <c r="C66" s="21">
        <v>51</v>
      </c>
      <c r="D66" s="60">
        <v>51</v>
      </c>
      <c r="E66" s="21">
        <v>96</v>
      </c>
      <c r="F66" s="21">
        <v>46</v>
      </c>
      <c r="G66" s="60">
        <v>50</v>
      </c>
      <c r="H66" s="21">
        <v>6</v>
      </c>
      <c r="I66" s="21">
        <v>5</v>
      </c>
      <c r="J66" s="60">
        <v>1</v>
      </c>
      <c r="K66" s="21">
        <v>0</v>
      </c>
      <c r="L66" s="21">
        <v>0</v>
      </c>
      <c r="M66" s="21">
        <v>5</v>
      </c>
      <c r="N66" s="21">
        <v>3</v>
      </c>
      <c r="O66" s="21">
        <v>3</v>
      </c>
      <c r="P66" s="21">
        <v>2</v>
      </c>
      <c r="Q66" s="21">
        <v>5</v>
      </c>
      <c r="R66" s="21">
        <v>3</v>
      </c>
      <c r="S66" s="21">
        <v>6</v>
      </c>
      <c r="T66" s="21">
        <v>12</v>
      </c>
      <c r="U66" s="21">
        <v>11</v>
      </c>
      <c r="V66" s="21">
        <v>11</v>
      </c>
      <c r="W66" s="21">
        <v>11</v>
      </c>
      <c r="X66" s="21">
        <v>7</v>
      </c>
      <c r="Y66" s="21">
        <v>11</v>
      </c>
      <c r="Z66" s="21">
        <v>7</v>
      </c>
      <c r="AA66" s="21">
        <v>2</v>
      </c>
      <c r="AB66" s="21">
        <v>3</v>
      </c>
      <c r="AC66" s="22">
        <v>0</v>
      </c>
    </row>
    <row r="67" spans="1:29" x14ac:dyDescent="0.25">
      <c r="A67" s="7" t="s">
        <v>54</v>
      </c>
      <c r="B67" s="21">
        <v>767</v>
      </c>
      <c r="C67" s="21">
        <v>397</v>
      </c>
      <c r="D67" s="60">
        <v>370</v>
      </c>
      <c r="E67" s="21">
        <v>632</v>
      </c>
      <c r="F67" s="21">
        <v>315</v>
      </c>
      <c r="G67" s="60">
        <v>317</v>
      </c>
      <c r="H67" s="21">
        <v>135</v>
      </c>
      <c r="I67" s="21">
        <v>82</v>
      </c>
      <c r="J67" s="60">
        <v>53</v>
      </c>
      <c r="K67" s="21">
        <v>26</v>
      </c>
      <c r="L67" s="21">
        <v>32</v>
      </c>
      <c r="M67" s="21">
        <v>45</v>
      </c>
      <c r="N67" s="21">
        <v>37</v>
      </c>
      <c r="O67" s="21">
        <v>32</v>
      </c>
      <c r="P67" s="21">
        <v>39</v>
      </c>
      <c r="Q67" s="21">
        <v>39</v>
      </c>
      <c r="R67" s="21">
        <v>48</v>
      </c>
      <c r="S67" s="21">
        <v>71</v>
      </c>
      <c r="T67" s="21">
        <v>79</v>
      </c>
      <c r="U67" s="21">
        <v>59</v>
      </c>
      <c r="V67" s="21">
        <v>48</v>
      </c>
      <c r="W67" s="21">
        <v>50</v>
      </c>
      <c r="X67" s="21">
        <v>52</v>
      </c>
      <c r="Y67" s="21">
        <v>39</v>
      </c>
      <c r="Z67" s="21">
        <v>27</v>
      </c>
      <c r="AA67" s="21">
        <v>24</v>
      </c>
      <c r="AB67" s="21">
        <v>13</v>
      </c>
      <c r="AC67" s="22">
        <v>7</v>
      </c>
    </row>
    <row r="68" spans="1:29" x14ac:dyDescent="0.25">
      <c r="A68" s="7" t="s">
        <v>55</v>
      </c>
      <c r="B68" s="21">
        <v>1349</v>
      </c>
      <c r="C68" s="21">
        <v>700</v>
      </c>
      <c r="D68" s="60">
        <v>649</v>
      </c>
      <c r="E68" s="21">
        <v>1083</v>
      </c>
      <c r="F68" s="21">
        <v>544</v>
      </c>
      <c r="G68" s="60">
        <v>539</v>
      </c>
      <c r="H68" s="21">
        <v>266</v>
      </c>
      <c r="I68" s="21">
        <v>156</v>
      </c>
      <c r="J68" s="60">
        <v>110</v>
      </c>
      <c r="K68" s="21">
        <v>50</v>
      </c>
      <c r="L68" s="21">
        <v>45</v>
      </c>
      <c r="M68" s="21">
        <v>59</v>
      </c>
      <c r="N68" s="21">
        <v>63</v>
      </c>
      <c r="O68" s="21">
        <v>64</v>
      </c>
      <c r="P68" s="21">
        <v>70</v>
      </c>
      <c r="Q68" s="21">
        <v>58</v>
      </c>
      <c r="R68" s="21">
        <v>61</v>
      </c>
      <c r="S68" s="21">
        <v>126</v>
      </c>
      <c r="T68" s="21">
        <v>118</v>
      </c>
      <c r="U68" s="21">
        <v>123</v>
      </c>
      <c r="V68" s="21">
        <v>105</v>
      </c>
      <c r="W68" s="21">
        <v>86</v>
      </c>
      <c r="X68" s="21">
        <v>75</v>
      </c>
      <c r="Y68" s="21">
        <v>87</v>
      </c>
      <c r="Z68" s="21">
        <v>52</v>
      </c>
      <c r="AA68" s="21">
        <v>56</v>
      </c>
      <c r="AB68" s="21">
        <v>35</v>
      </c>
      <c r="AC68" s="22">
        <v>16</v>
      </c>
    </row>
    <row r="69" spans="1:29" x14ac:dyDescent="0.25">
      <c r="A69" s="7" t="s">
        <v>56</v>
      </c>
      <c r="B69" s="21">
        <v>347</v>
      </c>
      <c r="C69" s="21">
        <v>191</v>
      </c>
      <c r="D69" s="60">
        <v>156</v>
      </c>
      <c r="E69" s="21">
        <v>286</v>
      </c>
      <c r="F69" s="21">
        <v>141</v>
      </c>
      <c r="G69" s="60">
        <v>145</v>
      </c>
      <c r="H69" s="21">
        <v>61</v>
      </c>
      <c r="I69" s="21">
        <v>50</v>
      </c>
      <c r="J69" s="60">
        <v>11</v>
      </c>
      <c r="K69" s="21">
        <v>4</v>
      </c>
      <c r="L69" s="21">
        <v>7</v>
      </c>
      <c r="M69" s="21">
        <v>8</v>
      </c>
      <c r="N69" s="21">
        <v>23</v>
      </c>
      <c r="O69" s="21">
        <v>14</v>
      </c>
      <c r="P69" s="21">
        <v>17</v>
      </c>
      <c r="Q69" s="21">
        <v>13</v>
      </c>
      <c r="R69" s="21">
        <v>12</v>
      </c>
      <c r="S69" s="21">
        <v>23</v>
      </c>
      <c r="T69" s="21">
        <v>29</v>
      </c>
      <c r="U69" s="21">
        <v>32</v>
      </c>
      <c r="V69" s="21">
        <v>25</v>
      </c>
      <c r="W69" s="21">
        <v>24</v>
      </c>
      <c r="X69" s="21">
        <v>28</v>
      </c>
      <c r="Y69" s="21">
        <v>24</v>
      </c>
      <c r="Z69" s="21">
        <v>22</v>
      </c>
      <c r="AA69" s="21">
        <v>22</v>
      </c>
      <c r="AB69" s="21">
        <v>15</v>
      </c>
      <c r="AC69" s="22">
        <v>5</v>
      </c>
    </row>
    <row r="70" spans="1:29" x14ac:dyDescent="0.25">
      <c r="A70" s="7" t="s">
        <v>57</v>
      </c>
      <c r="B70" s="21">
        <v>571</v>
      </c>
      <c r="C70" s="21">
        <v>286</v>
      </c>
      <c r="D70" s="60">
        <v>285</v>
      </c>
      <c r="E70" s="21">
        <v>467</v>
      </c>
      <c r="F70" s="21">
        <v>225</v>
      </c>
      <c r="G70" s="60">
        <v>242</v>
      </c>
      <c r="H70" s="21">
        <v>104</v>
      </c>
      <c r="I70" s="21">
        <v>61</v>
      </c>
      <c r="J70" s="60">
        <v>43</v>
      </c>
      <c r="K70" s="21">
        <v>34</v>
      </c>
      <c r="L70" s="21">
        <v>28</v>
      </c>
      <c r="M70" s="21">
        <v>24</v>
      </c>
      <c r="N70" s="21">
        <v>24</v>
      </c>
      <c r="O70" s="21">
        <v>26</v>
      </c>
      <c r="P70" s="21">
        <v>31</v>
      </c>
      <c r="Q70" s="21">
        <v>34</v>
      </c>
      <c r="R70" s="21">
        <v>44</v>
      </c>
      <c r="S70" s="21">
        <v>47</v>
      </c>
      <c r="T70" s="21">
        <v>55</v>
      </c>
      <c r="U70" s="21">
        <v>40</v>
      </c>
      <c r="V70" s="21">
        <v>39</v>
      </c>
      <c r="W70" s="21">
        <v>37</v>
      </c>
      <c r="X70" s="21">
        <v>32</v>
      </c>
      <c r="Y70" s="21">
        <v>28</v>
      </c>
      <c r="Z70" s="21">
        <v>22</v>
      </c>
      <c r="AA70" s="21">
        <v>16</v>
      </c>
      <c r="AB70" s="21">
        <v>9</v>
      </c>
      <c r="AC70" s="22">
        <v>1</v>
      </c>
    </row>
    <row r="71" spans="1:29" x14ac:dyDescent="0.25">
      <c r="A71" s="7" t="s">
        <v>58</v>
      </c>
      <c r="B71" s="21">
        <v>1321</v>
      </c>
      <c r="C71" s="21">
        <v>690</v>
      </c>
      <c r="D71" s="60">
        <v>631</v>
      </c>
      <c r="E71" s="21">
        <v>949</v>
      </c>
      <c r="F71" s="21">
        <v>460</v>
      </c>
      <c r="G71" s="60">
        <v>489</v>
      </c>
      <c r="H71" s="21">
        <v>372</v>
      </c>
      <c r="I71" s="21">
        <v>230</v>
      </c>
      <c r="J71" s="60">
        <v>142</v>
      </c>
      <c r="K71" s="21">
        <v>55</v>
      </c>
      <c r="L71" s="21">
        <v>57</v>
      </c>
      <c r="M71" s="21">
        <v>63</v>
      </c>
      <c r="N71" s="21">
        <v>64</v>
      </c>
      <c r="O71" s="21">
        <v>75</v>
      </c>
      <c r="P71" s="21">
        <v>65</v>
      </c>
      <c r="Q71" s="21">
        <v>77</v>
      </c>
      <c r="R71" s="21">
        <v>89</v>
      </c>
      <c r="S71" s="21">
        <v>99</v>
      </c>
      <c r="T71" s="21">
        <v>119</v>
      </c>
      <c r="U71" s="21">
        <v>114</v>
      </c>
      <c r="V71" s="21">
        <v>103</v>
      </c>
      <c r="W71" s="21">
        <v>75</v>
      </c>
      <c r="X71" s="21">
        <v>82</v>
      </c>
      <c r="Y71" s="21">
        <v>72</v>
      </c>
      <c r="Z71" s="21">
        <v>43</v>
      </c>
      <c r="AA71" s="21">
        <v>35</v>
      </c>
      <c r="AB71" s="21">
        <v>22</v>
      </c>
      <c r="AC71" s="22">
        <v>12</v>
      </c>
    </row>
    <row r="72" spans="1:29" x14ac:dyDescent="0.25">
      <c r="A72" s="7" t="s">
        <v>100</v>
      </c>
      <c r="B72" s="21">
        <v>2511</v>
      </c>
      <c r="C72" s="21">
        <v>1245</v>
      </c>
      <c r="D72" s="60">
        <v>1266</v>
      </c>
      <c r="E72" s="21">
        <v>1934</v>
      </c>
      <c r="F72" s="21">
        <v>927</v>
      </c>
      <c r="G72" s="60">
        <v>1007</v>
      </c>
      <c r="H72" s="21">
        <v>577</v>
      </c>
      <c r="I72" s="21">
        <v>318</v>
      </c>
      <c r="J72" s="60">
        <v>259</v>
      </c>
      <c r="K72" s="21">
        <v>105</v>
      </c>
      <c r="L72" s="21">
        <v>123</v>
      </c>
      <c r="M72" s="21">
        <v>125</v>
      </c>
      <c r="N72" s="21">
        <v>135</v>
      </c>
      <c r="O72" s="21">
        <v>127</v>
      </c>
      <c r="P72" s="21">
        <v>118</v>
      </c>
      <c r="Q72" s="21">
        <v>136</v>
      </c>
      <c r="R72" s="21">
        <v>190</v>
      </c>
      <c r="S72" s="21">
        <v>221</v>
      </c>
      <c r="T72" s="21">
        <v>218</v>
      </c>
      <c r="U72" s="21">
        <v>201</v>
      </c>
      <c r="V72" s="21">
        <v>180</v>
      </c>
      <c r="W72" s="21">
        <v>134</v>
      </c>
      <c r="X72" s="21">
        <v>126</v>
      </c>
      <c r="Y72" s="21">
        <v>141</v>
      </c>
      <c r="Z72" s="21">
        <v>111</v>
      </c>
      <c r="AA72" s="21">
        <v>66</v>
      </c>
      <c r="AB72" s="21">
        <v>39</v>
      </c>
      <c r="AC72" s="22">
        <v>15</v>
      </c>
    </row>
    <row r="73" spans="1:29" x14ac:dyDescent="0.25">
      <c r="A73" s="7" t="s">
        <v>59</v>
      </c>
      <c r="B73" s="21">
        <v>766</v>
      </c>
      <c r="C73" s="21">
        <v>383</v>
      </c>
      <c r="D73" s="60">
        <v>383</v>
      </c>
      <c r="E73" s="21">
        <v>589</v>
      </c>
      <c r="F73" s="21">
        <v>274</v>
      </c>
      <c r="G73" s="60">
        <v>315</v>
      </c>
      <c r="H73" s="21">
        <v>177</v>
      </c>
      <c r="I73" s="21">
        <v>109</v>
      </c>
      <c r="J73" s="60">
        <v>68</v>
      </c>
      <c r="K73" s="21">
        <v>27</v>
      </c>
      <c r="L73" s="21">
        <v>17</v>
      </c>
      <c r="M73" s="21">
        <v>25</v>
      </c>
      <c r="N73" s="21">
        <v>40</v>
      </c>
      <c r="O73" s="21">
        <v>50</v>
      </c>
      <c r="P73" s="21">
        <v>51</v>
      </c>
      <c r="Q73" s="21">
        <v>38</v>
      </c>
      <c r="R73" s="21">
        <v>44</v>
      </c>
      <c r="S73" s="21">
        <v>51</v>
      </c>
      <c r="T73" s="21">
        <v>83</v>
      </c>
      <c r="U73" s="21">
        <v>74</v>
      </c>
      <c r="V73" s="21">
        <v>78</v>
      </c>
      <c r="W73" s="21">
        <v>47</v>
      </c>
      <c r="X73" s="21">
        <v>37</v>
      </c>
      <c r="Y73" s="21">
        <v>30</v>
      </c>
      <c r="Z73" s="21">
        <v>38</v>
      </c>
      <c r="AA73" s="21">
        <v>21</v>
      </c>
      <c r="AB73" s="21">
        <v>10</v>
      </c>
      <c r="AC73" s="22">
        <v>5</v>
      </c>
    </row>
    <row r="74" spans="1:29" x14ac:dyDescent="0.25">
      <c r="A74" s="7" t="s">
        <v>101</v>
      </c>
      <c r="B74" s="21">
        <v>187</v>
      </c>
      <c r="C74" s="21">
        <v>98</v>
      </c>
      <c r="D74" s="60">
        <v>89</v>
      </c>
      <c r="E74" s="21">
        <v>159</v>
      </c>
      <c r="F74" s="21">
        <v>76</v>
      </c>
      <c r="G74" s="60">
        <v>83</v>
      </c>
      <c r="H74" s="21">
        <v>28</v>
      </c>
      <c r="I74" s="21">
        <v>22</v>
      </c>
      <c r="J74" s="60">
        <v>6</v>
      </c>
      <c r="K74" s="21">
        <v>4</v>
      </c>
      <c r="L74" s="21">
        <v>4</v>
      </c>
      <c r="M74" s="21">
        <v>3</v>
      </c>
      <c r="N74" s="21">
        <v>5</v>
      </c>
      <c r="O74" s="21">
        <v>8</v>
      </c>
      <c r="P74" s="21">
        <v>8</v>
      </c>
      <c r="Q74" s="21">
        <v>7</v>
      </c>
      <c r="R74" s="21">
        <v>9</v>
      </c>
      <c r="S74" s="21">
        <v>12</v>
      </c>
      <c r="T74" s="21">
        <v>15</v>
      </c>
      <c r="U74" s="21">
        <v>19</v>
      </c>
      <c r="V74" s="21">
        <v>18</v>
      </c>
      <c r="W74" s="21">
        <v>22</v>
      </c>
      <c r="X74" s="21">
        <v>15</v>
      </c>
      <c r="Y74" s="21">
        <v>20</v>
      </c>
      <c r="Z74" s="21">
        <v>9</v>
      </c>
      <c r="AA74" s="21">
        <v>5</v>
      </c>
      <c r="AB74" s="21">
        <v>4</v>
      </c>
      <c r="AC74" s="22">
        <v>0</v>
      </c>
    </row>
    <row r="75" spans="1:29" ht="13" x14ac:dyDescent="0.3">
      <c r="A75" s="6" t="str">
        <f>VLOOKUP("&lt;Zeilentitel_9&gt;",Uebersetzungen!$B$3:$E$121,Uebersetzungen!$B$2+1,FALSE)</f>
        <v>Region Plessur</v>
      </c>
      <c r="B75" s="9">
        <v>41730</v>
      </c>
      <c r="C75" s="9">
        <v>20482</v>
      </c>
      <c r="D75" s="65">
        <v>21248</v>
      </c>
      <c r="E75" s="9">
        <v>33697</v>
      </c>
      <c r="F75" s="9">
        <v>16091</v>
      </c>
      <c r="G75" s="65">
        <v>17606</v>
      </c>
      <c r="H75" s="9">
        <v>8033</v>
      </c>
      <c r="I75" s="9">
        <v>4391</v>
      </c>
      <c r="J75" s="65">
        <v>3642</v>
      </c>
      <c r="K75" s="66">
        <v>1716</v>
      </c>
      <c r="L75" s="9">
        <v>1537</v>
      </c>
      <c r="M75" s="9">
        <v>1650</v>
      </c>
      <c r="N75" s="9">
        <v>1987</v>
      </c>
      <c r="O75" s="9">
        <v>2520</v>
      </c>
      <c r="P75" s="9">
        <v>3199</v>
      </c>
      <c r="Q75" s="9">
        <v>3037</v>
      </c>
      <c r="R75" s="9">
        <v>2675</v>
      </c>
      <c r="S75" s="9">
        <v>2849</v>
      </c>
      <c r="T75" s="9">
        <v>3237</v>
      </c>
      <c r="U75" s="9">
        <v>3356</v>
      </c>
      <c r="V75" s="9">
        <v>2986</v>
      </c>
      <c r="W75" s="9">
        <v>2511</v>
      </c>
      <c r="X75" s="9">
        <v>2431</v>
      </c>
      <c r="Y75" s="9">
        <v>2045</v>
      </c>
      <c r="Z75" s="9">
        <v>1635</v>
      </c>
      <c r="AA75" s="9">
        <v>1225</v>
      </c>
      <c r="AB75" s="9">
        <v>742</v>
      </c>
      <c r="AC75" s="13">
        <v>392</v>
      </c>
    </row>
    <row r="76" spans="1:29" x14ac:dyDescent="0.25">
      <c r="A76" s="7" t="s">
        <v>67</v>
      </c>
      <c r="B76" s="21">
        <v>35158</v>
      </c>
      <c r="C76" s="21">
        <v>17082</v>
      </c>
      <c r="D76" s="60">
        <v>18076</v>
      </c>
      <c r="E76" s="21">
        <v>28360</v>
      </c>
      <c r="F76" s="21">
        <v>13404</v>
      </c>
      <c r="G76" s="60">
        <v>14956</v>
      </c>
      <c r="H76" s="21">
        <v>6798</v>
      </c>
      <c r="I76" s="21">
        <v>3678</v>
      </c>
      <c r="J76" s="60">
        <v>3120</v>
      </c>
      <c r="K76" s="21">
        <v>1432</v>
      </c>
      <c r="L76" s="21">
        <v>1320</v>
      </c>
      <c r="M76" s="21">
        <v>1395</v>
      </c>
      <c r="N76" s="21">
        <v>1650</v>
      </c>
      <c r="O76" s="21">
        <v>2131</v>
      </c>
      <c r="P76" s="21">
        <v>2774</v>
      </c>
      <c r="Q76" s="21">
        <v>2595</v>
      </c>
      <c r="R76" s="21">
        <v>2254</v>
      </c>
      <c r="S76" s="21">
        <v>2397</v>
      </c>
      <c r="T76" s="21">
        <v>2685</v>
      </c>
      <c r="U76" s="21">
        <v>2796</v>
      </c>
      <c r="V76" s="21">
        <v>2464</v>
      </c>
      <c r="W76" s="21">
        <v>2103</v>
      </c>
      <c r="X76" s="21">
        <v>2024</v>
      </c>
      <c r="Y76" s="21">
        <v>1698</v>
      </c>
      <c r="Z76" s="21">
        <v>1405</v>
      </c>
      <c r="AA76" s="21">
        <v>1038</v>
      </c>
      <c r="AB76" s="21">
        <v>649</v>
      </c>
      <c r="AC76" s="22">
        <v>348</v>
      </c>
    </row>
    <row r="77" spans="1:29" x14ac:dyDescent="0.25">
      <c r="A77" s="7" t="s">
        <v>68</v>
      </c>
      <c r="B77" s="21">
        <v>2030</v>
      </c>
      <c r="C77" s="21">
        <v>1062</v>
      </c>
      <c r="D77" s="60">
        <v>968</v>
      </c>
      <c r="E77" s="21">
        <v>1646</v>
      </c>
      <c r="F77" s="21">
        <v>837</v>
      </c>
      <c r="G77" s="60">
        <v>809</v>
      </c>
      <c r="H77" s="21">
        <v>384</v>
      </c>
      <c r="I77" s="21">
        <v>225</v>
      </c>
      <c r="J77" s="60">
        <v>159</v>
      </c>
      <c r="K77" s="21">
        <v>89</v>
      </c>
      <c r="L77" s="21">
        <v>75</v>
      </c>
      <c r="M77" s="21">
        <v>92</v>
      </c>
      <c r="N77" s="21">
        <v>89</v>
      </c>
      <c r="O77" s="21">
        <v>149</v>
      </c>
      <c r="P77" s="21">
        <v>132</v>
      </c>
      <c r="Q77" s="21">
        <v>141</v>
      </c>
      <c r="R77" s="21">
        <v>130</v>
      </c>
      <c r="S77" s="21">
        <v>136</v>
      </c>
      <c r="T77" s="21">
        <v>157</v>
      </c>
      <c r="U77" s="21">
        <v>183</v>
      </c>
      <c r="V77" s="21">
        <v>178</v>
      </c>
      <c r="W77" s="21">
        <v>115</v>
      </c>
      <c r="X77" s="21">
        <v>106</v>
      </c>
      <c r="Y77" s="21">
        <v>101</v>
      </c>
      <c r="Z77" s="21">
        <v>69</v>
      </c>
      <c r="AA77" s="21">
        <v>50</v>
      </c>
      <c r="AB77" s="21">
        <v>28</v>
      </c>
      <c r="AC77" s="22">
        <v>10</v>
      </c>
    </row>
    <row r="78" spans="1:29" x14ac:dyDescent="0.25">
      <c r="A78" s="7" t="s">
        <v>69</v>
      </c>
      <c r="B78" s="21">
        <v>3205</v>
      </c>
      <c r="C78" s="21">
        <v>1670</v>
      </c>
      <c r="D78" s="60">
        <v>1535</v>
      </c>
      <c r="E78" s="21">
        <v>2496</v>
      </c>
      <c r="F78" s="21">
        <v>1256</v>
      </c>
      <c r="G78" s="60">
        <v>1240</v>
      </c>
      <c r="H78" s="21">
        <v>709</v>
      </c>
      <c r="I78" s="21">
        <v>414</v>
      </c>
      <c r="J78" s="60">
        <v>295</v>
      </c>
      <c r="K78" s="21">
        <v>109</v>
      </c>
      <c r="L78" s="21">
        <v>75</v>
      </c>
      <c r="M78" s="21">
        <v>111</v>
      </c>
      <c r="N78" s="21">
        <v>162</v>
      </c>
      <c r="O78" s="21">
        <v>163</v>
      </c>
      <c r="P78" s="21">
        <v>216</v>
      </c>
      <c r="Q78" s="21">
        <v>219</v>
      </c>
      <c r="R78" s="21">
        <v>196</v>
      </c>
      <c r="S78" s="21">
        <v>202</v>
      </c>
      <c r="T78" s="21">
        <v>268</v>
      </c>
      <c r="U78" s="21">
        <v>284</v>
      </c>
      <c r="V78" s="21">
        <v>252</v>
      </c>
      <c r="W78" s="21">
        <v>227</v>
      </c>
      <c r="X78" s="21">
        <v>226</v>
      </c>
      <c r="Y78" s="21">
        <v>178</v>
      </c>
      <c r="Z78" s="21">
        <v>130</v>
      </c>
      <c r="AA78" s="21">
        <v>107</v>
      </c>
      <c r="AB78" s="21">
        <v>49</v>
      </c>
      <c r="AC78" s="22">
        <v>31</v>
      </c>
    </row>
    <row r="79" spans="1:29" x14ac:dyDescent="0.25">
      <c r="A79" s="7" t="s">
        <v>70</v>
      </c>
      <c r="B79" s="21">
        <v>314</v>
      </c>
      <c r="C79" s="21">
        <v>163</v>
      </c>
      <c r="D79" s="60">
        <v>151</v>
      </c>
      <c r="E79" s="21">
        <v>284</v>
      </c>
      <c r="F79" s="21">
        <v>146</v>
      </c>
      <c r="G79" s="60">
        <v>138</v>
      </c>
      <c r="H79" s="21">
        <v>30</v>
      </c>
      <c r="I79" s="21">
        <v>17</v>
      </c>
      <c r="J79" s="60">
        <v>13</v>
      </c>
      <c r="K79" s="21">
        <v>20</v>
      </c>
      <c r="L79" s="21">
        <v>12</v>
      </c>
      <c r="M79" s="21">
        <v>10</v>
      </c>
      <c r="N79" s="21">
        <v>7</v>
      </c>
      <c r="O79" s="21">
        <v>13</v>
      </c>
      <c r="P79" s="21">
        <v>25</v>
      </c>
      <c r="Q79" s="21">
        <v>22</v>
      </c>
      <c r="R79" s="21">
        <v>22</v>
      </c>
      <c r="S79" s="21">
        <v>17</v>
      </c>
      <c r="T79" s="21">
        <v>22</v>
      </c>
      <c r="U79" s="21">
        <v>20</v>
      </c>
      <c r="V79" s="21">
        <v>26</v>
      </c>
      <c r="W79" s="21">
        <v>25</v>
      </c>
      <c r="X79" s="21">
        <v>24</v>
      </c>
      <c r="Y79" s="21">
        <v>24</v>
      </c>
      <c r="Z79" s="21">
        <v>8</v>
      </c>
      <c r="AA79" s="21">
        <v>9</v>
      </c>
      <c r="AB79" s="21">
        <v>7</v>
      </c>
      <c r="AC79" s="22">
        <v>1</v>
      </c>
    </row>
    <row r="80" spans="1:29" x14ac:dyDescent="0.25">
      <c r="A80" s="7" t="s">
        <v>242</v>
      </c>
      <c r="B80" s="21">
        <v>1023</v>
      </c>
      <c r="C80" s="21">
        <v>505</v>
      </c>
      <c r="D80" s="60">
        <v>518</v>
      </c>
      <c r="E80" s="21">
        <v>911</v>
      </c>
      <c r="F80" s="21">
        <v>448</v>
      </c>
      <c r="G80" s="60">
        <v>463</v>
      </c>
      <c r="H80" s="21">
        <v>112</v>
      </c>
      <c r="I80" s="21">
        <v>57</v>
      </c>
      <c r="J80" s="60">
        <v>55</v>
      </c>
      <c r="K80" s="21">
        <v>66</v>
      </c>
      <c r="L80" s="21">
        <v>55</v>
      </c>
      <c r="M80" s="21">
        <v>42</v>
      </c>
      <c r="N80" s="21">
        <v>79</v>
      </c>
      <c r="O80" s="21">
        <v>64</v>
      </c>
      <c r="P80" s="21">
        <v>52</v>
      </c>
      <c r="Q80" s="21">
        <v>60</v>
      </c>
      <c r="R80" s="21">
        <v>73</v>
      </c>
      <c r="S80" s="21">
        <v>97</v>
      </c>
      <c r="T80" s="21">
        <v>105</v>
      </c>
      <c r="U80" s="21">
        <v>73</v>
      </c>
      <c r="V80" s="21">
        <v>66</v>
      </c>
      <c r="W80" s="21">
        <v>41</v>
      </c>
      <c r="X80" s="21">
        <v>51</v>
      </c>
      <c r="Y80" s="21">
        <v>44</v>
      </c>
      <c r="Z80" s="21">
        <v>23</v>
      </c>
      <c r="AA80" s="21">
        <v>21</v>
      </c>
      <c r="AB80" s="21">
        <v>9</v>
      </c>
      <c r="AC80" s="22">
        <v>2</v>
      </c>
    </row>
    <row r="81" spans="1:29" ht="13" x14ac:dyDescent="0.3">
      <c r="A81" s="6" t="str">
        <f>VLOOKUP("&lt;Zeilentitel_10&gt;",Uebersetzungen!$B$3:$E$121,Uebersetzungen!$B$2+1,FALSE)</f>
        <v>Region Prättigau/Davos</v>
      </c>
      <c r="B81" s="9">
        <v>26257</v>
      </c>
      <c r="C81" s="9">
        <v>13117</v>
      </c>
      <c r="D81" s="65">
        <v>13140</v>
      </c>
      <c r="E81" s="9">
        <v>21230</v>
      </c>
      <c r="F81" s="9">
        <v>10419</v>
      </c>
      <c r="G81" s="65">
        <v>10811</v>
      </c>
      <c r="H81" s="9">
        <v>5027</v>
      </c>
      <c r="I81" s="9">
        <v>2698</v>
      </c>
      <c r="J81" s="65">
        <v>2329</v>
      </c>
      <c r="K81" s="66">
        <v>1120</v>
      </c>
      <c r="L81" s="9">
        <v>1139</v>
      </c>
      <c r="M81" s="9">
        <v>1218</v>
      </c>
      <c r="N81" s="9">
        <v>1516</v>
      </c>
      <c r="O81" s="9">
        <v>1532</v>
      </c>
      <c r="P81" s="9">
        <v>1654</v>
      </c>
      <c r="Q81" s="9">
        <v>1688</v>
      </c>
      <c r="R81" s="9">
        <v>1620</v>
      </c>
      <c r="S81" s="9">
        <v>1724</v>
      </c>
      <c r="T81" s="9">
        <v>2113</v>
      </c>
      <c r="U81" s="9">
        <v>2052</v>
      </c>
      <c r="V81" s="9">
        <v>1893</v>
      </c>
      <c r="W81" s="9">
        <v>1741</v>
      </c>
      <c r="X81" s="9">
        <v>1558</v>
      </c>
      <c r="Y81" s="9">
        <v>1314</v>
      </c>
      <c r="Z81" s="9">
        <v>919</v>
      </c>
      <c r="AA81" s="9">
        <v>740</v>
      </c>
      <c r="AB81" s="9">
        <v>472</v>
      </c>
      <c r="AC81" s="13">
        <v>244</v>
      </c>
    </row>
    <row r="82" spans="1:29" x14ac:dyDescent="0.25">
      <c r="A82" s="7" t="s">
        <v>61</v>
      </c>
      <c r="B82" s="21">
        <v>11109</v>
      </c>
      <c r="C82" s="21">
        <v>5530</v>
      </c>
      <c r="D82" s="60">
        <v>5579</v>
      </c>
      <c r="E82" s="21">
        <v>8122</v>
      </c>
      <c r="F82" s="21">
        <v>3937</v>
      </c>
      <c r="G82" s="60">
        <v>4185</v>
      </c>
      <c r="H82" s="21">
        <v>2987</v>
      </c>
      <c r="I82" s="21">
        <v>1593</v>
      </c>
      <c r="J82" s="60">
        <v>1394</v>
      </c>
      <c r="K82" s="21">
        <v>469</v>
      </c>
      <c r="L82" s="21">
        <v>459</v>
      </c>
      <c r="M82" s="21">
        <v>431</v>
      </c>
      <c r="N82" s="21">
        <v>554</v>
      </c>
      <c r="O82" s="21">
        <v>602</v>
      </c>
      <c r="P82" s="21">
        <v>825</v>
      </c>
      <c r="Q82" s="21">
        <v>874</v>
      </c>
      <c r="R82" s="21">
        <v>801</v>
      </c>
      <c r="S82" s="21">
        <v>772</v>
      </c>
      <c r="T82" s="21">
        <v>903</v>
      </c>
      <c r="U82" s="21">
        <v>827</v>
      </c>
      <c r="V82" s="21">
        <v>775</v>
      </c>
      <c r="W82" s="21">
        <v>743</v>
      </c>
      <c r="X82" s="21">
        <v>630</v>
      </c>
      <c r="Y82" s="21">
        <v>543</v>
      </c>
      <c r="Z82" s="21">
        <v>342</v>
      </c>
      <c r="AA82" s="21">
        <v>265</v>
      </c>
      <c r="AB82" s="21">
        <v>200</v>
      </c>
      <c r="AC82" s="22">
        <v>94</v>
      </c>
    </row>
    <row r="83" spans="1:29" x14ac:dyDescent="0.25">
      <c r="A83" s="7" t="s">
        <v>62</v>
      </c>
      <c r="B83" s="21">
        <v>600</v>
      </c>
      <c r="C83" s="21">
        <v>299</v>
      </c>
      <c r="D83" s="60">
        <v>301</v>
      </c>
      <c r="E83" s="21">
        <v>556</v>
      </c>
      <c r="F83" s="21">
        <v>278</v>
      </c>
      <c r="G83" s="60">
        <v>278</v>
      </c>
      <c r="H83" s="21">
        <v>44</v>
      </c>
      <c r="I83" s="21">
        <v>21</v>
      </c>
      <c r="J83" s="60">
        <v>23</v>
      </c>
      <c r="K83" s="21">
        <v>28</v>
      </c>
      <c r="L83" s="21">
        <v>21</v>
      </c>
      <c r="M83" s="21">
        <v>23</v>
      </c>
      <c r="N83" s="21">
        <v>39</v>
      </c>
      <c r="O83" s="21">
        <v>59</v>
      </c>
      <c r="P83" s="21">
        <v>40</v>
      </c>
      <c r="Q83" s="21">
        <v>27</v>
      </c>
      <c r="R83" s="21">
        <v>26</v>
      </c>
      <c r="S83" s="21">
        <v>30</v>
      </c>
      <c r="T83" s="21">
        <v>53</v>
      </c>
      <c r="U83" s="21">
        <v>54</v>
      </c>
      <c r="V83" s="21">
        <v>43</v>
      </c>
      <c r="W83" s="21">
        <v>34</v>
      </c>
      <c r="X83" s="21">
        <v>36</v>
      </c>
      <c r="Y83" s="21">
        <v>31</v>
      </c>
      <c r="Z83" s="21">
        <v>20</v>
      </c>
      <c r="AA83" s="21">
        <v>21</v>
      </c>
      <c r="AB83" s="21">
        <v>6</v>
      </c>
      <c r="AC83" s="22">
        <v>9</v>
      </c>
    </row>
    <row r="84" spans="1:29" x14ac:dyDescent="0.25">
      <c r="A84" s="7" t="s">
        <v>63</v>
      </c>
      <c r="B84" s="21">
        <v>209</v>
      </c>
      <c r="C84" s="21">
        <v>96</v>
      </c>
      <c r="D84" s="60">
        <v>113</v>
      </c>
      <c r="E84" s="21">
        <v>200</v>
      </c>
      <c r="F84" s="21">
        <v>92</v>
      </c>
      <c r="G84" s="60">
        <v>108</v>
      </c>
      <c r="H84" s="21">
        <v>9</v>
      </c>
      <c r="I84" s="21">
        <v>4</v>
      </c>
      <c r="J84" s="60">
        <v>5</v>
      </c>
      <c r="K84" s="21">
        <v>10</v>
      </c>
      <c r="L84" s="21">
        <v>13</v>
      </c>
      <c r="M84" s="21">
        <v>15</v>
      </c>
      <c r="N84" s="21">
        <v>21</v>
      </c>
      <c r="O84" s="21">
        <v>10</v>
      </c>
      <c r="P84" s="21">
        <v>5</v>
      </c>
      <c r="Q84" s="21">
        <v>11</v>
      </c>
      <c r="R84" s="21">
        <v>14</v>
      </c>
      <c r="S84" s="21">
        <v>11</v>
      </c>
      <c r="T84" s="21">
        <v>16</v>
      </c>
      <c r="U84" s="21">
        <v>13</v>
      </c>
      <c r="V84" s="21">
        <v>11</v>
      </c>
      <c r="W84" s="21">
        <v>14</v>
      </c>
      <c r="X84" s="21">
        <v>14</v>
      </c>
      <c r="Y84" s="21">
        <v>9</v>
      </c>
      <c r="Z84" s="21">
        <v>7</v>
      </c>
      <c r="AA84" s="21">
        <v>7</v>
      </c>
      <c r="AB84" s="21">
        <v>5</v>
      </c>
      <c r="AC84" s="22">
        <v>3</v>
      </c>
    </row>
    <row r="85" spans="1:29" x14ac:dyDescent="0.25">
      <c r="A85" s="7" t="s">
        <v>64</v>
      </c>
      <c r="B85" s="21">
        <v>1163</v>
      </c>
      <c r="C85" s="21">
        <v>584</v>
      </c>
      <c r="D85" s="60">
        <v>579</v>
      </c>
      <c r="E85" s="21">
        <v>1064</v>
      </c>
      <c r="F85" s="21">
        <v>532</v>
      </c>
      <c r="G85" s="60">
        <v>532</v>
      </c>
      <c r="H85" s="21">
        <v>99</v>
      </c>
      <c r="I85" s="21">
        <v>52</v>
      </c>
      <c r="J85" s="60">
        <v>47</v>
      </c>
      <c r="K85" s="21">
        <v>57</v>
      </c>
      <c r="L85" s="21">
        <v>56</v>
      </c>
      <c r="M85" s="21">
        <v>65</v>
      </c>
      <c r="N85" s="21">
        <v>72</v>
      </c>
      <c r="O85" s="21">
        <v>54</v>
      </c>
      <c r="P85" s="21">
        <v>52</v>
      </c>
      <c r="Q85" s="21">
        <v>57</v>
      </c>
      <c r="R85" s="21">
        <v>62</v>
      </c>
      <c r="S85" s="21">
        <v>91</v>
      </c>
      <c r="T85" s="21">
        <v>86</v>
      </c>
      <c r="U85" s="21">
        <v>98</v>
      </c>
      <c r="V85" s="21">
        <v>80</v>
      </c>
      <c r="W85" s="21">
        <v>77</v>
      </c>
      <c r="X85" s="21">
        <v>77</v>
      </c>
      <c r="Y85" s="21">
        <v>58</v>
      </c>
      <c r="Z85" s="21">
        <v>54</v>
      </c>
      <c r="AA85" s="21">
        <v>30</v>
      </c>
      <c r="AB85" s="21">
        <v>20</v>
      </c>
      <c r="AC85" s="22">
        <v>17</v>
      </c>
    </row>
    <row r="86" spans="1:29" x14ac:dyDescent="0.25">
      <c r="A86" s="7" t="s">
        <v>102</v>
      </c>
      <c r="B86" s="21">
        <v>4537</v>
      </c>
      <c r="C86" s="21">
        <v>2262</v>
      </c>
      <c r="D86" s="60">
        <v>2275</v>
      </c>
      <c r="E86" s="21">
        <v>3642</v>
      </c>
      <c r="F86" s="21">
        <v>1781</v>
      </c>
      <c r="G86" s="60">
        <v>1861</v>
      </c>
      <c r="H86" s="21">
        <v>895</v>
      </c>
      <c r="I86" s="21">
        <v>481</v>
      </c>
      <c r="J86" s="60">
        <v>414</v>
      </c>
      <c r="K86" s="21">
        <v>168</v>
      </c>
      <c r="L86" s="21">
        <v>157</v>
      </c>
      <c r="M86" s="21">
        <v>208</v>
      </c>
      <c r="N86" s="21">
        <v>270</v>
      </c>
      <c r="O86" s="21">
        <v>261</v>
      </c>
      <c r="P86" s="21">
        <v>240</v>
      </c>
      <c r="Q86" s="21">
        <v>244</v>
      </c>
      <c r="R86" s="21">
        <v>250</v>
      </c>
      <c r="S86" s="21">
        <v>289</v>
      </c>
      <c r="T86" s="21">
        <v>345</v>
      </c>
      <c r="U86" s="21">
        <v>334</v>
      </c>
      <c r="V86" s="21">
        <v>322</v>
      </c>
      <c r="W86" s="21">
        <v>301</v>
      </c>
      <c r="X86" s="21">
        <v>324</v>
      </c>
      <c r="Y86" s="21">
        <v>290</v>
      </c>
      <c r="Z86" s="21">
        <v>217</v>
      </c>
      <c r="AA86" s="21">
        <v>178</v>
      </c>
      <c r="AB86" s="21">
        <v>93</v>
      </c>
      <c r="AC86" s="22">
        <v>46</v>
      </c>
    </row>
    <row r="87" spans="1:29" x14ac:dyDescent="0.25">
      <c r="A87" s="7" t="s">
        <v>91</v>
      </c>
      <c r="B87" s="21">
        <v>215</v>
      </c>
      <c r="C87" s="21">
        <v>109</v>
      </c>
      <c r="D87" s="60">
        <v>106</v>
      </c>
      <c r="E87" s="21">
        <v>205</v>
      </c>
      <c r="F87" s="21">
        <v>105</v>
      </c>
      <c r="G87" s="60">
        <v>100</v>
      </c>
      <c r="H87" s="21">
        <v>10</v>
      </c>
      <c r="I87" s="21">
        <v>4</v>
      </c>
      <c r="J87" s="60">
        <v>6</v>
      </c>
      <c r="K87" s="21">
        <v>16</v>
      </c>
      <c r="L87" s="21">
        <v>12</v>
      </c>
      <c r="M87" s="21">
        <v>11</v>
      </c>
      <c r="N87" s="21">
        <v>7</v>
      </c>
      <c r="O87" s="21">
        <v>9</v>
      </c>
      <c r="P87" s="21">
        <v>4</v>
      </c>
      <c r="Q87" s="21">
        <v>20</v>
      </c>
      <c r="R87" s="21">
        <v>14</v>
      </c>
      <c r="S87" s="21">
        <v>12</v>
      </c>
      <c r="T87" s="21">
        <v>15</v>
      </c>
      <c r="U87" s="21">
        <v>19</v>
      </c>
      <c r="V87" s="21">
        <v>21</v>
      </c>
      <c r="W87" s="21">
        <v>9</v>
      </c>
      <c r="X87" s="21">
        <v>13</v>
      </c>
      <c r="Y87" s="21">
        <v>14</v>
      </c>
      <c r="Z87" s="21">
        <v>8</v>
      </c>
      <c r="AA87" s="21">
        <v>4</v>
      </c>
      <c r="AB87" s="21">
        <v>3</v>
      </c>
      <c r="AC87" s="22">
        <v>4</v>
      </c>
    </row>
    <row r="88" spans="1:29" x14ac:dyDescent="0.25">
      <c r="A88" s="7" t="s">
        <v>65</v>
      </c>
      <c r="B88" s="21">
        <v>858</v>
      </c>
      <c r="C88" s="21">
        <v>416</v>
      </c>
      <c r="D88" s="60">
        <v>442</v>
      </c>
      <c r="E88" s="21">
        <v>706</v>
      </c>
      <c r="F88" s="21">
        <v>328</v>
      </c>
      <c r="G88" s="60">
        <v>378</v>
      </c>
      <c r="H88" s="21">
        <v>152</v>
      </c>
      <c r="I88" s="21">
        <v>88</v>
      </c>
      <c r="J88" s="60">
        <v>64</v>
      </c>
      <c r="K88" s="21">
        <v>49</v>
      </c>
      <c r="L88" s="21">
        <v>43</v>
      </c>
      <c r="M88" s="21">
        <v>34</v>
      </c>
      <c r="N88" s="21">
        <v>53</v>
      </c>
      <c r="O88" s="21">
        <v>51</v>
      </c>
      <c r="P88" s="21">
        <v>53</v>
      </c>
      <c r="Q88" s="21">
        <v>54</v>
      </c>
      <c r="R88" s="21">
        <v>52</v>
      </c>
      <c r="S88" s="21">
        <v>53</v>
      </c>
      <c r="T88" s="21">
        <v>73</v>
      </c>
      <c r="U88" s="21">
        <v>59</v>
      </c>
      <c r="V88" s="21">
        <v>70</v>
      </c>
      <c r="W88" s="21">
        <v>51</v>
      </c>
      <c r="X88" s="21">
        <v>45</v>
      </c>
      <c r="Y88" s="21">
        <v>42</v>
      </c>
      <c r="Z88" s="21">
        <v>25</v>
      </c>
      <c r="AA88" s="21">
        <v>33</v>
      </c>
      <c r="AB88" s="21">
        <v>17</v>
      </c>
      <c r="AC88" s="22">
        <v>1</v>
      </c>
    </row>
    <row r="89" spans="1:29" x14ac:dyDescent="0.25">
      <c r="A89" s="7" t="s">
        <v>66</v>
      </c>
      <c r="B89" s="21">
        <v>1549</v>
      </c>
      <c r="C89" s="21">
        <v>794</v>
      </c>
      <c r="D89" s="60">
        <v>755</v>
      </c>
      <c r="E89" s="21">
        <v>1451</v>
      </c>
      <c r="F89" s="21">
        <v>742</v>
      </c>
      <c r="G89" s="60">
        <v>709</v>
      </c>
      <c r="H89" s="21">
        <v>98</v>
      </c>
      <c r="I89" s="21">
        <v>52</v>
      </c>
      <c r="J89" s="60">
        <v>46</v>
      </c>
      <c r="K89" s="21">
        <v>67</v>
      </c>
      <c r="L89" s="21">
        <v>83</v>
      </c>
      <c r="M89" s="21">
        <v>108</v>
      </c>
      <c r="N89" s="21">
        <v>88</v>
      </c>
      <c r="O89" s="21">
        <v>76</v>
      </c>
      <c r="P89" s="21">
        <v>75</v>
      </c>
      <c r="Q89" s="21">
        <v>73</v>
      </c>
      <c r="R89" s="21">
        <v>70</v>
      </c>
      <c r="S89" s="21">
        <v>102</v>
      </c>
      <c r="T89" s="21">
        <v>124</v>
      </c>
      <c r="U89" s="21">
        <v>116</v>
      </c>
      <c r="V89" s="21">
        <v>127</v>
      </c>
      <c r="W89" s="21">
        <v>105</v>
      </c>
      <c r="X89" s="21">
        <v>104</v>
      </c>
      <c r="Y89" s="21">
        <v>73</v>
      </c>
      <c r="Z89" s="21">
        <v>60</v>
      </c>
      <c r="AA89" s="21">
        <v>50</v>
      </c>
      <c r="AB89" s="21">
        <v>29</v>
      </c>
      <c r="AC89" s="22">
        <v>19</v>
      </c>
    </row>
    <row r="90" spans="1:29" x14ac:dyDescent="0.25">
      <c r="A90" s="7" t="s">
        <v>79</v>
      </c>
      <c r="B90" s="21">
        <v>1984</v>
      </c>
      <c r="C90" s="21">
        <v>995</v>
      </c>
      <c r="D90" s="60">
        <v>989</v>
      </c>
      <c r="E90" s="21">
        <v>1837</v>
      </c>
      <c r="F90" s="21">
        <v>912</v>
      </c>
      <c r="G90" s="60">
        <v>925</v>
      </c>
      <c r="H90" s="21">
        <v>147</v>
      </c>
      <c r="I90" s="21">
        <v>83</v>
      </c>
      <c r="J90" s="60">
        <v>64</v>
      </c>
      <c r="K90" s="21">
        <v>97</v>
      </c>
      <c r="L90" s="21">
        <v>89</v>
      </c>
      <c r="M90" s="21">
        <v>101</v>
      </c>
      <c r="N90" s="21">
        <v>137</v>
      </c>
      <c r="O90" s="21">
        <v>116</v>
      </c>
      <c r="P90" s="21">
        <v>114</v>
      </c>
      <c r="Q90" s="21">
        <v>106</v>
      </c>
      <c r="R90" s="21">
        <v>108</v>
      </c>
      <c r="S90" s="21">
        <v>130</v>
      </c>
      <c r="T90" s="21">
        <v>155</v>
      </c>
      <c r="U90" s="21">
        <v>183</v>
      </c>
      <c r="V90" s="21">
        <v>166</v>
      </c>
      <c r="W90" s="21">
        <v>151</v>
      </c>
      <c r="X90" s="21">
        <v>107</v>
      </c>
      <c r="Y90" s="21">
        <v>85</v>
      </c>
      <c r="Z90" s="21">
        <v>60</v>
      </c>
      <c r="AA90" s="21">
        <v>45</v>
      </c>
      <c r="AB90" s="21">
        <v>27</v>
      </c>
      <c r="AC90" s="22">
        <v>7</v>
      </c>
    </row>
    <row r="91" spans="1:29" x14ac:dyDescent="0.25">
      <c r="A91" s="7" t="s">
        <v>80</v>
      </c>
      <c r="B91" s="21">
        <v>2643</v>
      </c>
      <c r="C91" s="21">
        <v>1344</v>
      </c>
      <c r="D91" s="60">
        <v>1299</v>
      </c>
      <c r="E91" s="21">
        <v>2204</v>
      </c>
      <c r="F91" s="21">
        <v>1091</v>
      </c>
      <c r="G91" s="60">
        <v>1113</v>
      </c>
      <c r="H91" s="21">
        <v>439</v>
      </c>
      <c r="I91" s="21">
        <v>253</v>
      </c>
      <c r="J91" s="60">
        <v>186</v>
      </c>
      <c r="K91" s="21">
        <v>106</v>
      </c>
      <c r="L91" s="21">
        <v>130</v>
      </c>
      <c r="M91" s="21">
        <v>140</v>
      </c>
      <c r="N91" s="21">
        <v>169</v>
      </c>
      <c r="O91" s="21">
        <v>202</v>
      </c>
      <c r="P91" s="21">
        <v>168</v>
      </c>
      <c r="Q91" s="21">
        <v>156</v>
      </c>
      <c r="R91" s="21">
        <v>147</v>
      </c>
      <c r="S91" s="21">
        <v>161</v>
      </c>
      <c r="T91" s="21">
        <v>213</v>
      </c>
      <c r="U91" s="21">
        <v>234</v>
      </c>
      <c r="V91" s="21">
        <v>168</v>
      </c>
      <c r="W91" s="21">
        <v>176</v>
      </c>
      <c r="X91" s="21">
        <v>132</v>
      </c>
      <c r="Y91" s="21">
        <v>108</v>
      </c>
      <c r="Z91" s="21">
        <v>78</v>
      </c>
      <c r="AA91" s="21">
        <v>76</v>
      </c>
      <c r="AB91" s="21">
        <v>46</v>
      </c>
      <c r="AC91" s="22">
        <v>33</v>
      </c>
    </row>
    <row r="92" spans="1:29" x14ac:dyDescent="0.25">
      <c r="A92" s="7" t="s">
        <v>81</v>
      </c>
      <c r="B92" s="21">
        <v>1390</v>
      </c>
      <c r="C92" s="21">
        <v>688</v>
      </c>
      <c r="D92" s="60">
        <v>702</v>
      </c>
      <c r="E92" s="21">
        <v>1243</v>
      </c>
      <c r="F92" s="21">
        <v>621</v>
      </c>
      <c r="G92" s="60">
        <v>622</v>
      </c>
      <c r="H92" s="21">
        <v>147</v>
      </c>
      <c r="I92" s="21">
        <v>67</v>
      </c>
      <c r="J92" s="60">
        <v>80</v>
      </c>
      <c r="K92" s="21">
        <v>53</v>
      </c>
      <c r="L92" s="21">
        <v>76</v>
      </c>
      <c r="M92" s="21">
        <v>82</v>
      </c>
      <c r="N92" s="21">
        <v>106</v>
      </c>
      <c r="O92" s="21">
        <v>92</v>
      </c>
      <c r="P92" s="21">
        <v>78</v>
      </c>
      <c r="Q92" s="21">
        <v>66</v>
      </c>
      <c r="R92" s="21">
        <v>76</v>
      </c>
      <c r="S92" s="21">
        <v>73</v>
      </c>
      <c r="T92" s="21">
        <v>130</v>
      </c>
      <c r="U92" s="21">
        <v>115</v>
      </c>
      <c r="V92" s="21">
        <v>110</v>
      </c>
      <c r="W92" s="21">
        <v>80</v>
      </c>
      <c r="X92" s="21">
        <v>76</v>
      </c>
      <c r="Y92" s="21">
        <v>61</v>
      </c>
      <c r="Z92" s="21">
        <v>48</v>
      </c>
      <c r="AA92" s="21">
        <v>31</v>
      </c>
      <c r="AB92" s="21">
        <v>26</v>
      </c>
      <c r="AC92" s="22">
        <v>11</v>
      </c>
    </row>
    <row r="93" spans="1:29" ht="13" x14ac:dyDescent="0.3">
      <c r="A93" s="6" t="str">
        <f>VLOOKUP("&lt;Zeilentitel_11&gt;",Uebersetzungen!$B$3:$E$121,Uebersetzungen!$B$2+1,FALSE)</f>
        <v>Region Surselva</v>
      </c>
      <c r="B93" s="9">
        <v>21325</v>
      </c>
      <c r="C93" s="9">
        <v>10800</v>
      </c>
      <c r="D93" s="65">
        <v>10525</v>
      </c>
      <c r="E93" s="9">
        <v>18852</v>
      </c>
      <c r="F93" s="9">
        <v>9436</v>
      </c>
      <c r="G93" s="65">
        <v>9416</v>
      </c>
      <c r="H93" s="9">
        <v>2473</v>
      </c>
      <c r="I93" s="9">
        <v>1364</v>
      </c>
      <c r="J93" s="65">
        <v>1109</v>
      </c>
      <c r="K93" s="66">
        <v>875</v>
      </c>
      <c r="L93" s="9">
        <v>831</v>
      </c>
      <c r="M93" s="9">
        <v>953</v>
      </c>
      <c r="N93" s="9">
        <v>1102</v>
      </c>
      <c r="O93" s="9">
        <v>1353</v>
      </c>
      <c r="P93" s="9">
        <v>1363</v>
      </c>
      <c r="Q93" s="9">
        <v>1156</v>
      </c>
      <c r="R93" s="9">
        <v>1099</v>
      </c>
      <c r="S93" s="9">
        <v>1251</v>
      </c>
      <c r="T93" s="9">
        <v>1598</v>
      </c>
      <c r="U93" s="9">
        <v>1730</v>
      </c>
      <c r="V93" s="9">
        <v>1579</v>
      </c>
      <c r="W93" s="9">
        <v>1454</v>
      </c>
      <c r="X93" s="9">
        <v>1395</v>
      </c>
      <c r="Y93" s="9">
        <v>1201</v>
      </c>
      <c r="Z93" s="9">
        <v>948</v>
      </c>
      <c r="AA93" s="9">
        <v>754</v>
      </c>
      <c r="AB93" s="9">
        <v>448</v>
      </c>
      <c r="AC93" s="13">
        <v>235</v>
      </c>
    </row>
    <row r="94" spans="1:29" x14ac:dyDescent="0.25">
      <c r="A94" s="7" t="s">
        <v>6</v>
      </c>
      <c r="B94" s="21">
        <v>614</v>
      </c>
      <c r="C94" s="21">
        <v>326</v>
      </c>
      <c r="D94" s="60">
        <v>288</v>
      </c>
      <c r="E94" s="21">
        <v>520</v>
      </c>
      <c r="F94" s="21">
        <v>266</v>
      </c>
      <c r="G94" s="60">
        <v>254</v>
      </c>
      <c r="H94" s="21">
        <v>94</v>
      </c>
      <c r="I94" s="21">
        <v>60</v>
      </c>
      <c r="J94" s="60">
        <v>34</v>
      </c>
      <c r="K94" s="21">
        <v>27</v>
      </c>
      <c r="L94" s="21">
        <v>28</v>
      </c>
      <c r="M94" s="21">
        <v>27</v>
      </c>
      <c r="N94" s="21">
        <v>22</v>
      </c>
      <c r="O94" s="21">
        <v>40</v>
      </c>
      <c r="P94" s="21">
        <v>36</v>
      </c>
      <c r="Q94" s="21">
        <v>33</v>
      </c>
      <c r="R94" s="21">
        <v>37</v>
      </c>
      <c r="S94" s="21">
        <v>51</v>
      </c>
      <c r="T94" s="21">
        <v>36</v>
      </c>
      <c r="U94" s="21">
        <v>42</v>
      </c>
      <c r="V94" s="21">
        <v>35</v>
      </c>
      <c r="W94" s="21">
        <v>43</v>
      </c>
      <c r="X94" s="21">
        <v>46</v>
      </c>
      <c r="Y94" s="21">
        <v>42</v>
      </c>
      <c r="Z94" s="21">
        <v>42</v>
      </c>
      <c r="AA94" s="21">
        <v>18</v>
      </c>
      <c r="AB94" s="21">
        <v>8</v>
      </c>
      <c r="AC94" s="22">
        <v>1</v>
      </c>
    </row>
    <row r="95" spans="1:29" x14ac:dyDescent="0.25">
      <c r="A95" s="7" t="s">
        <v>7</v>
      </c>
      <c r="B95" s="21">
        <v>1617</v>
      </c>
      <c r="C95" s="21">
        <v>880</v>
      </c>
      <c r="D95" s="60">
        <v>737</v>
      </c>
      <c r="E95" s="21">
        <v>1304</v>
      </c>
      <c r="F95" s="21">
        <v>691</v>
      </c>
      <c r="G95" s="60">
        <v>613</v>
      </c>
      <c r="H95" s="21">
        <v>313</v>
      </c>
      <c r="I95" s="21">
        <v>189</v>
      </c>
      <c r="J95" s="60">
        <v>124</v>
      </c>
      <c r="K95" s="21">
        <v>72</v>
      </c>
      <c r="L95" s="21">
        <v>47</v>
      </c>
      <c r="M95" s="21">
        <v>51</v>
      </c>
      <c r="N95" s="21">
        <v>42</v>
      </c>
      <c r="O95" s="21">
        <v>120</v>
      </c>
      <c r="P95" s="21">
        <v>144</v>
      </c>
      <c r="Q95" s="21">
        <v>139</v>
      </c>
      <c r="R95" s="21">
        <v>116</v>
      </c>
      <c r="S95" s="21">
        <v>103</v>
      </c>
      <c r="T95" s="21">
        <v>116</v>
      </c>
      <c r="U95" s="21">
        <v>116</v>
      </c>
      <c r="V95" s="21">
        <v>106</v>
      </c>
      <c r="W95" s="21">
        <v>126</v>
      </c>
      <c r="X95" s="21">
        <v>115</v>
      </c>
      <c r="Y95" s="21">
        <v>105</v>
      </c>
      <c r="Z95" s="21">
        <v>55</v>
      </c>
      <c r="AA95" s="21">
        <v>23</v>
      </c>
      <c r="AB95" s="21">
        <v>14</v>
      </c>
      <c r="AC95" s="22">
        <v>7</v>
      </c>
    </row>
    <row r="96" spans="1:29" x14ac:dyDescent="0.25">
      <c r="A96" s="7" t="s">
        <v>8</v>
      </c>
      <c r="B96" s="21">
        <v>689</v>
      </c>
      <c r="C96" s="21">
        <v>361</v>
      </c>
      <c r="D96" s="60">
        <v>328</v>
      </c>
      <c r="E96" s="21">
        <v>612</v>
      </c>
      <c r="F96" s="21">
        <v>327</v>
      </c>
      <c r="G96" s="60">
        <v>285</v>
      </c>
      <c r="H96" s="21">
        <v>77</v>
      </c>
      <c r="I96" s="21">
        <v>34</v>
      </c>
      <c r="J96" s="60">
        <v>43</v>
      </c>
      <c r="K96" s="21">
        <v>38</v>
      </c>
      <c r="L96" s="21">
        <v>45</v>
      </c>
      <c r="M96" s="21">
        <v>32</v>
      </c>
      <c r="N96" s="21">
        <v>30</v>
      </c>
      <c r="O96" s="21">
        <v>34</v>
      </c>
      <c r="P96" s="21">
        <v>42</v>
      </c>
      <c r="Q96" s="21">
        <v>44</v>
      </c>
      <c r="R96" s="21">
        <v>41</v>
      </c>
      <c r="S96" s="21">
        <v>47</v>
      </c>
      <c r="T96" s="21">
        <v>61</v>
      </c>
      <c r="U96" s="21">
        <v>46</v>
      </c>
      <c r="V96" s="21">
        <v>40</v>
      </c>
      <c r="W96" s="21">
        <v>46</v>
      </c>
      <c r="X96" s="21">
        <v>46</v>
      </c>
      <c r="Y96" s="21">
        <v>36</v>
      </c>
      <c r="Z96" s="21">
        <v>32</v>
      </c>
      <c r="AA96" s="21">
        <v>15</v>
      </c>
      <c r="AB96" s="21">
        <v>8</v>
      </c>
      <c r="AC96" s="22">
        <v>6</v>
      </c>
    </row>
    <row r="97" spans="1:29" x14ac:dyDescent="0.25">
      <c r="A97" s="7" t="s">
        <v>9</v>
      </c>
      <c r="B97" s="21">
        <v>616</v>
      </c>
      <c r="C97" s="21">
        <v>331</v>
      </c>
      <c r="D97" s="60">
        <v>285</v>
      </c>
      <c r="E97" s="21">
        <v>474</v>
      </c>
      <c r="F97" s="21">
        <v>252</v>
      </c>
      <c r="G97" s="60">
        <v>222</v>
      </c>
      <c r="H97" s="21">
        <v>142</v>
      </c>
      <c r="I97" s="21">
        <v>79</v>
      </c>
      <c r="J97" s="60">
        <v>63</v>
      </c>
      <c r="K97" s="21">
        <v>30</v>
      </c>
      <c r="L97" s="21">
        <v>38</v>
      </c>
      <c r="M97" s="21">
        <v>28</v>
      </c>
      <c r="N97" s="21">
        <v>30</v>
      </c>
      <c r="O97" s="21">
        <v>36</v>
      </c>
      <c r="P97" s="21">
        <v>51</v>
      </c>
      <c r="Q97" s="21">
        <v>32</v>
      </c>
      <c r="R97" s="21">
        <v>54</v>
      </c>
      <c r="S97" s="21">
        <v>33</v>
      </c>
      <c r="T97" s="21">
        <v>51</v>
      </c>
      <c r="U97" s="21">
        <v>55</v>
      </c>
      <c r="V97" s="21">
        <v>43</v>
      </c>
      <c r="W97" s="21">
        <v>38</v>
      </c>
      <c r="X97" s="21">
        <v>33</v>
      </c>
      <c r="Y97" s="21">
        <v>20</v>
      </c>
      <c r="Z97" s="21">
        <v>16</v>
      </c>
      <c r="AA97" s="21">
        <v>15</v>
      </c>
      <c r="AB97" s="21">
        <v>6</v>
      </c>
      <c r="AC97" s="22">
        <v>7</v>
      </c>
    </row>
    <row r="98" spans="1:29" x14ac:dyDescent="0.25">
      <c r="A98" s="7" t="s">
        <v>10</v>
      </c>
      <c r="B98" s="21">
        <v>990</v>
      </c>
      <c r="C98" s="21">
        <v>496</v>
      </c>
      <c r="D98" s="60">
        <v>494</v>
      </c>
      <c r="E98" s="21">
        <v>843</v>
      </c>
      <c r="F98" s="21">
        <v>416</v>
      </c>
      <c r="G98" s="60">
        <v>427</v>
      </c>
      <c r="H98" s="21">
        <v>147</v>
      </c>
      <c r="I98" s="21">
        <v>80</v>
      </c>
      <c r="J98" s="60">
        <v>67</v>
      </c>
      <c r="K98" s="21">
        <v>30</v>
      </c>
      <c r="L98" s="21">
        <v>47</v>
      </c>
      <c r="M98" s="21">
        <v>45</v>
      </c>
      <c r="N98" s="21">
        <v>52</v>
      </c>
      <c r="O98" s="21">
        <v>60</v>
      </c>
      <c r="P98" s="21">
        <v>69</v>
      </c>
      <c r="Q98" s="21">
        <v>53</v>
      </c>
      <c r="R98" s="21">
        <v>61</v>
      </c>
      <c r="S98" s="21">
        <v>53</v>
      </c>
      <c r="T98" s="21">
        <v>80</v>
      </c>
      <c r="U98" s="21">
        <v>73</v>
      </c>
      <c r="V98" s="21">
        <v>72</v>
      </c>
      <c r="W98" s="21">
        <v>60</v>
      </c>
      <c r="X98" s="21">
        <v>56</v>
      </c>
      <c r="Y98" s="21">
        <v>49</v>
      </c>
      <c r="Z98" s="21">
        <v>45</v>
      </c>
      <c r="AA98" s="21">
        <v>45</v>
      </c>
      <c r="AB98" s="21">
        <v>28</v>
      </c>
      <c r="AC98" s="22">
        <v>12</v>
      </c>
    </row>
    <row r="99" spans="1:29" x14ac:dyDescent="0.25">
      <c r="A99" s="7" t="s">
        <v>11</v>
      </c>
      <c r="B99" s="21">
        <v>2060</v>
      </c>
      <c r="C99" s="21">
        <v>1066</v>
      </c>
      <c r="D99" s="60">
        <v>994</v>
      </c>
      <c r="E99" s="21">
        <v>1975</v>
      </c>
      <c r="F99" s="21">
        <v>1012</v>
      </c>
      <c r="G99" s="60">
        <v>963</v>
      </c>
      <c r="H99" s="21">
        <v>85</v>
      </c>
      <c r="I99" s="21">
        <v>54</v>
      </c>
      <c r="J99" s="60">
        <v>31</v>
      </c>
      <c r="K99" s="21">
        <v>59</v>
      </c>
      <c r="L99" s="21">
        <v>68</v>
      </c>
      <c r="M99" s="21">
        <v>73</v>
      </c>
      <c r="N99" s="21">
        <v>109</v>
      </c>
      <c r="O99" s="21">
        <v>144</v>
      </c>
      <c r="P99" s="21">
        <v>120</v>
      </c>
      <c r="Q99" s="21">
        <v>88</v>
      </c>
      <c r="R99" s="21">
        <v>88</v>
      </c>
      <c r="S99" s="21">
        <v>98</v>
      </c>
      <c r="T99" s="21">
        <v>135</v>
      </c>
      <c r="U99" s="21">
        <v>170</v>
      </c>
      <c r="V99" s="21">
        <v>187</v>
      </c>
      <c r="W99" s="21">
        <v>162</v>
      </c>
      <c r="X99" s="21">
        <v>168</v>
      </c>
      <c r="Y99" s="21">
        <v>136</v>
      </c>
      <c r="Z99" s="21">
        <v>98</v>
      </c>
      <c r="AA99" s="21">
        <v>79</v>
      </c>
      <c r="AB99" s="21">
        <v>50</v>
      </c>
      <c r="AC99" s="22">
        <v>28</v>
      </c>
    </row>
    <row r="100" spans="1:29" x14ac:dyDescent="0.25">
      <c r="A100" s="7" t="s">
        <v>12</v>
      </c>
      <c r="B100" s="21">
        <v>4695</v>
      </c>
      <c r="C100" s="21">
        <v>2266</v>
      </c>
      <c r="D100" s="60">
        <v>2429</v>
      </c>
      <c r="E100" s="21">
        <v>3997</v>
      </c>
      <c r="F100" s="21">
        <v>1897</v>
      </c>
      <c r="G100" s="60">
        <v>2100</v>
      </c>
      <c r="H100" s="21">
        <v>698</v>
      </c>
      <c r="I100" s="21">
        <v>369</v>
      </c>
      <c r="J100" s="60">
        <v>329</v>
      </c>
      <c r="K100" s="21">
        <v>225</v>
      </c>
      <c r="L100" s="21">
        <v>184</v>
      </c>
      <c r="M100" s="21">
        <v>238</v>
      </c>
      <c r="N100" s="21">
        <v>246</v>
      </c>
      <c r="O100" s="21">
        <v>264</v>
      </c>
      <c r="P100" s="21">
        <v>283</v>
      </c>
      <c r="Q100" s="21">
        <v>303</v>
      </c>
      <c r="R100" s="21">
        <v>229</v>
      </c>
      <c r="S100" s="21">
        <v>282</v>
      </c>
      <c r="T100" s="21">
        <v>352</v>
      </c>
      <c r="U100" s="21">
        <v>424</v>
      </c>
      <c r="V100" s="21">
        <v>364</v>
      </c>
      <c r="W100" s="21">
        <v>295</v>
      </c>
      <c r="X100" s="21">
        <v>284</v>
      </c>
      <c r="Y100" s="21">
        <v>221</v>
      </c>
      <c r="Z100" s="21">
        <v>190</v>
      </c>
      <c r="AA100" s="21">
        <v>147</v>
      </c>
      <c r="AB100" s="21">
        <v>109</v>
      </c>
      <c r="AC100" s="22">
        <v>55</v>
      </c>
    </row>
    <row r="101" spans="1:29" x14ac:dyDescent="0.25">
      <c r="A101" s="7" t="s">
        <v>23</v>
      </c>
      <c r="B101" s="21">
        <v>896</v>
      </c>
      <c r="C101" s="21">
        <v>467</v>
      </c>
      <c r="D101" s="60">
        <v>429</v>
      </c>
      <c r="E101" s="21">
        <v>846</v>
      </c>
      <c r="F101" s="21">
        <v>441</v>
      </c>
      <c r="G101" s="60">
        <v>405</v>
      </c>
      <c r="H101" s="21">
        <v>50</v>
      </c>
      <c r="I101" s="21">
        <v>26</v>
      </c>
      <c r="J101" s="60">
        <v>24</v>
      </c>
      <c r="K101" s="21">
        <v>42</v>
      </c>
      <c r="L101" s="21">
        <v>54</v>
      </c>
      <c r="M101" s="21">
        <v>38</v>
      </c>
      <c r="N101" s="21">
        <v>61</v>
      </c>
      <c r="O101" s="21">
        <v>54</v>
      </c>
      <c r="P101" s="21">
        <v>36</v>
      </c>
      <c r="Q101" s="21">
        <v>37</v>
      </c>
      <c r="R101" s="21">
        <v>50</v>
      </c>
      <c r="S101" s="21">
        <v>55</v>
      </c>
      <c r="T101" s="21">
        <v>70</v>
      </c>
      <c r="U101" s="21">
        <v>69</v>
      </c>
      <c r="V101" s="21">
        <v>58</v>
      </c>
      <c r="W101" s="21">
        <v>61</v>
      </c>
      <c r="X101" s="21">
        <v>57</v>
      </c>
      <c r="Y101" s="21">
        <v>52</v>
      </c>
      <c r="Z101" s="21">
        <v>45</v>
      </c>
      <c r="AA101" s="21">
        <v>30</v>
      </c>
      <c r="AB101" s="21">
        <v>23</v>
      </c>
      <c r="AC101" s="22">
        <v>4</v>
      </c>
    </row>
    <row r="102" spans="1:29" x14ac:dyDescent="0.25">
      <c r="A102" s="7" t="s">
        <v>82</v>
      </c>
      <c r="B102" s="21">
        <v>1799</v>
      </c>
      <c r="C102" s="21">
        <v>909</v>
      </c>
      <c r="D102" s="60">
        <v>890</v>
      </c>
      <c r="E102" s="21">
        <v>1660</v>
      </c>
      <c r="F102" s="21">
        <v>838</v>
      </c>
      <c r="G102" s="60">
        <v>822</v>
      </c>
      <c r="H102" s="21">
        <v>139</v>
      </c>
      <c r="I102" s="21">
        <v>71</v>
      </c>
      <c r="J102" s="60">
        <v>68</v>
      </c>
      <c r="K102" s="21">
        <v>78</v>
      </c>
      <c r="L102" s="21">
        <v>72</v>
      </c>
      <c r="M102" s="21">
        <v>87</v>
      </c>
      <c r="N102" s="21">
        <v>110</v>
      </c>
      <c r="O102" s="21">
        <v>127</v>
      </c>
      <c r="P102" s="21">
        <v>127</v>
      </c>
      <c r="Q102" s="21">
        <v>87</v>
      </c>
      <c r="R102" s="21">
        <v>72</v>
      </c>
      <c r="S102" s="21">
        <v>109</v>
      </c>
      <c r="T102" s="21">
        <v>132</v>
      </c>
      <c r="U102" s="21">
        <v>156</v>
      </c>
      <c r="V102" s="21">
        <v>109</v>
      </c>
      <c r="W102" s="21">
        <v>107</v>
      </c>
      <c r="X102" s="21">
        <v>108</v>
      </c>
      <c r="Y102" s="21">
        <v>109</v>
      </c>
      <c r="Z102" s="21">
        <v>76</v>
      </c>
      <c r="AA102" s="21">
        <v>73</v>
      </c>
      <c r="AB102" s="21">
        <v>34</v>
      </c>
      <c r="AC102" s="22">
        <v>26</v>
      </c>
    </row>
    <row r="103" spans="1:29" x14ac:dyDescent="0.25">
      <c r="A103" s="7" t="s">
        <v>83</v>
      </c>
      <c r="B103" s="21">
        <v>2070</v>
      </c>
      <c r="C103" s="21">
        <v>1070</v>
      </c>
      <c r="D103" s="60">
        <v>1000</v>
      </c>
      <c r="E103" s="21">
        <v>1802</v>
      </c>
      <c r="F103" s="21">
        <v>917</v>
      </c>
      <c r="G103" s="60">
        <v>885</v>
      </c>
      <c r="H103" s="21">
        <v>268</v>
      </c>
      <c r="I103" s="21">
        <v>153</v>
      </c>
      <c r="J103" s="60">
        <v>115</v>
      </c>
      <c r="K103" s="21">
        <v>111</v>
      </c>
      <c r="L103" s="21">
        <v>84</v>
      </c>
      <c r="M103" s="21">
        <v>81</v>
      </c>
      <c r="N103" s="21">
        <v>82</v>
      </c>
      <c r="O103" s="21">
        <v>125</v>
      </c>
      <c r="P103" s="21">
        <v>144</v>
      </c>
      <c r="Q103" s="21">
        <v>114</v>
      </c>
      <c r="R103" s="21">
        <v>127</v>
      </c>
      <c r="S103" s="21">
        <v>118</v>
      </c>
      <c r="T103" s="21">
        <v>125</v>
      </c>
      <c r="U103" s="21">
        <v>141</v>
      </c>
      <c r="V103" s="21">
        <v>157</v>
      </c>
      <c r="W103" s="21">
        <v>141</v>
      </c>
      <c r="X103" s="21">
        <v>140</v>
      </c>
      <c r="Y103" s="21">
        <v>142</v>
      </c>
      <c r="Z103" s="21">
        <v>90</v>
      </c>
      <c r="AA103" s="21">
        <v>71</v>
      </c>
      <c r="AB103" s="21">
        <v>46</v>
      </c>
      <c r="AC103" s="22">
        <v>31</v>
      </c>
    </row>
    <row r="104" spans="1:29" x14ac:dyDescent="0.25">
      <c r="A104" s="7" t="s">
        <v>84</v>
      </c>
      <c r="B104" s="21">
        <v>389</v>
      </c>
      <c r="C104" s="21">
        <v>190</v>
      </c>
      <c r="D104" s="60">
        <v>199</v>
      </c>
      <c r="E104" s="21">
        <v>382</v>
      </c>
      <c r="F104" s="21">
        <v>188</v>
      </c>
      <c r="G104" s="60">
        <v>194</v>
      </c>
      <c r="H104" s="21">
        <v>7</v>
      </c>
      <c r="I104" s="21">
        <v>2</v>
      </c>
      <c r="J104" s="60">
        <v>5</v>
      </c>
      <c r="K104" s="21">
        <v>3</v>
      </c>
      <c r="L104" s="21">
        <v>7</v>
      </c>
      <c r="M104" s="21">
        <v>18</v>
      </c>
      <c r="N104" s="21">
        <v>32</v>
      </c>
      <c r="O104" s="21">
        <v>41</v>
      </c>
      <c r="P104" s="21">
        <v>14</v>
      </c>
      <c r="Q104" s="21">
        <v>12</v>
      </c>
      <c r="R104" s="21">
        <v>4</v>
      </c>
      <c r="S104" s="21">
        <v>22</v>
      </c>
      <c r="T104" s="21">
        <v>39</v>
      </c>
      <c r="U104" s="21">
        <v>44</v>
      </c>
      <c r="V104" s="21">
        <v>28</v>
      </c>
      <c r="W104" s="21">
        <v>20</v>
      </c>
      <c r="X104" s="21">
        <v>18</v>
      </c>
      <c r="Y104" s="21">
        <v>14</v>
      </c>
      <c r="Z104" s="21">
        <v>28</v>
      </c>
      <c r="AA104" s="21">
        <v>15</v>
      </c>
      <c r="AB104" s="21">
        <v>20</v>
      </c>
      <c r="AC104" s="22">
        <v>10</v>
      </c>
    </row>
    <row r="105" spans="1:29" x14ac:dyDescent="0.25">
      <c r="A105" s="7" t="s">
        <v>85</v>
      </c>
      <c r="B105" s="21">
        <v>1218</v>
      </c>
      <c r="C105" s="21">
        <v>600</v>
      </c>
      <c r="D105" s="60">
        <v>618</v>
      </c>
      <c r="E105" s="21">
        <v>1149</v>
      </c>
      <c r="F105" s="21">
        <v>560</v>
      </c>
      <c r="G105" s="60">
        <v>589</v>
      </c>
      <c r="H105" s="21">
        <v>69</v>
      </c>
      <c r="I105" s="21">
        <v>40</v>
      </c>
      <c r="J105" s="60">
        <v>29</v>
      </c>
      <c r="K105" s="21">
        <v>36</v>
      </c>
      <c r="L105" s="21">
        <v>31</v>
      </c>
      <c r="M105" s="21">
        <v>61</v>
      </c>
      <c r="N105" s="21">
        <v>96</v>
      </c>
      <c r="O105" s="21">
        <v>100</v>
      </c>
      <c r="P105" s="21">
        <v>56</v>
      </c>
      <c r="Q105" s="21">
        <v>41</v>
      </c>
      <c r="R105" s="21">
        <v>44</v>
      </c>
      <c r="S105" s="21">
        <v>48</v>
      </c>
      <c r="T105" s="21">
        <v>115</v>
      </c>
      <c r="U105" s="21">
        <v>109</v>
      </c>
      <c r="V105" s="21">
        <v>78</v>
      </c>
      <c r="W105" s="21">
        <v>84</v>
      </c>
      <c r="X105" s="21">
        <v>89</v>
      </c>
      <c r="Y105" s="21">
        <v>64</v>
      </c>
      <c r="Z105" s="21">
        <v>50</v>
      </c>
      <c r="AA105" s="21">
        <v>70</v>
      </c>
      <c r="AB105" s="21">
        <v>32</v>
      </c>
      <c r="AC105" s="22">
        <v>14</v>
      </c>
    </row>
    <row r="106" spans="1:29" x14ac:dyDescent="0.25">
      <c r="A106" s="7" t="s">
        <v>86</v>
      </c>
      <c r="B106" s="21">
        <v>1324</v>
      </c>
      <c r="C106" s="21">
        <v>680</v>
      </c>
      <c r="D106" s="60">
        <v>644</v>
      </c>
      <c r="E106" s="21">
        <v>1147</v>
      </c>
      <c r="F106" s="21">
        <v>582</v>
      </c>
      <c r="G106" s="60">
        <v>565</v>
      </c>
      <c r="H106" s="21">
        <v>177</v>
      </c>
      <c r="I106" s="21">
        <v>98</v>
      </c>
      <c r="J106" s="60">
        <v>79</v>
      </c>
      <c r="K106" s="21">
        <v>45</v>
      </c>
      <c r="L106" s="21">
        <v>48</v>
      </c>
      <c r="M106" s="21">
        <v>64</v>
      </c>
      <c r="N106" s="21">
        <v>57</v>
      </c>
      <c r="O106" s="21">
        <v>67</v>
      </c>
      <c r="P106" s="21">
        <v>83</v>
      </c>
      <c r="Q106" s="21">
        <v>65</v>
      </c>
      <c r="R106" s="21">
        <v>72</v>
      </c>
      <c r="S106" s="21">
        <v>105</v>
      </c>
      <c r="T106" s="21">
        <v>99</v>
      </c>
      <c r="U106" s="21">
        <v>92</v>
      </c>
      <c r="V106" s="21">
        <v>103</v>
      </c>
      <c r="W106" s="21">
        <v>100</v>
      </c>
      <c r="X106" s="21">
        <v>107</v>
      </c>
      <c r="Y106" s="21">
        <v>77</v>
      </c>
      <c r="Z106" s="21">
        <v>71</v>
      </c>
      <c r="AA106" s="21">
        <v>44</v>
      </c>
      <c r="AB106" s="21">
        <v>20</v>
      </c>
      <c r="AC106" s="22">
        <v>5</v>
      </c>
    </row>
    <row r="107" spans="1:29" x14ac:dyDescent="0.25">
      <c r="A107" s="7" t="s">
        <v>87</v>
      </c>
      <c r="B107" s="21">
        <v>1202</v>
      </c>
      <c r="C107" s="21">
        <v>576</v>
      </c>
      <c r="D107" s="60">
        <v>626</v>
      </c>
      <c r="E107" s="21">
        <v>1093</v>
      </c>
      <c r="F107" s="21">
        <v>516</v>
      </c>
      <c r="G107" s="60">
        <v>577</v>
      </c>
      <c r="H107" s="21">
        <v>109</v>
      </c>
      <c r="I107" s="21">
        <v>60</v>
      </c>
      <c r="J107" s="60">
        <v>49</v>
      </c>
      <c r="K107" s="21">
        <v>34</v>
      </c>
      <c r="L107" s="21">
        <v>34</v>
      </c>
      <c r="M107" s="21">
        <v>64</v>
      </c>
      <c r="N107" s="21">
        <v>69</v>
      </c>
      <c r="O107" s="21">
        <v>90</v>
      </c>
      <c r="P107" s="21">
        <v>71</v>
      </c>
      <c r="Q107" s="21">
        <v>54</v>
      </c>
      <c r="R107" s="21">
        <v>49</v>
      </c>
      <c r="S107" s="21">
        <v>55</v>
      </c>
      <c r="T107" s="21">
        <v>106</v>
      </c>
      <c r="U107" s="21">
        <v>97</v>
      </c>
      <c r="V107" s="21">
        <v>103</v>
      </c>
      <c r="W107" s="21">
        <v>75</v>
      </c>
      <c r="X107" s="21">
        <v>59</v>
      </c>
      <c r="Y107" s="21">
        <v>59</v>
      </c>
      <c r="Z107" s="21">
        <v>70</v>
      </c>
      <c r="AA107" s="21">
        <v>64</v>
      </c>
      <c r="AB107" s="21">
        <v>33</v>
      </c>
      <c r="AC107" s="22">
        <v>16</v>
      </c>
    </row>
    <row r="108" spans="1:29" x14ac:dyDescent="0.25">
      <c r="A108" s="7" t="s">
        <v>92</v>
      </c>
      <c r="B108" s="21">
        <v>1146</v>
      </c>
      <c r="C108" s="21">
        <v>582</v>
      </c>
      <c r="D108" s="60">
        <v>564</v>
      </c>
      <c r="E108" s="21">
        <v>1048</v>
      </c>
      <c r="F108" s="21">
        <v>533</v>
      </c>
      <c r="G108" s="60">
        <v>515</v>
      </c>
      <c r="H108" s="21">
        <v>98</v>
      </c>
      <c r="I108" s="21">
        <v>49</v>
      </c>
      <c r="J108" s="60">
        <v>49</v>
      </c>
      <c r="K108" s="21">
        <v>45</v>
      </c>
      <c r="L108" s="21">
        <v>44</v>
      </c>
      <c r="M108" s="21">
        <v>46</v>
      </c>
      <c r="N108" s="21">
        <v>64</v>
      </c>
      <c r="O108" s="21">
        <v>51</v>
      </c>
      <c r="P108" s="21">
        <v>87</v>
      </c>
      <c r="Q108" s="21">
        <v>54</v>
      </c>
      <c r="R108" s="21">
        <v>55</v>
      </c>
      <c r="S108" s="21">
        <v>72</v>
      </c>
      <c r="T108" s="21">
        <v>81</v>
      </c>
      <c r="U108" s="21">
        <v>96</v>
      </c>
      <c r="V108" s="21">
        <v>96</v>
      </c>
      <c r="W108" s="21">
        <v>96</v>
      </c>
      <c r="X108" s="21">
        <v>69</v>
      </c>
      <c r="Y108" s="21">
        <v>75</v>
      </c>
      <c r="Z108" s="21">
        <v>40</v>
      </c>
      <c r="AA108" s="21">
        <v>45</v>
      </c>
      <c r="AB108" s="21">
        <v>17</v>
      </c>
      <c r="AC108" s="22">
        <v>13</v>
      </c>
    </row>
    <row r="109" spans="1:29" ht="13" x14ac:dyDescent="0.3">
      <c r="A109" s="6" t="str">
        <f>VLOOKUP("&lt;Zeilentitel_12&gt;",Uebersetzungen!$B$3:$E$121,Uebersetzungen!$B$2+1,FALSE)</f>
        <v>Region Viamala</v>
      </c>
      <c r="B109" s="9">
        <v>13251</v>
      </c>
      <c r="C109" s="9">
        <v>6663</v>
      </c>
      <c r="D109" s="65">
        <v>6588</v>
      </c>
      <c r="E109" s="9">
        <v>11245</v>
      </c>
      <c r="F109" s="9">
        <v>5543</v>
      </c>
      <c r="G109" s="65">
        <v>5702</v>
      </c>
      <c r="H109" s="9">
        <v>2006</v>
      </c>
      <c r="I109" s="9">
        <v>1120</v>
      </c>
      <c r="J109" s="65">
        <v>886</v>
      </c>
      <c r="K109" s="67">
        <v>665</v>
      </c>
      <c r="L109" s="67">
        <v>620</v>
      </c>
      <c r="M109" s="67">
        <v>651</v>
      </c>
      <c r="N109" s="67">
        <v>773</v>
      </c>
      <c r="O109" s="67">
        <v>782</v>
      </c>
      <c r="P109" s="67">
        <v>757</v>
      </c>
      <c r="Q109" s="67">
        <v>769</v>
      </c>
      <c r="R109" s="67">
        <v>719</v>
      </c>
      <c r="S109" s="67">
        <v>816</v>
      </c>
      <c r="T109" s="67">
        <v>1074</v>
      </c>
      <c r="U109" s="67">
        <v>1100</v>
      </c>
      <c r="V109" s="67">
        <v>1011</v>
      </c>
      <c r="W109" s="67">
        <v>896</v>
      </c>
      <c r="X109" s="67">
        <v>824</v>
      </c>
      <c r="Y109" s="67">
        <v>626</v>
      </c>
      <c r="Z109" s="67">
        <v>452</v>
      </c>
      <c r="AA109" s="67">
        <v>351</v>
      </c>
      <c r="AB109" s="67">
        <v>246</v>
      </c>
      <c r="AC109" s="68">
        <v>119</v>
      </c>
    </row>
    <row r="110" spans="1:29" x14ac:dyDescent="0.25">
      <c r="A110" s="7" t="s">
        <v>13</v>
      </c>
      <c r="B110" s="21">
        <v>345</v>
      </c>
      <c r="C110" s="21">
        <v>169</v>
      </c>
      <c r="D110" s="60">
        <v>176</v>
      </c>
      <c r="E110" s="21">
        <v>318</v>
      </c>
      <c r="F110" s="21">
        <v>155</v>
      </c>
      <c r="G110" s="60">
        <v>163</v>
      </c>
      <c r="H110" s="21">
        <v>27</v>
      </c>
      <c r="I110" s="21">
        <v>14</v>
      </c>
      <c r="J110" s="60">
        <v>13</v>
      </c>
      <c r="K110" s="21">
        <v>17</v>
      </c>
      <c r="L110" s="21">
        <v>21</v>
      </c>
      <c r="M110" s="21">
        <v>16</v>
      </c>
      <c r="N110" s="21">
        <v>14</v>
      </c>
      <c r="O110" s="21">
        <v>18</v>
      </c>
      <c r="P110" s="21">
        <v>19</v>
      </c>
      <c r="Q110" s="21">
        <v>18</v>
      </c>
      <c r="R110" s="21">
        <v>20</v>
      </c>
      <c r="S110" s="21">
        <v>14</v>
      </c>
      <c r="T110" s="21">
        <v>34</v>
      </c>
      <c r="U110" s="21">
        <v>27</v>
      </c>
      <c r="V110" s="21">
        <v>25</v>
      </c>
      <c r="W110" s="21">
        <v>20</v>
      </c>
      <c r="X110" s="21">
        <v>36</v>
      </c>
      <c r="Y110" s="21">
        <v>24</v>
      </c>
      <c r="Z110" s="21">
        <v>9</v>
      </c>
      <c r="AA110" s="21">
        <v>7</v>
      </c>
      <c r="AB110" s="21">
        <v>3</v>
      </c>
      <c r="AC110" s="22">
        <v>3</v>
      </c>
    </row>
    <row r="111" spans="1:29" x14ac:dyDescent="0.25">
      <c r="A111" s="7" t="s">
        <v>14</v>
      </c>
      <c r="B111" s="21">
        <v>303</v>
      </c>
      <c r="C111" s="21">
        <v>145</v>
      </c>
      <c r="D111" s="60">
        <v>158</v>
      </c>
      <c r="E111" s="21">
        <v>269</v>
      </c>
      <c r="F111" s="21">
        <v>127</v>
      </c>
      <c r="G111" s="60">
        <v>142</v>
      </c>
      <c r="H111" s="21">
        <v>34</v>
      </c>
      <c r="I111" s="21">
        <v>18</v>
      </c>
      <c r="J111" s="60">
        <v>16</v>
      </c>
      <c r="K111" s="69">
        <v>15</v>
      </c>
      <c r="L111" s="10">
        <v>14</v>
      </c>
      <c r="M111" s="10">
        <v>19</v>
      </c>
      <c r="N111" s="10">
        <v>20</v>
      </c>
      <c r="O111" s="10">
        <v>24</v>
      </c>
      <c r="P111" s="10">
        <v>10</v>
      </c>
      <c r="Q111" s="10">
        <v>20</v>
      </c>
      <c r="R111" s="10">
        <v>16</v>
      </c>
      <c r="S111" s="10">
        <v>13</v>
      </c>
      <c r="T111" s="10">
        <v>37</v>
      </c>
      <c r="U111" s="10">
        <v>29</v>
      </c>
      <c r="V111" s="10">
        <v>22</v>
      </c>
      <c r="W111" s="10">
        <v>24</v>
      </c>
      <c r="X111" s="10">
        <v>16</v>
      </c>
      <c r="Y111" s="10">
        <v>14</v>
      </c>
      <c r="Z111" s="10">
        <v>6</v>
      </c>
      <c r="AA111" s="10">
        <v>3</v>
      </c>
      <c r="AB111" s="10">
        <v>1</v>
      </c>
      <c r="AC111" s="14">
        <v>0</v>
      </c>
    </row>
    <row r="112" spans="1:29" x14ac:dyDescent="0.25">
      <c r="A112" s="7" t="s">
        <v>15</v>
      </c>
      <c r="B112" s="21">
        <v>820</v>
      </c>
      <c r="C112" s="21">
        <v>401</v>
      </c>
      <c r="D112" s="60">
        <v>419</v>
      </c>
      <c r="E112" s="21">
        <v>780</v>
      </c>
      <c r="F112" s="21">
        <v>382</v>
      </c>
      <c r="G112" s="60">
        <v>398</v>
      </c>
      <c r="H112" s="21">
        <v>40</v>
      </c>
      <c r="I112" s="21">
        <v>19</v>
      </c>
      <c r="J112" s="60">
        <v>21</v>
      </c>
      <c r="K112" s="21">
        <v>44</v>
      </c>
      <c r="L112" s="21">
        <v>33</v>
      </c>
      <c r="M112" s="21">
        <v>35</v>
      </c>
      <c r="N112" s="21">
        <v>56</v>
      </c>
      <c r="O112" s="21">
        <v>56</v>
      </c>
      <c r="P112" s="21">
        <v>57</v>
      </c>
      <c r="Q112" s="21">
        <v>37</v>
      </c>
      <c r="R112" s="21">
        <v>37</v>
      </c>
      <c r="S112" s="21">
        <v>43</v>
      </c>
      <c r="T112" s="21">
        <v>81</v>
      </c>
      <c r="U112" s="21">
        <v>53</v>
      </c>
      <c r="V112" s="21">
        <v>63</v>
      </c>
      <c r="W112" s="21">
        <v>58</v>
      </c>
      <c r="X112" s="21">
        <v>40</v>
      </c>
      <c r="Y112" s="21">
        <v>47</v>
      </c>
      <c r="Z112" s="21">
        <v>20</v>
      </c>
      <c r="AA112" s="21">
        <v>25</v>
      </c>
      <c r="AB112" s="21">
        <v>26</v>
      </c>
      <c r="AC112" s="22">
        <v>9</v>
      </c>
    </row>
    <row r="113" spans="1:29" x14ac:dyDescent="0.25">
      <c r="A113" s="7" t="s">
        <v>16</v>
      </c>
      <c r="B113" s="21">
        <v>927</v>
      </c>
      <c r="C113" s="21">
        <v>472</v>
      </c>
      <c r="D113" s="60">
        <v>455</v>
      </c>
      <c r="E113" s="21">
        <v>777</v>
      </c>
      <c r="F113" s="21">
        <v>381</v>
      </c>
      <c r="G113" s="60">
        <v>396</v>
      </c>
      <c r="H113" s="21">
        <v>150</v>
      </c>
      <c r="I113" s="21">
        <v>91</v>
      </c>
      <c r="J113" s="60">
        <v>59</v>
      </c>
      <c r="K113" s="21">
        <v>51</v>
      </c>
      <c r="L113" s="21">
        <v>45</v>
      </c>
      <c r="M113" s="21">
        <v>54</v>
      </c>
      <c r="N113" s="21">
        <v>51</v>
      </c>
      <c r="O113" s="21">
        <v>59</v>
      </c>
      <c r="P113" s="21">
        <v>49</v>
      </c>
      <c r="Q113" s="21">
        <v>53</v>
      </c>
      <c r="R113" s="21">
        <v>59</v>
      </c>
      <c r="S113" s="21">
        <v>51</v>
      </c>
      <c r="T113" s="21">
        <v>78</v>
      </c>
      <c r="U113" s="21">
        <v>76</v>
      </c>
      <c r="V113" s="21">
        <v>62</v>
      </c>
      <c r="W113" s="21">
        <v>54</v>
      </c>
      <c r="X113" s="21">
        <v>60</v>
      </c>
      <c r="Y113" s="21">
        <v>46</v>
      </c>
      <c r="Z113" s="21">
        <v>30</v>
      </c>
      <c r="AA113" s="21">
        <v>28</v>
      </c>
      <c r="AB113" s="21">
        <v>15</v>
      </c>
      <c r="AC113" s="22">
        <v>6</v>
      </c>
    </row>
    <row r="114" spans="1:29" x14ac:dyDescent="0.25">
      <c r="A114" s="7" t="s">
        <v>17</v>
      </c>
      <c r="B114" s="21">
        <v>2087</v>
      </c>
      <c r="C114" s="21">
        <v>1065</v>
      </c>
      <c r="D114" s="60">
        <v>1022</v>
      </c>
      <c r="E114" s="21">
        <v>1748</v>
      </c>
      <c r="F114" s="21">
        <v>865</v>
      </c>
      <c r="G114" s="60">
        <v>883</v>
      </c>
      <c r="H114" s="21">
        <v>339</v>
      </c>
      <c r="I114" s="21">
        <v>200</v>
      </c>
      <c r="J114" s="60">
        <v>139</v>
      </c>
      <c r="K114" s="21">
        <v>94</v>
      </c>
      <c r="L114" s="21">
        <v>111</v>
      </c>
      <c r="M114" s="21">
        <v>97</v>
      </c>
      <c r="N114" s="21">
        <v>122</v>
      </c>
      <c r="O114" s="21">
        <v>130</v>
      </c>
      <c r="P114" s="21">
        <v>107</v>
      </c>
      <c r="Q114" s="21">
        <v>107</v>
      </c>
      <c r="R114" s="21">
        <v>119</v>
      </c>
      <c r="S114" s="21">
        <v>137</v>
      </c>
      <c r="T114" s="21">
        <v>180</v>
      </c>
      <c r="U114" s="21">
        <v>187</v>
      </c>
      <c r="V114" s="21">
        <v>160</v>
      </c>
      <c r="W114" s="21">
        <v>140</v>
      </c>
      <c r="X114" s="21">
        <v>136</v>
      </c>
      <c r="Y114" s="21">
        <v>104</v>
      </c>
      <c r="Z114" s="21">
        <v>63</v>
      </c>
      <c r="AA114" s="21">
        <v>50</v>
      </c>
      <c r="AB114" s="21">
        <v>28</v>
      </c>
      <c r="AC114" s="22">
        <v>15</v>
      </c>
    </row>
    <row r="115" spans="1:29" x14ac:dyDescent="0.25">
      <c r="A115" s="7" t="s">
        <v>18</v>
      </c>
      <c r="B115" s="21">
        <v>229</v>
      </c>
      <c r="C115" s="21">
        <v>113</v>
      </c>
      <c r="D115" s="60">
        <v>116</v>
      </c>
      <c r="E115" s="21">
        <v>219</v>
      </c>
      <c r="F115" s="21">
        <v>107</v>
      </c>
      <c r="G115" s="60">
        <v>112</v>
      </c>
      <c r="H115" s="21">
        <v>10</v>
      </c>
      <c r="I115" s="21">
        <v>6</v>
      </c>
      <c r="J115" s="60">
        <v>4</v>
      </c>
      <c r="K115" s="21">
        <v>14</v>
      </c>
      <c r="L115" s="21">
        <v>14</v>
      </c>
      <c r="M115" s="21">
        <v>25</v>
      </c>
      <c r="N115" s="21">
        <v>13</v>
      </c>
      <c r="O115" s="21">
        <v>6</v>
      </c>
      <c r="P115" s="21">
        <v>18</v>
      </c>
      <c r="Q115" s="21">
        <v>10</v>
      </c>
      <c r="R115" s="21">
        <v>11</v>
      </c>
      <c r="S115" s="21">
        <v>18</v>
      </c>
      <c r="T115" s="21">
        <v>21</v>
      </c>
      <c r="U115" s="21">
        <v>12</v>
      </c>
      <c r="V115" s="21">
        <v>13</v>
      </c>
      <c r="W115" s="21">
        <v>17</v>
      </c>
      <c r="X115" s="21">
        <v>9</v>
      </c>
      <c r="Y115" s="21">
        <v>12</v>
      </c>
      <c r="Z115" s="21">
        <v>8</v>
      </c>
      <c r="AA115" s="21">
        <v>1</v>
      </c>
      <c r="AB115" s="21">
        <v>6</v>
      </c>
      <c r="AC115" s="22">
        <v>1</v>
      </c>
    </row>
    <row r="116" spans="1:29" x14ac:dyDescent="0.25">
      <c r="A116" s="7" t="s">
        <v>19</v>
      </c>
      <c r="B116" s="21">
        <v>475</v>
      </c>
      <c r="C116" s="21">
        <v>236</v>
      </c>
      <c r="D116" s="60">
        <v>239</v>
      </c>
      <c r="E116" s="21">
        <v>459</v>
      </c>
      <c r="F116" s="21">
        <v>230</v>
      </c>
      <c r="G116" s="60">
        <v>229</v>
      </c>
      <c r="H116" s="21">
        <v>16</v>
      </c>
      <c r="I116" s="21">
        <v>6</v>
      </c>
      <c r="J116" s="60">
        <v>10</v>
      </c>
      <c r="K116" s="21">
        <v>45</v>
      </c>
      <c r="L116" s="21">
        <v>22</v>
      </c>
      <c r="M116" s="21">
        <v>23</v>
      </c>
      <c r="N116" s="21">
        <v>28</v>
      </c>
      <c r="O116" s="21">
        <v>27</v>
      </c>
      <c r="P116" s="21">
        <v>28</v>
      </c>
      <c r="Q116" s="21">
        <v>42</v>
      </c>
      <c r="R116" s="21">
        <v>32</v>
      </c>
      <c r="S116" s="21">
        <v>20</v>
      </c>
      <c r="T116" s="21">
        <v>36</v>
      </c>
      <c r="U116" s="21">
        <v>46</v>
      </c>
      <c r="V116" s="21">
        <v>34</v>
      </c>
      <c r="W116" s="21">
        <v>34</v>
      </c>
      <c r="X116" s="21">
        <v>28</v>
      </c>
      <c r="Y116" s="21">
        <v>12</v>
      </c>
      <c r="Z116" s="21">
        <v>11</v>
      </c>
      <c r="AA116" s="21">
        <v>3</v>
      </c>
      <c r="AB116" s="21">
        <v>2</v>
      </c>
      <c r="AC116" s="22">
        <v>2</v>
      </c>
    </row>
    <row r="117" spans="1:29" x14ac:dyDescent="0.25">
      <c r="A117" s="7" t="s">
        <v>20</v>
      </c>
      <c r="B117" s="21">
        <v>3097</v>
      </c>
      <c r="C117" s="21">
        <v>1574</v>
      </c>
      <c r="D117" s="60">
        <v>1523</v>
      </c>
      <c r="E117" s="21">
        <v>2138</v>
      </c>
      <c r="F117" s="21">
        <v>1044</v>
      </c>
      <c r="G117" s="60">
        <v>1094</v>
      </c>
      <c r="H117" s="21">
        <v>959</v>
      </c>
      <c r="I117" s="21">
        <v>530</v>
      </c>
      <c r="J117" s="60">
        <v>429</v>
      </c>
      <c r="K117" s="21">
        <v>154</v>
      </c>
      <c r="L117" s="21">
        <v>140</v>
      </c>
      <c r="M117" s="21">
        <v>139</v>
      </c>
      <c r="N117" s="21">
        <v>187</v>
      </c>
      <c r="O117" s="21">
        <v>184</v>
      </c>
      <c r="P117" s="21">
        <v>191</v>
      </c>
      <c r="Q117" s="21">
        <v>214</v>
      </c>
      <c r="R117" s="21">
        <v>182</v>
      </c>
      <c r="S117" s="21">
        <v>205</v>
      </c>
      <c r="T117" s="21">
        <v>228</v>
      </c>
      <c r="U117" s="21">
        <v>254</v>
      </c>
      <c r="V117" s="21">
        <v>238</v>
      </c>
      <c r="W117" s="21">
        <v>186</v>
      </c>
      <c r="X117" s="21">
        <v>173</v>
      </c>
      <c r="Y117" s="21">
        <v>146</v>
      </c>
      <c r="Z117" s="21">
        <v>108</v>
      </c>
      <c r="AA117" s="21">
        <v>90</v>
      </c>
      <c r="AB117" s="21">
        <v>56</v>
      </c>
      <c r="AC117" s="22">
        <v>22</v>
      </c>
    </row>
    <row r="118" spans="1:29" x14ac:dyDescent="0.25">
      <c r="A118" s="7" t="s">
        <v>21</v>
      </c>
      <c r="B118" s="21">
        <v>126</v>
      </c>
      <c r="C118" s="21">
        <v>68</v>
      </c>
      <c r="D118" s="60">
        <v>58</v>
      </c>
      <c r="E118" s="21">
        <v>117</v>
      </c>
      <c r="F118" s="21">
        <v>64</v>
      </c>
      <c r="G118" s="60">
        <v>53</v>
      </c>
      <c r="H118" s="21">
        <v>9</v>
      </c>
      <c r="I118" s="21">
        <v>4</v>
      </c>
      <c r="J118" s="60">
        <v>5</v>
      </c>
      <c r="K118" s="21">
        <v>4</v>
      </c>
      <c r="L118" s="21">
        <v>5</v>
      </c>
      <c r="M118" s="21">
        <v>6</v>
      </c>
      <c r="N118" s="21">
        <v>7</v>
      </c>
      <c r="O118" s="21">
        <v>2</v>
      </c>
      <c r="P118" s="21">
        <v>10</v>
      </c>
      <c r="Q118" s="21">
        <v>5</v>
      </c>
      <c r="R118" s="21">
        <v>6</v>
      </c>
      <c r="S118" s="21">
        <v>5</v>
      </c>
      <c r="T118" s="21">
        <v>13</v>
      </c>
      <c r="U118" s="21">
        <v>8</v>
      </c>
      <c r="V118" s="21">
        <v>13</v>
      </c>
      <c r="W118" s="21">
        <v>12</v>
      </c>
      <c r="X118" s="21">
        <v>15</v>
      </c>
      <c r="Y118" s="21">
        <v>4</v>
      </c>
      <c r="Z118" s="21">
        <v>8</v>
      </c>
      <c r="AA118" s="21">
        <v>0</v>
      </c>
      <c r="AB118" s="21">
        <v>2</v>
      </c>
      <c r="AC118" s="22">
        <v>1</v>
      </c>
    </row>
    <row r="119" spans="1:29" x14ac:dyDescent="0.25">
      <c r="A119" s="7" t="s">
        <v>22</v>
      </c>
      <c r="B119" s="21">
        <v>141</v>
      </c>
      <c r="C119" s="21">
        <v>80</v>
      </c>
      <c r="D119" s="60">
        <v>61</v>
      </c>
      <c r="E119" s="21">
        <v>131</v>
      </c>
      <c r="F119" s="21">
        <v>75</v>
      </c>
      <c r="G119" s="60">
        <v>56</v>
      </c>
      <c r="H119" s="21">
        <v>10</v>
      </c>
      <c r="I119" s="21">
        <v>5</v>
      </c>
      <c r="J119" s="60">
        <v>5</v>
      </c>
      <c r="K119" s="21">
        <v>8</v>
      </c>
      <c r="L119" s="21">
        <v>6</v>
      </c>
      <c r="M119" s="21">
        <v>2</v>
      </c>
      <c r="N119" s="21">
        <v>1</v>
      </c>
      <c r="O119" s="21">
        <v>3</v>
      </c>
      <c r="P119" s="21">
        <v>4</v>
      </c>
      <c r="Q119" s="21">
        <v>11</v>
      </c>
      <c r="R119" s="21">
        <v>11</v>
      </c>
      <c r="S119" s="21">
        <v>12</v>
      </c>
      <c r="T119" s="21">
        <v>10</v>
      </c>
      <c r="U119" s="21">
        <v>6</v>
      </c>
      <c r="V119" s="21">
        <v>3</v>
      </c>
      <c r="W119" s="21">
        <v>15</v>
      </c>
      <c r="X119" s="21">
        <v>23</v>
      </c>
      <c r="Y119" s="21">
        <v>9</v>
      </c>
      <c r="Z119" s="21">
        <v>11</v>
      </c>
      <c r="AA119" s="21">
        <v>4</v>
      </c>
      <c r="AB119" s="21">
        <v>1</v>
      </c>
      <c r="AC119" s="22">
        <v>1</v>
      </c>
    </row>
    <row r="120" spans="1:29" x14ac:dyDescent="0.25">
      <c r="A120" s="7" t="s">
        <v>24</v>
      </c>
      <c r="B120" s="21">
        <v>1943</v>
      </c>
      <c r="C120" s="21">
        <v>945</v>
      </c>
      <c r="D120" s="60">
        <v>998</v>
      </c>
      <c r="E120" s="21">
        <v>1863</v>
      </c>
      <c r="F120" s="21">
        <v>903</v>
      </c>
      <c r="G120" s="60">
        <v>960</v>
      </c>
      <c r="H120" s="21">
        <v>80</v>
      </c>
      <c r="I120" s="21">
        <v>42</v>
      </c>
      <c r="J120" s="60">
        <v>38</v>
      </c>
      <c r="K120" s="21">
        <v>104</v>
      </c>
      <c r="L120" s="21">
        <v>106</v>
      </c>
      <c r="M120" s="21">
        <v>91</v>
      </c>
      <c r="N120" s="21">
        <v>111</v>
      </c>
      <c r="O120" s="21">
        <v>127</v>
      </c>
      <c r="P120" s="21">
        <v>90</v>
      </c>
      <c r="Q120" s="21">
        <v>113</v>
      </c>
      <c r="R120" s="21">
        <v>96</v>
      </c>
      <c r="S120" s="21">
        <v>120</v>
      </c>
      <c r="T120" s="21">
        <v>151</v>
      </c>
      <c r="U120" s="21">
        <v>184</v>
      </c>
      <c r="V120" s="21">
        <v>166</v>
      </c>
      <c r="W120" s="21">
        <v>163</v>
      </c>
      <c r="X120" s="21">
        <v>111</v>
      </c>
      <c r="Y120" s="21">
        <v>63</v>
      </c>
      <c r="Z120" s="21">
        <v>53</v>
      </c>
      <c r="AA120" s="21">
        <v>43</v>
      </c>
      <c r="AB120" s="21">
        <v>30</v>
      </c>
      <c r="AC120" s="22">
        <v>21</v>
      </c>
    </row>
    <row r="121" spans="1:29" x14ac:dyDescent="0.25">
      <c r="A121" s="7" t="s">
        <v>25</v>
      </c>
      <c r="B121" s="21">
        <v>168</v>
      </c>
      <c r="C121" s="21">
        <v>79</v>
      </c>
      <c r="D121" s="60">
        <v>89</v>
      </c>
      <c r="E121" s="21">
        <v>158</v>
      </c>
      <c r="F121" s="21">
        <v>73</v>
      </c>
      <c r="G121" s="60">
        <v>85</v>
      </c>
      <c r="H121" s="21">
        <v>10</v>
      </c>
      <c r="I121" s="21">
        <v>6</v>
      </c>
      <c r="J121" s="60">
        <v>4</v>
      </c>
      <c r="K121" s="21">
        <v>6</v>
      </c>
      <c r="L121" s="21">
        <v>3</v>
      </c>
      <c r="M121" s="21">
        <v>8</v>
      </c>
      <c r="N121" s="21">
        <v>15</v>
      </c>
      <c r="O121" s="21">
        <v>7</v>
      </c>
      <c r="P121" s="21">
        <v>3</v>
      </c>
      <c r="Q121" s="21">
        <v>11</v>
      </c>
      <c r="R121" s="21">
        <v>4</v>
      </c>
      <c r="S121" s="21">
        <v>10</v>
      </c>
      <c r="T121" s="21">
        <v>10</v>
      </c>
      <c r="U121" s="21">
        <v>16</v>
      </c>
      <c r="V121" s="21">
        <v>17</v>
      </c>
      <c r="W121" s="21">
        <v>17</v>
      </c>
      <c r="X121" s="21">
        <v>13</v>
      </c>
      <c r="Y121" s="21">
        <v>7</v>
      </c>
      <c r="Z121" s="21">
        <v>7</v>
      </c>
      <c r="AA121" s="21">
        <v>3</v>
      </c>
      <c r="AB121" s="21">
        <v>8</v>
      </c>
      <c r="AC121" s="22">
        <v>3</v>
      </c>
    </row>
    <row r="122" spans="1:29" x14ac:dyDescent="0.25">
      <c r="A122" s="7" t="s">
        <v>26</v>
      </c>
      <c r="B122" s="21">
        <v>125</v>
      </c>
      <c r="C122" s="21">
        <v>61</v>
      </c>
      <c r="D122" s="60">
        <v>64</v>
      </c>
      <c r="E122" s="21">
        <v>125</v>
      </c>
      <c r="F122" s="21">
        <v>61</v>
      </c>
      <c r="G122" s="60">
        <v>64</v>
      </c>
      <c r="H122" s="21">
        <v>0</v>
      </c>
      <c r="I122" s="21">
        <v>0</v>
      </c>
      <c r="J122" s="60">
        <v>0</v>
      </c>
      <c r="K122" s="21">
        <v>7</v>
      </c>
      <c r="L122" s="21">
        <v>9</v>
      </c>
      <c r="M122" s="21">
        <v>8</v>
      </c>
      <c r="N122" s="21">
        <v>3</v>
      </c>
      <c r="O122" s="21">
        <v>5</v>
      </c>
      <c r="P122" s="21">
        <v>12</v>
      </c>
      <c r="Q122" s="21">
        <v>3</v>
      </c>
      <c r="R122" s="21">
        <v>6</v>
      </c>
      <c r="S122" s="21">
        <v>12</v>
      </c>
      <c r="T122" s="21">
        <v>3</v>
      </c>
      <c r="U122" s="21">
        <v>9</v>
      </c>
      <c r="V122" s="21">
        <v>6</v>
      </c>
      <c r="W122" s="21">
        <v>7</v>
      </c>
      <c r="X122" s="21">
        <v>11</v>
      </c>
      <c r="Y122" s="21">
        <v>6</v>
      </c>
      <c r="Z122" s="21">
        <v>4</v>
      </c>
      <c r="AA122" s="21">
        <v>6</v>
      </c>
      <c r="AB122" s="21">
        <v>7</v>
      </c>
      <c r="AC122" s="22">
        <v>1</v>
      </c>
    </row>
    <row r="123" spans="1:29" x14ac:dyDescent="0.25">
      <c r="A123" s="7" t="s">
        <v>27</v>
      </c>
      <c r="B123" s="21">
        <v>958</v>
      </c>
      <c r="C123" s="21">
        <v>462</v>
      </c>
      <c r="D123" s="60">
        <v>496</v>
      </c>
      <c r="E123" s="21">
        <v>805</v>
      </c>
      <c r="F123" s="21">
        <v>373</v>
      </c>
      <c r="G123" s="60">
        <v>432</v>
      </c>
      <c r="H123" s="21">
        <v>153</v>
      </c>
      <c r="I123" s="21">
        <v>89</v>
      </c>
      <c r="J123" s="60">
        <v>64</v>
      </c>
      <c r="K123" s="21">
        <v>44</v>
      </c>
      <c r="L123" s="21">
        <v>44</v>
      </c>
      <c r="M123" s="21">
        <v>47</v>
      </c>
      <c r="N123" s="21">
        <v>54</v>
      </c>
      <c r="O123" s="21">
        <v>44</v>
      </c>
      <c r="P123" s="21">
        <v>57</v>
      </c>
      <c r="Q123" s="21">
        <v>51</v>
      </c>
      <c r="R123" s="21">
        <v>54</v>
      </c>
      <c r="S123" s="21">
        <v>63</v>
      </c>
      <c r="T123" s="21">
        <v>73</v>
      </c>
      <c r="U123" s="21">
        <v>55</v>
      </c>
      <c r="V123" s="21">
        <v>73</v>
      </c>
      <c r="W123" s="21">
        <v>58</v>
      </c>
      <c r="X123" s="21">
        <v>54</v>
      </c>
      <c r="Y123" s="21">
        <v>50</v>
      </c>
      <c r="Z123" s="21">
        <v>47</v>
      </c>
      <c r="AA123" s="21">
        <v>42</v>
      </c>
      <c r="AB123" s="21">
        <v>26</v>
      </c>
      <c r="AC123" s="22">
        <v>22</v>
      </c>
    </row>
    <row r="124" spans="1:29" x14ac:dyDescent="0.25">
      <c r="A124" s="7" t="s">
        <v>243</v>
      </c>
      <c r="B124" s="21">
        <v>52</v>
      </c>
      <c r="C124" s="21">
        <v>32</v>
      </c>
      <c r="D124" s="60">
        <v>20</v>
      </c>
      <c r="E124" s="21">
        <v>48</v>
      </c>
      <c r="F124" s="21">
        <v>28</v>
      </c>
      <c r="G124" s="60">
        <v>20</v>
      </c>
      <c r="H124" s="21">
        <v>4</v>
      </c>
      <c r="I124" s="21">
        <v>4</v>
      </c>
      <c r="J124" s="60">
        <v>0</v>
      </c>
      <c r="K124" s="21">
        <v>3</v>
      </c>
      <c r="L124" s="21">
        <v>2</v>
      </c>
      <c r="M124" s="21">
        <v>1</v>
      </c>
      <c r="N124" s="21">
        <v>3</v>
      </c>
      <c r="O124" s="21">
        <v>4</v>
      </c>
      <c r="P124" s="21">
        <v>4</v>
      </c>
      <c r="Q124" s="21">
        <v>4</v>
      </c>
      <c r="R124" s="21">
        <v>2</v>
      </c>
      <c r="S124" s="21">
        <v>3</v>
      </c>
      <c r="T124" s="21">
        <v>5</v>
      </c>
      <c r="U124" s="21">
        <v>4</v>
      </c>
      <c r="V124" s="21">
        <v>5</v>
      </c>
      <c r="W124" s="21">
        <v>4</v>
      </c>
      <c r="X124" s="21">
        <v>2</v>
      </c>
      <c r="Y124" s="21">
        <v>1</v>
      </c>
      <c r="Z124" s="21">
        <v>2</v>
      </c>
      <c r="AA124" s="21">
        <v>2</v>
      </c>
      <c r="AB124" s="21">
        <v>1</v>
      </c>
      <c r="AC124" s="22">
        <v>0</v>
      </c>
    </row>
    <row r="125" spans="1:29" x14ac:dyDescent="0.25">
      <c r="A125" s="7" t="s">
        <v>244</v>
      </c>
      <c r="B125" s="21">
        <v>208</v>
      </c>
      <c r="C125" s="21">
        <v>100</v>
      </c>
      <c r="D125" s="60">
        <v>108</v>
      </c>
      <c r="E125" s="21">
        <v>205</v>
      </c>
      <c r="F125" s="21">
        <v>97</v>
      </c>
      <c r="G125" s="60">
        <v>108</v>
      </c>
      <c r="H125" s="21">
        <v>3</v>
      </c>
      <c r="I125" s="21">
        <v>3</v>
      </c>
      <c r="J125" s="60">
        <v>0</v>
      </c>
      <c r="K125" s="21">
        <v>16</v>
      </c>
      <c r="L125" s="21">
        <v>8</v>
      </c>
      <c r="M125" s="21">
        <v>9</v>
      </c>
      <c r="N125" s="21">
        <v>13</v>
      </c>
      <c r="O125" s="21">
        <v>21</v>
      </c>
      <c r="P125" s="21">
        <v>10</v>
      </c>
      <c r="Q125" s="21">
        <v>10</v>
      </c>
      <c r="R125" s="21">
        <v>9</v>
      </c>
      <c r="S125" s="21">
        <v>9</v>
      </c>
      <c r="T125" s="21">
        <v>15</v>
      </c>
      <c r="U125" s="21">
        <v>20</v>
      </c>
      <c r="V125" s="21">
        <v>15</v>
      </c>
      <c r="W125" s="21">
        <v>11</v>
      </c>
      <c r="X125" s="21">
        <v>10</v>
      </c>
      <c r="Y125" s="21">
        <v>12</v>
      </c>
      <c r="Z125" s="21">
        <v>9</v>
      </c>
      <c r="AA125" s="21">
        <v>5</v>
      </c>
      <c r="AB125" s="21">
        <v>6</v>
      </c>
      <c r="AC125" s="22">
        <v>0</v>
      </c>
    </row>
    <row r="126" spans="1:29" x14ac:dyDescent="0.25">
      <c r="A126" s="7" t="s">
        <v>245</v>
      </c>
      <c r="B126" s="21">
        <v>43</v>
      </c>
      <c r="C126" s="21">
        <v>19</v>
      </c>
      <c r="D126" s="60">
        <v>24</v>
      </c>
      <c r="E126" s="21">
        <v>42</v>
      </c>
      <c r="F126" s="21">
        <v>19</v>
      </c>
      <c r="G126" s="60">
        <v>23</v>
      </c>
      <c r="H126" s="21">
        <v>1</v>
      </c>
      <c r="I126" s="21">
        <v>0</v>
      </c>
      <c r="J126" s="60">
        <v>1</v>
      </c>
      <c r="K126" s="21">
        <v>0</v>
      </c>
      <c r="L126" s="21">
        <v>1</v>
      </c>
      <c r="M126" s="21">
        <v>2</v>
      </c>
      <c r="N126" s="21">
        <v>2</v>
      </c>
      <c r="O126" s="21">
        <v>3</v>
      </c>
      <c r="P126" s="21">
        <v>7</v>
      </c>
      <c r="Q126" s="21">
        <v>1</v>
      </c>
      <c r="R126" s="21">
        <v>1</v>
      </c>
      <c r="S126" s="21">
        <v>1</v>
      </c>
      <c r="T126" s="21">
        <v>1</v>
      </c>
      <c r="U126" s="21">
        <v>7</v>
      </c>
      <c r="V126" s="21">
        <v>5</v>
      </c>
      <c r="W126" s="21">
        <v>2</v>
      </c>
      <c r="X126" s="21">
        <v>0</v>
      </c>
      <c r="Y126" s="21">
        <v>0</v>
      </c>
      <c r="Z126" s="21">
        <v>1</v>
      </c>
      <c r="AA126" s="21">
        <v>5</v>
      </c>
      <c r="AB126" s="21">
        <v>4</v>
      </c>
      <c r="AC126" s="22">
        <v>0</v>
      </c>
    </row>
    <row r="127" spans="1:29" x14ac:dyDescent="0.25">
      <c r="A127" s="7" t="s">
        <v>246</v>
      </c>
      <c r="B127" s="21">
        <v>52</v>
      </c>
      <c r="C127" s="21">
        <v>30</v>
      </c>
      <c r="D127" s="60">
        <v>22</v>
      </c>
      <c r="E127" s="21">
        <v>46</v>
      </c>
      <c r="F127" s="21">
        <v>28</v>
      </c>
      <c r="G127" s="60">
        <v>18</v>
      </c>
      <c r="H127" s="21">
        <v>6</v>
      </c>
      <c r="I127" s="21">
        <v>2</v>
      </c>
      <c r="J127" s="60">
        <v>4</v>
      </c>
      <c r="K127" s="21">
        <v>2</v>
      </c>
      <c r="L127" s="21">
        <v>0</v>
      </c>
      <c r="M127" s="21">
        <v>1</v>
      </c>
      <c r="N127" s="21">
        <v>5</v>
      </c>
      <c r="O127" s="21">
        <v>6</v>
      </c>
      <c r="P127" s="21">
        <v>4</v>
      </c>
      <c r="Q127" s="21">
        <v>1</v>
      </c>
      <c r="R127" s="21">
        <v>3</v>
      </c>
      <c r="S127" s="21">
        <v>2</v>
      </c>
      <c r="T127" s="21">
        <v>3</v>
      </c>
      <c r="U127" s="21">
        <v>5</v>
      </c>
      <c r="V127" s="21">
        <v>8</v>
      </c>
      <c r="W127" s="21">
        <v>4</v>
      </c>
      <c r="X127" s="21">
        <v>2</v>
      </c>
      <c r="Y127" s="21">
        <v>2</v>
      </c>
      <c r="Z127" s="21">
        <v>3</v>
      </c>
      <c r="AA127" s="21">
        <v>1</v>
      </c>
      <c r="AB127" s="21">
        <v>0</v>
      </c>
      <c r="AC127" s="22">
        <v>0</v>
      </c>
    </row>
    <row r="128" spans="1:29" x14ac:dyDescent="0.25">
      <c r="A128" s="7" t="s">
        <v>28</v>
      </c>
      <c r="B128" s="21">
        <v>59</v>
      </c>
      <c r="C128" s="21">
        <v>35</v>
      </c>
      <c r="D128" s="60">
        <v>24</v>
      </c>
      <c r="E128" s="21">
        <v>53</v>
      </c>
      <c r="F128" s="21">
        <v>32</v>
      </c>
      <c r="G128" s="60">
        <v>21</v>
      </c>
      <c r="H128" s="21">
        <v>6</v>
      </c>
      <c r="I128" s="21">
        <v>3</v>
      </c>
      <c r="J128" s="60">
        <v>3</v>
      </c>
      <c r="K128" s="21">
        <v>3</v>
      </c>
      <c r="L128" s="21">
        <v>2</v>
      </c>
      <c r="M128" s="21">
        <v>2</v>
      </c>
      <c r="N128" s="21">
        <v>1</v>
      </c>
      <c r="O128" s="21">
        <v>1</v>
      </c>
      <c r="P128" s="21">
        <v>4</v>
      </c>
      <c r="Q128" s="21">
        <v>10</v>
      </c>
      <c r="R128" s="21">
        <v>4</v>
      </c>
      <c r="S128" s="21">
        <v>3</v>
      </c>
      <c r="T128" s="21">
        <v>3</v>
      </c>
      <c r="U128" s="21">
        <v>7</v>
      </c>
      <c r="V128" s="21">
        <v>7</v>
      </c>
      <c r="W128" s="21">
        <v>5</v>
      </c>
      <c r="X128" s="21">
        <v>3</v>
      </c>
      <c r="Y128" s="21">
        <v>2</v>
      </c>
      <c r="Z128" s="21">
        <v>0</v>
      </c>
      <c r="AA128" s="21">
        <v>0</v>
      </c>
      <c r="AB128" s="21">
        <v>1</v>
      </c>
      <c r="AC128" s="22">
        <v>1</v>
      </c>
    </row>
    <row r="129" spans="1:29" x14ac:dyDescent="0.25">
      <c r="A129" s="7" t="s">
        <v>29</v>
      </c>
      <c r="B129" s="21">
        <v>403</v>
      </c>
      <c r="C129" s="21">
        <v>215</v>
      </c>
      <c r="D129" s="60">
        <v>188</v>
      </c>
      <c r="E129" s="21">
        <v>340</v>
      </c>
      <c r="F129" s="21">
        <v>181</v>
      </c>
      <c r="G129" s="60">
        <v>159</v>
      </c>
      <c r="H129" s="21">
        <v>63</v>
      </c>
      <c r="I129" s="21">
        <v>34</v>
      </c>
      <c r="J129" s="60">
        <v>29</v>
      </c>
      <c r="K129" s="21">
        <v>10</v>
      </c>
      <c r="L129" s="21">
        <v>16</v>
      </c>
      <c r="M129" s="21">
        <v>28</v>
      </c>
      <c r="N129" s="21">
        <v>28</v>
      </c>
      <c r="O129" s="21">
        <v>21</v>
      </c>
      <c r="P129" s="21">
        <v>32</v>
      </c>
      <c r="Q129" s="21">
        <v>11</v>
      </c>
      <c r="R129" s="21">
        <v>19</v>
      </c>
      <c r="S129" s="21">
        <v>28</v>
      </c>
      <c r="T129" s="21">
        <v>42</v>
      </c>
      <c r="U129" s="21">
        <v>43</v>
      </c>
      <c r="V129" s="21">
        <v>29</v>
      </c>
      <c r="W129" s="21">
        <v>16</v>
      </c>
      <c r="X129" s="21">
        <v>23</v>
      </c>
      <c r="Y129" s="21">
        <v>19</v>
      </c>
      <c r="Z129" s="21">
        <v>16</v>
      </c>
      <c r="AA129" s="21">
        <v>7</v>
      </c>
      <c r="AB129" s="21">
        <v>10</v>
      </c>
      <c r="AC129" s="22">
        <v>5</v>
      </c>
    </row>
    <row r="130" spans="1:29" x14ac:dyDescent="0.25">
      <c r="A130" s="7" t="s">
        <v>30</v>
      </c>
      <c r="B130" s="21">
        <v>84</v>
      </c>
      <c r="C130" s="21">
        <v>47</v>
      </c>
      <c r="D130" s="60">
        <v>37</v>
      </c>
      <c r="E130" s="21">
        <v>75</v>
      </c>
      <c r="F130" s="21">
        <v>44</v>
      </c>
      <c r="G130" s="60">
        <v>31</v>
      </c>
      <c r="H130" s="21">
        <v>9</v>
      </c>
      <c r="I130" s="21">
        <v>3</v>
      </c>
      <c r="J130" s="60">
        <v>6</v>
      </c>
      <c r="K130" s="21">
        <v>1</v>
      </c>
      <c r="L130" s="21">
        <v>3</v>
      </c>
      <c r="M130" s="21">
        <v>2</v>
      </c>
      <c r="N130" s="21">
        <v>6</v>
      </c>
      <c r="O130" s="21">
        <v>3</v>
      </c>
      <c r="P130" s="21">
        <v>4</v>
      </c>
      <c r="Q130" s="21">
        <v>7</v>
      </c>
      <c r="R130" s="21">
        <v>5</v>
      </c>
      <c r="S130" s="21">
        <v>5</v>
      </c>
      <c r="T130" s="21">
        <v>3</v>
      </c>
      <c r="U130" s="21">
        <v>6</v>
      </c>
      <c r="V130" s="21">
        <v>6</v>
      </c>
      <c r="W130" s="21">
        <v>10</v>
      </c>
      <c r="X130" s="21">
        <v>10</v>
      </c>
      <c r="Y130" s="21">
        <v>5</v>
      </c>
      <c r="Z130" s="21">
        <v>4</v>
      </c>
      <c r="AA130" s="21">
        <v>4</v>
      </c>
      <c r="AB130" s="21">
        <v>0</v>
      </c>
      <c r="AC130" s="70">
        <v>0</v>
      </c>
    </row>
    <row r="131" spans="1:29" x14ac:dyDescent="0.25">
      <c r="A131" s="7" t="s">
        <v>94</v>
      </c>
      <c r="B131" s="21">
        <v>606</v>
      </c>
      <c r="C131" s="21">
        <v>315</v>
      </c>
      <c r="D131" s="60">
        <v>291</v>
      </c>
      <c r="E131" s="21">
        <v>529</v>
      </c>
      <c r="F131" s="21">
        <v>274</v>
      </c>
      <c r="G131" s="60">
        <v>255</v>
      </c>
      <c r="H131" s="21">
        <v>77</v>
      </c>
      <c r="I131" s="21">
        <v>41</v>
      </c>
      <c r="J131" s="60">
        <v>36</v>
      </c>
      <c r="K131" s="21">
        <v>23</v>
      </c>
      <c r="L131" s="21">
        <v>15</v>
      </c>
      <c r="M131" s="21">
        <v>36</v>
      </c>
      <c r="N131" s="21">
        <v>33</v>
      </c>
      <c r="O131" s="21">
        <v>31</v>
      </c>
      <c r="P131" s="21">
        <v>37</v>
      </c>
      <c r="Q131" s="21">
        <v>30</v>
      </c>
      <c r="R131" s="21">
        <v>23</v>
      </c>
      <c r="S131" s="21">
        <v>42</v>
      </c>
      <c r="T131" s="21">
        <v>47</v>
      </c>
      <c r="U131" s="21">
        <v>46</v>
      </c>
      <c r="V131" s="21">
        <v>41</v>
      </c>
      <c r="W131" s="21">
        <v>39</v>
      </c>
      <c r="X131" s="21">
        <v>49</v>
      </c>
      <c r="Y131" s="21">
        <v>41</v>
      </c>
      <c r="Z131" s="21">
        <v>32</v>
      </c>
      <c r="AA131" s="21">
        <v>22</v>
      </c>
      <c r="AB131" s="21">
        <v>13</v>
      </c>
      <c r="AC131" s="70">
        <v>6</v>
      </c>
    </row>
    <row r="132" spans="1:29" x14ac:dyDescent="0.25">
      <c r="A132" s="7"/>
      <c r="B132" s="71"/>
      <c r="C132" s="71"/>
      <c r="D132" s="72"/>
      <c r="E132" s="71"/>
      <c r="F132" s="71"/>
      <c r="G132" s="72"/>
      <c r="H132" s="71"/>
      <c r="I132" s="71"/>
      <c r="J132" s="72"/>
      <c r="K132" s="21"/>
      <c r="L132" s="21"/>
      <c r="M132" s="21"/>
      <c r="N132" s="21"/>
      <c r="O132" s="21"/>
      <c r="P132" s="21"/>
      <c r="Q132" s="21"/>
      <c r="R132" s="21"/>
      <c r="S132" s="21"/>
      <c r="T132" s="21"/>
      <c r="U132" s="21"/>
      <c r="V132" s="21"/>
      <c r="W132" s="21"/>
      <c r="X132" s="21"/>
      <c r="Y132" s="21"/>
      <c r="Z132" s="21"/>
      <c r="AA132" s="21"/>
      <c r="AB132" s="21"/>
      <c r="AC132" s="73"/>
    </row>
    <row r="133" spans="1:29" ht="13" x14ac:dyDescent="0.3">
      <c r="A133" s="20" t="str">
        <f>VLOOKUP("&lt;Zeilentitel_1&gt;",Uebersetzungen!$B$3:$E$121,Uebersetzungen!$B$2+1,FALSE)</f>
        <v>GRAUBÜNDEN</v>
      </c>
      <c r="B133" s="74">
        <v>196610</v>
      </c>
      <c r="C133" s="75">
        <v>98212</v>
      </c>
      <c r="D133" s="76">
        <v>98398</v>
      </c>
      <c r="E133" s="74">
        <v>160689</v>
      </c>
      <c r="F133" s="75">
        <v>78579</v>
      </c>
      <c r="G133" s="76">
        <v>82110</v>
      </c>
      <c r="H133" s="74">
        <v>35921</v>
      </c>
      <c r="I133" s="75">
        <v>19633</v>
      </c>
      <c r="J133" s="76">
        <v>16288</v>
      </c>
      <c r="K133" s="75">
        <v>8700</v>
      </c>
      <c r="L133" s="75">
        <v>8390</v>
      </c>
      <c r="M133" s="75">
        <v>8773</v>
      </c>
      <c r="N133" s="75">
        <v>10278</v>
      </c>
      <c r="O133" s="75">
        <v>11503</v>
      </c>
      <c r="P133" s="75">
        <v>12794</v>
      </c>
      <c r="Q133" s="75">
        <v>12690</v>
      </c>
      <c r="R133" s="75">
        <v>12270</v>
      </c>
      <c r="S133" s="75">
        <v>13151</v>
      </c>
      <c r="T133" s="75">
        <v>15609</v>
      </c>
      <c r="U133" s="75">
        <v>15988</v>
      </c>
      <c r="V133" s="75">
        <v>14456</v>
      </c>
      <c r="W133" s="75">
        <v>12574</v>
      </c>
      <c r="X133" s="75">
        <v>11800</v>
      </c>
      <c r="Y133" s="75">
        <v>9841</v>
      </c>
      <c r="Z133" s="75">
        <v>7315</v>
      </c>
      <c r="AA133" s="75">
        <v>5398</v>
      </c>
      <c r="AB133" s="75">
        <v>3362</v>
      </c>
      <c r="AC133" s="77">
        <v>1718</v>
      </c>
    </row>
    <row r="134" spans="1:29" x14ac:dyDescent="0.25">
      <c r="A134" s="18" t="str">
        <f>VLOOKUP("&lt;Zeilentitel_2&gt;",Uebersetzungen!$B$3:$E$121,Uebersetzungen!$B$2+1,FALSE)</f>
        <v>Region Albula</v>
      </c>
      <c r="B134" s="21">
        <v>8138</v>
      </c>
      <c r="C134" s="21">
        <v>4154</v>
      </c>
      <c r="D134" s="60">
        <v>3984</v>
      </c>
      <c r="E134" s="21">
        <v>6668</v>
      </c>
      <c r="F134" s="21">
        <v>3299</v>
      </c>
      <c r="G134" s="60">
        <v>3369</v>
      </c>
      <c r="H134" s="21">
        <v>1470</v>
      </c>
      <c r="I134" s="21">
        <v>855</v>
      </c>
      <c r="J134" s="60">
        <v>615</v>
      </c>
      <c r="K134" s="78">
        <v>309</v>
      </c>
      <c r="L134" s="78">
        <v>315</v>
      </c>
      <c r="M134" s="78">
        <v>298</v>
      </c>
      <c r="N134" s="78">
        <v>401</v>
      </c>
      <c r="O134" s="78">
        <v>473</v>
      </c>
      <c r="P134" s="78">
        <v>504</v>
      </c>
      <c r="Q134" s="78">
        <v>523</v>
      </c>
      <c r="R134" s="78">
        <v>511</v>
      </c>
      <c r="S134" s="78">
        <v>494</v>
      </c>
      <c r="T134" s="78">
        <v>578</v>
      </c>
      <c r="U134" s="78">
        <v>662</v>
      </c>
      <c r="V134" s="78">
        <v>630</v>
      </c>
      <c r="W134" s="78">
        <v>575</v>
      </c>
      <c r="X134" s="78">
        <v>583</v>
      </c>
      <c r="Y134" s="78">
        <v>461</v>
      </c>
      <c r="Z134" s="78">
        <v>341</v>
      </c>
      <c r="AA134" s="78">
        <v>261</v>
      </c>
      <c r="AB134" s="78">
        <v>137</v>
      </c>
      <c r="AC134" s="73">
        <v>82</v>
      </c>
    </row>
    <row r="135" spans="1:29" x14ac:dyDescent="0.25">
      <c r="A135" s="18" t="str">
        <f>VLOOKUP("&lt;Zeilentitel_3&gt;",Uebersetzungen!$B$3:$E$121,Uebersetzungen!$B$2+1,FALSE)</f>
        <v>Region Bernina</v>
      </c>
      <c r="B135" s="21">
        <v>4619</v>
      </c>
      <c r="C135" s="21">
        <v>2300</v>
      </c>
      <c r="D135" s="60">
        <v>2319</v>
      </c>
      <c r="E135" s="21">
        <v>4189</v>
      </c>
      <c r="F135" s="21">
        <v>2048</v>
      </c>
      <c r="G135" s="60">
        <v>2141</v>
      </c>
      <c r="H135" s="21">
        <v>430</v>
      </c>
      <c r="I135" s="21">
        <v>252</v>
      </c>
      <c r="J135" s="60">
        <v>178</v>
      </c>
      <c r="K135" s="79">
        <v>226</v>
      </c>
      <c r="L135" s="21">
        <v>209</v>
      </c>
      <c r="M135" s="21">
        <v>199</v>
      </c>
      <c r="N135" s="21">
        <v>218</v>
      </c>
      <c r="O135" s="21">
        <v>233</v>
      </c>
      <c r="P135" s="21">
        <v>275</v>
      </c>
      <c r="Q135" s="21">
        <v>238</v>
      </c>
      <c r="R135" s="21">
        <v>274</v>
      </c>
      <c r="S135" s="21">
        <v>319</v>
      </c>
      <c r="T135" s="21">
        <v>322</v>
      </c>
      <c r="U135" s="21">
        <v>354</v>
      </c>
      <c r="V135" s="21">
        <v>306</v>
      </c>
      <c r="W135" s="21">
        <v>284</v>
      </c>
      <c r="X135" s="21">
        <v>325</v>
      </c>
      <c r="Y135" s="21">
        <v>266</v>
      </c>
      <c r="Z135" s="21">
        <v>205</v>
      </c>
      <c r="AA135" s="21">
        <v>181</v>
      </c>
      <c r="AB135" s="21">
        <v>132</v>
      </c>
      <c r="AC135" s="70">
        <v>53</v>
      </c>
    </row>
    <row r="136" spans="1:29" x14ac:dyDescent="0.25">
      <c r="A136" s="18" t="str">
        <f>VLOOKUP("&lt;Zeilentitel_4&gt;",Uebersetzungen!$B$3:$E$121,Uebersetzungen!$B$2+1,FALSE)</f>
        <v>Region Engiadina Bassa/Val Müstair</v>
      </c>
      <c r="B136" s="21">
        <v>9476</v>
      </c>
      <c r="C136" s="21">
        <v>4712</v>
      </c>
      <c r="D136" s="60">
        <v>4764</v>
      </c>
      <c r="E136" s="21">
        <v>7807</v>
      </c>
      <c r="F136" s="21">
        <v>3816</v>
      </c>
      <c r="G136" s="60">
        <v>3991</v>
      </c>
      <c r="H136" s="21">
        <v>1669</v>
      </c>
      <c r="I136" s="21">
        <v>896</v>
      </c>
      <c r="J136" s="60">
        <v>773</v>
      </c>
      <c r="K136" s="79">
        <v>384</v>
      </c>
      <c r="L136" s="21">
        <v>441</v>
      </c>
      <c r="M136" s="21">
        <v>425</v>
      </c>
      <c r="N136" s="21">
        <v>498</v>
      </c>
      <c r="O136" s="21">
        <v>501</v>
      </c>
      <c r="P136" s="21">
        <v>579</v>
      </c>
      <c r="Q136" s="21">
        <v>558</v>
      </c>
      <c r="R136" s="21">
        <v>564</v>
      </c>
      <c r="S136" s="21">
        <v>632</v>
      </c>
      <c r="T136" s="21">
        <v>710</v>
      </c>
      <c r="U136" s="21">
        <v>761</v>
      </c>
      <c r="V136" s="21">
        <v>731</v>
      </c>
      <c r="W136" s="21">
        <v>654</v>
      </c>
      <c r="X136" s="21">
        <v>618</v>
      </c>
      <c r="Y136" s="21">
        <v>502</v>
      </c>
      <c r="Z136" s="21">
        <v>357</v>
      </c>
      <c r="AA136" s="21">
        <v>274</v>
      </c>
      <c r="AB136" s="21">
        <v>189</v>
      </c>
      <c r="AC136" s="70">
        <v>98</v>
      </c>
    </row>
    <row r="137" spans="1:29" x14ac:dyDescent="0.25">
      <c r="A137" s="18" t="str">
        <f>VLOOKUP("&lt;Zeilentitel_5&gt;",Uebersetzungen!$B$3:$E$121,Uebersetzungen!$B$2+1,FALSE)</f>
        <v>Region Imboden</v>
      </c>
      <c r="B137" s="21">
        <v>20158</v>
      </c>
      <c r="C137" s="21">
        <v>10140</v>
      </c>
      <c r="D137" s="60">
        <v>10018</v>
      </c>
      <c r="E137" s="21">
        <v>16496</v>
      </c>
      <c r="F137" s="21">
        <v>8121</v>
      </c>
      <c r="G137" s="60">
        <v>8375</v>
      </c>
      <c r="H137" s="21">
        <v>3662</v>
      </c>
      <c r="I137" s="21">
        <v>2019</v>
      </c>
      <c r="J137" s="60">
        <v>1643</v>
      </c>
      <c r="K137" s="79">
        <v>1037</v>
      </c>
      <c r="L137" s="21">
        <v>1042</v>
      </c>
      <c r="M137" s="21">
        <v>1069</v>
      </c>
      <c r="N137" s="21">
        <v>1067</v>
      </c>
      <c r="O137" s="21">
        <v>1189</v>
      </c>
      <c r="P137" s="21">
        <v>1329</v>
      </c>
      <c r="Q137" s="21">
        <v>1394</v>
      </c>
      <c r="R137" s="21">
        <v>1459</v>
      </c>
      <c r="S137" s="21">
        <v>1403</v>
      </c>
      <c r="T137" s="21">
        <v>1554</v>
      </c>
      <c r="U137" s="21">
        <v>1534</v>
      </c>
      <c r="V137" s="21">
        <v>1399</v>
      </c>
      <c r="W137" s="21">
        <v>1222</v>
      </c>
      <c r="X137" s="21">
        <v>1133</v>
      </c>
      <c r="Y137" s="21">
        <v>912</v>
      </c>
      <c r="Z137" s="21">
        <v>655</v>
      </c>
      <c r="AA137" s="21">
        <v>399</v>
      </c>
      <c r="AB137" s="21">
        <v>238</v>
      </c>
      <c r="AC137" s="70">
        <v>123</v>
      </c>
    </row>
    <row r="138" spans="1:29" x14ac:dyDescent="0.25">
      <c r="A138" s="18" t="str">
        <f>VLOOKUP("&lt;Zeilentitel_6&gt;",Uebersetzungen!$B$3:$E$121,Uebersetzungen!$B$2+1,FALSE)</f>
        <v>Region Landquart</v>
      </c>
      <c r="B138" s="21">
        <v>24532</v>
      </c>
      <c r="C138" s="21">
        <v>12272</v>
      </c>
      <c r="D138" s="60">
        <v>12260</v>
      </c>
      <c r="E138" s="21">
        <v>21080</v>
      </c>
      <c r="F138" s="21">
        <v>10414</v>
      </c>
      <c r="G138" s="60">
        <v>10666</v>
      </c>
      <c r="H138" s="21">
        <v>3452</v>
      </c>
      <c r="I138" s="21">
        <v>1858</v>
      </c>
      <c r="J138" s="60">
        <v>1594</v>
      </c>
      <c r="K138" s="21">
        <v>1274</v>
      </c>
      <c r="L138" s="21">
        <v>1188</v>
      </c>
      <c r="M138" s="21">
        <v>1190</v>
      </c>
      <c r="N138" s="21">
        <v>1360</v>
      </c>
      <c r="O138" s="21">
        <v>1520</v>
      </c>
      <c r="P138" s="21">
        <v>1530</v>
      </c>
      <c r="Q138" s="21">
        <v>1641</v>
      </c>
      <c r="R138" s="21">
        <v>1571</v>
      </c>
      <c r="S138" s="21">
        <v>1641</v>
      </c>
      <c r="T138" s="21">
        <v>2075</v>
      </c>
      <c r="U138" s="21">
        <v>2122</v>
      </c>
      <c r="V138" s="21">
        <v>1841</v>
      </c>
      <c r="W138" s="21">
        <v>1491</v>
      </c>
      <c r="X138" s="21">
        <v>1312</v>
      </c>
      <c r="Y138" s="21">
        <v>1056</v>
      </c>
      <c r="Z138" s="21">
        <v>738</v>
      </c>
      <c r="AA138" s="21">
        <v>522</v>
      </c>
      <c r="AB138" s="21">
        <v>290</v>
      </c>
      <c r="AC138" s="70">
        <v>170</v>
      </c>
    </row>
    <row r="139" spans="1:29" x14ac:dyDescent="0.25">
      <c r="A139" s="18" t="str">
        <f>VLOOKUP("&lt;Zeilentitel_7&gt;",Uebersetzungen!$B$3:$E$121,Uebersetzungen!$B$2+1,FALSE)</f>
        <v>Region Maloja</v>
      </c>
      <c r="B139" s="21">
        <v>18698</v>
      </c>
      <c r="C139" s="21">
        <v>9289</v>
      </c>
      <c r="D139" s="60">
        <v>9409</v>
      </c>
      <c r="E139" s="21">
        <v>12783</v>
      </c>
      <c r="F139" s="21">
        <v>6181</v>
      </c>
      <c r="G139" s="60">
        <v>6602</v>
      </c>
      <c r="H139" s="21">
        <v>5915</v>
      </c>
      <c r="I139" s="21">
        <v>3108</v>
      </c>
      <c r="J139" s="60">
        <v>2807</v>
      </c>
      <c r="K139" s="21">
        <v>776</v>
      </c>
      <c r="L139" s="21">
        <v>743</v>
      </c>
      <c r="M139" s="21">
        <v>747</v>
      </c>
      <c r="N139" s="21">
        <v>942</v>
      </c>
      <c r="O139" s="21">
        <v>987</v>
      </c>
      <c r="P139" s="21">
        <v>1184</v>
      </c>
      <c r="Q139" s="21">
        <v>1260</v>
      </c>
      <c r="R139" s="21">
        <v>1250</v>
      </c>
      <c r="S139" s="21">
        <v>1336</v>
      </c>
      <c r="T139" s="21">
        <v>1573</v>
      </c>
      <c r="U139" s="21">
        <v>1600</v>
      </c>
      <c r="V139" s="21">
        <v>1427</v>
      </c>
      <c r="W139" s="21">
        <v>1219</v>
      </c>
      <c r="X139" s="21">
        <v>1126</v>
      </c>
      <c r="Y139" s="21">
        <v>967</v>
      </c>
      <c r="Z139" s="21">
        <v>698</v>
      </c>
      <c r="AA139" s="21">
        <v>427</v>
      </c>
      <c r="AB139" s="21">
        <v>305</v>
      </c>
      <c r="AC139" s="70">
        <v>131</v>
      </c>
    </row>
    <row r="140" spans="1:29" x14ac:dyDescent="0.25">
      <c r="A140" s="18" t="str">
        <f>VLOOKUP("&lt;Zeilentitel_8&gt;",Uebersetzungen!$B$3:$E$121,Uebersetzungen!$B$2+1,FALSE)</f>
        <v>Region Moesa</v>
      </c>
      <c r="B140" s="21">
        <v>8426</v>
      </c>
      <c r="C140" s="21">
        <v>4283</v>
      </c>
      <c r="D140" s="60">
        <v>4143</v>
      </c>
      <c r="E140" s="21">
        <v>6642</v>
      </c>
      <c r="F140" s="21">
        <v>3211</v>
      </c>
      <c r="G140" s="60">
        <v>3431</v>
      </c>
      <c r="H140" s="21">
        <v>1784</v>
      </c>
      <c r="I140" s="21">
        <v>1072</v>
      </c>
      <c r="J140" s="60">
        <v>712</v>
      </c>
      <c r="K140" s="21">
        <v>318</v>
      </c>
      <c r="L140" s="21">
        <v>325</v>
      </c>
      <c r="M140" s="21">
        <v>373</v>
      </c>
      <c r="N140" s="21">
        <v>414</v>
      </c>
      <c r="O140" s="21">
        <v>413</v>
      </c>
      <c r="P140" s="21">
        <v>420</v>
      </c>
      <c r="Q140" s="21">
        <v>426</v>
      </c>
      <c r="R140" s="21">
        <v>528</v>
      </c>
      <c r="S140" s="21">
        <v>686</v>
      </c>
      <c r="T140" s="21">
        <v>775</v>
      </c>
      <c r="U140" s="21">
        <v>717</v>
      </c>
      <c r="V140" s="21">
        <v>653</v>
      </c>
      <c r="W140" s="21">
        <v>527</v>
      </c>
      <c r="X140" s="21">
        <v>495</v>
      </c>
      <c r="Y140" s="21">
        <v>491</v>
      </c>
      <c r="Z140" s="21">
        <v>367</v>
      </c>
      <c r="AA140" s="21">
        <v>264</v>
      </c>
      <c r="AB140" s="21">
        <v>163</v>
      </c>
      <c r="AC140" s="70">
        <v>71</v>
      </c>
    </row>
    <row r="141" spans="1:29" x14ac:dyDescent="0.25">
      <c r="A141" s="18" t="str">
        <f>VLOOKUP("&lt;Zeilentitel_9&gt;",Uebersetzungen!$B$3:$E$121,Uebersetzungen!$B$2+1,FALSE)</f>
        <v>Region Plessur</v>
      </c>
      <c r="B141" s="21">
        <v>41730</v>
      </c>
      <c r="C141" s="21">
        <v>20482</v>
      </c>
      <c r="D141" s="60">
        <v>21248</v>
      </c>
      <c r="E141" s="21">
        <v>33697</v>
      </c>
      <c r="F141" s="21">
        <v>16091</v>
      </c>
      <c r="G141" s="60">
        <v>17606</v>
      </c>
      <c r="H141" s="21">
        <v>8033</v>
      </c>
      <c r="I141" s="21">
        <v>4391</v>
      </c>
      <c r="J141" s="60">
        <v>3642</v>
      </c>
      <c r="K141" s="21">
        <v>1716</v>
      </c>
      <c r="L141" s="21">
        <v>1537</v>
      </c>
      <c r="M141" s="21">
        <v>1650</v>
      </c>
      <c r="N141" s="21">
        <v>1987</v>
      </c>
      <c r="O141" s="21">
        <v>2520</v>
      </c>
      <c r="P141" s="21">
        <v>3199</v>
      </c>
      <c r="Q141" s="21">
        <v>3037</v>
      </c>
      <c r="R141" s="21">
        <v>2675</v>
      </c>
      <c r="S141" s="21">
        <v>2849</v>
      </c>
      <c r="T141" s="21">
        <v>3237</v>
      </c>
      <c r="U141" s="21">
        <v>3356</v>
      </c>
      <c r="V141" s="21">
        <v>2986</v>
      </c>
      <c r="W141" s="21">
        <v>2511</v>
      </c>
      <c r="X141" s="21">
        <v>2431</v>
      </c>
      <c r="Y141" s="21">
        <v>2045</v>
      </c>
      <c r="Z141" s="21">
        <v>1635</v>
      </c>
      <c r="AA141" s="21">
        <v>1225</v>
      </c>
      <c r="AB141" s="21">
        <v>742</v>
      </c>
      <c r="AC141" s="70">
        <v>392</v>
      </c>
    </row>
    <row r="142" spans="1:29" x14ac:dyDescent="0.25">
      <c r="A142" s="18" t="str">
        <f>VLOOKUP("&lt;Zeilentitel_10&gt;",Uebersetzungen!$B$3:$E$121,Uebersetzungen!$B$2+1,FALSE)</f>
        <v>Region Prättigau/Davos</v>
      </c>
      <c r="B142" s="21">
        <v>26257</v>
      </c>
      <c r="C142" s="21">
        <v>13117</v>
      </c>
      <c r="D142" s="60">
        <v>13140</v>
      </c>
      <c r="E142" s="21">
        <v>21230</v>
      </c>
      <c r="F142" s="21">
        <v>10419</v>
      </c>
      <c r="G142" s="60">
        <v>10811</v>
      </c>
      <c r="H142" s="21">
        <v>5027</v>
      </c>
      <c r="I142" s="21">
        <v>2698</v>
      </c>
      <c r="J142" s="60">
        <v>2329</v>
      </c>
      <c r="K142" s="21">
        <v>1120</v>
      </c>
      <c r="L142" s="21">
        <v>1139</v>
      </c>
      <c r="M142" s="21">
        <v>1218</v>
      </c>
      <c r="N142" s="21">
        <v>1516</v>
      </c>
      <c r="O142" s="21">
        <v>1532</v>
      </c>
      <c r="P142" s="21">
        <v>1654</v>
      </c>
      <c r="Q142" s="21">
        <v>1688</v>
      </c>
      <c r="R142" s="21">
        <v>1620</v>
      </c>
      <c r="S142" s="21">
        <v>1724</v>
      </c>
      <c r="T142" s="21">
        <v>2113</v>
      </c>
      <c r="U142" s="21">
        <v>2052</v>
      </c>
      <c r="V142" s="21">
        <v>1893</v>
      </c>
      <c r="W142" s="21">
        <v>1741</v>
      </c>
      <c r="X142" s="21">
        <v>1558</v>
      </c>
      <c r="Y142" s="21">
        <v>1314</v>
      </c>
      <c r="Z142" s="21">
        <v>919</v>
      </c>
      <c r="AA142" s="21">
        <v>740</v>
      </c>
      <c r="AB142" s="21">
        <v>472</v>
      </c>
      <c r="AC142" s="70">
        <v>244</v>
      </c>
    </row>
    <row r="143" spans="1:29" x14ac:dyDescent="0.25">
      <c r="A143" s="18" t="str">
        <f>VLOOKUP("&lt;Zeilentitel_11&gt;",Uebersetzungen!$B$3:$E$121,Uebersetzungen!$B$2+1,FALSE)</f>
        <v>Region Surselva</v>
      </c>
      <c r="B143" s="21">
        <v>21325</v>
      </c>
      <c r="C143" s="21">
        <v>10800</v>
      </c>
      <c r="D143" s="60">
        <v>10525</v>
      </c>
      <c r="E143" s="21">
        <v>18852</v>
      </c>
      <c r="F143" s="21">
        <v>9436</v>
      </c>
      <c r="G143" s="60">
        <v>9416</v>
      </c>
      <c r="H143" s="21">
        <v>2473</v>
      </c>
      <c r="I143" s="21">
        <v>1364</v>
      </c>
      <c r="J143" s="60">
        <v>1109</v>
      </c>
      <c r="K143" s="21">
        <v>875</v>
      </c>
      <c r="L143" s="21">
        <v>831</v>
      </c>
      <c r="M143" s="21">
        <v>953</v>
      </c>
      <c r="N143" s="21">
        <v>1102</v>
      </c>
      <c r="O143" s="21">
        <v>1353</v>
      </c>
      <c r="P143" s="21">
        <v>1363</v>
      </c>
      <c r="Q143" s="21">
        <v>1156</v>
      </c>
      <c r="R143" s="21">
        <v>1099</v>
      </c>
      <c r="S143" s="21">
        <v>1251</v>
      </c>
      <c r="T143" s="21">
        <v>1598</v>
      </c>
      <c r="U143" s="21">
        <v>1730</v>
      </c>
      <c r="V143" s="21">
        <v>1579</v>
      </c>
      <c r="W143" s="21">
        <v>1454</v>
      </c>
      <c r="X143" s="21">
        <v>1395</v>
      </c>
      <c r="Y143" s="21">
        <v>1201</v>
      </c>
      <c r="Z143" s="21">
        <v>948</v>
      </c>
      <c r="AA143" s="21">
        <v>754</v>
      </c>
      <c r="AB143" s="21">
        <v>448</v>
      </c>
      <c r="AC143" s="70">
        <v>235</v>
      </c>
    </row>
    <row r="144" spans="1:29" ht="13" thickBot="1" x14ac:dyDescent="0.3">
      <c r="A144" s="19" t="str">
        <f>VLOOKUP("&lt;Zeilentitel_12&gt;",Uebersetzungen!$B$3:$E$121,Uebersetzungen!$B$2+1,FALSE)</f>
        <v>Region Viamala</v>
      </c>
      <c r="B144" s="80">
        <v>13251</v>
      </c>
      <c r="C144" s="80">
        <v>6663</v>
      </c>
      <c r="D144" s="81">
        <v>6588</v>
      </c>
      <c r="E144" s="80">
        <v>11245</v>
      </c>
      <c r="F144" s="80">
        <v>5543</v>
      </c>
      <c r="G144" s="81">
        <v>5702</v>
      </c>
      <c r="H144" s="80">
        <v>2006</v>
      </c>
      <c r="I144" s="80">
        <v>1120</v>
      </c>
      <c r="J144" s="81">
        <v>886</v>
      </c>
      <c r="K144" s="80">
        <v>665</v>
      </c>
      <c r="L144" s="80">
        <v>620</v>
      </c>
      <c r="M144" s="80">
        <v>651</v>
      </c>
      <c r="N144" s="80">
        <v>773</v>
      </c>
      <c r="O144" s="80">
        <v>782</v>
      </c>
      <c r="P144" s="80">
        <v>757</v>
      </c>
      <c r="Q144" s="80">
        <v>769</v>
      </c>
      <c r="R144" s="80">
        <v>719</v>
      </c>
      <c r="S144" s="80">
        <v>816</v>
      </c>
      <c r="T144" s="80">
        <v>1074</v>
      </c>
      <c r="U144" s="80">
        <v>1100</v>
      </c>
      <c r="V144" s="80">
        <v>1011</v>
      </c>
      <c r="W144" s="80">
        <v>896</v>
      </c>
      <c r="X144" s="80">
        <v>824</v>
      </c>
      <c r="Y144" s="80">
        <v>626</v>
      </c>
      <c r="Z144" s="80">
        <v>452</v>
      </c>
      <c r="AA144" s="80">
        <v>351</v>
      </c>
      <c r="AB144" s="80">
        <v>246</v>
      </c>
      <c r="AC144" s="82">
        <v>119</v>
      </c>
    </row>
    <row r="146" spans="1:1" x14ac:dyDescent="0.25">
      <c r="A146" s="5" t="str">
        <f>VLOOKUP("&lt;Quelle_1&gt;",Uebersetzungen!$B$3:$E$74,Uebersetzungen!$B$2+1,FALSE)</f>
        <v>Quelle: BFS (STATPOP)</v>
      </c>
    </row>
    <row r="147" spans="1:1" x14ac:dyDescent="0.25">
      <c r="A147" s="11" t="str">
        <f>VLOOKUP("&lt;Aktualisierung&gt;",Uebersetzungen!$B$3:$E$74,Uebersetzungen!$B$2+1,FALSE)</f>
        <v>Letztmals aktualisiert am: 22.08.2024</v>
      </c>
    </row>
  </sheetData>
  <sheetProtection sheet="1" objects="1" scenarios="1"/>
  <mergeCells count="2">
    <mergeCell ref="A7:D7"/>
    <mergeCell ref="A9:H9"/>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Option Button 1">
              <controlPr defaultSize="0" autoFill="0" autoLine="0" autoPict="0">
                <anchor moveWithCells="1">
                  <from>
                    <xdr:col>3</xdr:col>
                    <xdr:colOff>1073150</xdr:colOff>
                    <xdr:row>1</xdr:row>
                    <xdr:rowOff>120650</xdr:rowOff>
                  </from>
                  <to>
                    <xdr:col>4</xdr:col>
                    <xdr:colOff>965200</xdr:colOff>
                    <xdr:row>2</xdr:row>
                    <xdr:rowOff>146050</xdr:rowOff>
                  </to>
                </anchor>
              </controlPr>
            </control>
          </mc:Choice>
        </mc:AlternateContent>
        <mc:AlternateContent xmlns:mc="http://schemas.openxmlformats.org/markup-compatibility/2006">
          <mc:Choice Requires="x14">
            <control shapeId="9218" r:id="rId5" name="Option Button 2">
              <controlPr defaultSize="0" autoFill="0" autoLine="0" autoPict="0">
                <anchor moveWithCells="1">
                  <from>
                    <xdr:col>3</xdr:col>
                    <xdr:colOff>1073150</xdr:colOff>
                    <xdr:row>2</xdr:row>
                    <xdr:rowOff>101600</xdr:rowOff>
                  </from>
                  <to>
                    <xdr:col>5</xdr:col>
                    <xdr:colOff>101600</xdr:colOff>
                    <xdr:row>3</xdr:row>
                    <xdr:rowOff>114300</xdr:rowOff>
                  </to>
                </anchor>
              </controlPr>
            </control>
          </mc:Choice>
        </mc:AlternateContent>
        <mc:AlternateContent xmlns:mc="http://schemas.openxmlformats.org/markup-compatibility/2006">
          <mc:Choice Requires="x14">
            <control shapeId="9219" r:id="rId6" name="Option Button 3">
              <controlPr defaultSize="0" autoFill="0" autoLine="0" autoPict="0">
                <anchor moveWithCells="1">
                  <from>
                    <xdr:col>3</xdr:col>
                    <xdr:colOff>1073150</xdr:colOff>
                    <xdr:row>3</xdr:row>
                    <xdr:rowOff>69850</xdr:rowOff>
                  </from>
                  <to>
                    <xdr:col>4</xdr:col>
                    <xdr:colOff>965200</xdr:colOff>
                    <xdr:row>4</xdr:row>
                    <xdr:rowOff>95250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5A83D2D9087C0499BBDDADFE9564913" ma:contentTypeVersion="6" ma:contentTypeDescription="Ein neues Dokument erstellen." ma:contentTypeScope="" ma:versionID="1f3af7de7f4500b720d1e69b73bf35ac">
  <xsd:schema xmlns:xsd="http://www.w3.org/2001/XMLSchema" xmlns:xs="http://www.w3.org/2001/XMLSchema" xmlns:p="http://schemas.microsoft.com/office/2006/metadata/properties" xmlns:ns1="http://schemas.microsoft.com/sharepoint/v3" xmlns:ns2="9d1f6504-c754-4527-a358-047ce8521f96" targetNamespace="http://schemas.microsoft.com/office/2006/metadata/properties" ma:root="true" ma:fieldsID="c79055d5800c49357077d70b127ffa6c" ns1:_="" ns2:_="">
    <xsd:import namespace="http://schemas.microsoft.com/sharepoint/v3"/>
    <xsd:import namespace="9d1f6504-c754-4527-a358-047ce8521f96"/>
    <xsd:element name="properties">
      <xsd:complexType>
        <xsd:sequence>
          <xsd:element name="documentManagement">
            <xsd:complexType>
              <xsd:all>
                <xsd:element ref="ns1:PublishingStartDate" minOccurs="0"/>
                <xsd:element ref="ns1:PublishingExpirationDate" minOccurs="0"/>
                <xsd:element ref="ns2:Kategorie" minOccurs="0"/>
                <xsd:element ref="ns2:Benutzerdefinierte_x0020_ID" minOccurs="0"/>
                <xsd:element ref="ns2:Titel_DE" minOccurs="0"/>
                <xsd:element ref="ns2:Titel_RM" minOccurs="0"/>
                <xsd:element ref="ns2:Titel_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Geplantes Startdatum" ma:description="" ma:hidden="true" ma:internalName="PublishingStartDate">
      <xsd:simpleType>
        <xsd:restriction base="dms:Unknown"/>
      </xsd:simpleType>
    </xsd:element>
    <xsd:element name="PublishingExpirationDate" ma:index="9" nillable="true" ma:displayName="Geplantes Enddatum"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d1f6504-c754-4527-a358-047ce8521f96" elementFormDefault="qualified">
    <xsd:import namespace="http://schemas.microsoft.com/office/2006/documentManagement/types"/>
    <xsd:import namespace="http://schemas.microsoft.com/office/infopath/2007/PartnerControls"/>
    <xsd:element name="Kategorie" ma:index="10" nillable="true" ma:displayName="Kategorie" ma:internalName="Kategorie">
      <xsd:simpleType>
        <xsd:restriction base="dms:Text">
          <xsd:maxLength value="255"/>
        </xsd:restriction>
      </xsd:simpleType>
    </xsd:element>
    <xsd:element name="Benutzerdefinierte_x0020_ID" ma:index="11" nillable="true" ma:displayName="Benutzerdefinierte ID" ma:internalName="Benutzerdefinierte_x0020_ID" ma:percentage="FALSE">
      <xsd:simpleType>
        <xsd:restriction base="dms:Number"/>
      </xsd:simpleType>
    </xsd:element>
    <xsd:element name="Titel_DE" ma:index="12" nillable="true" ma:displayName="Titel_DE" ma:internalName="Titel_DE">
      <xsd:simpleType>
        <xsd:restriction base="dms:Text">
          <xsd:maxLength value="255"/>
        </xsd:restriction>
      </xsd:simpleType>
    </xsd:element>
    <xsd:element name="Titel_RM" ma:index="13" nillable="true" ma:displayName="Titel_RM" ma:internalName="Titel_RM">
      <xsd:simpleType>
        <xsd:restriction base="dms:Text">
          <xsd:maxLength value="255"/>
        </xsd:restriction>
      </xsd:simpleType>
    </xsd:element>
    <xsd:element name="Titel_IT" ma:index="14" nillable="true" ma:displayName="Titel_IT" ma:internalName="Titel_IT">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enutzerdefinierte_x0020_ID xmlns="9d1f6504-c754-4527-a358-047ce8521f96">1001</Benutzerdefinierte_x0020_ID>
    <Titel_RM xmlns="9d1f6504-c754-4527-a358-047ce8521f96">Populaziun permanenta tenor parameters, vischnancas, 2010-2023</Titel_RM>
    <Titel_DE xmlns="9d1f6504-c754-4527-a358-047ce8521f96">Ständige Wohnbevölkerung nach Eckwerten, Gemeinden, 2010-2023</Titel_DE>
    <PublishingExpirationDate xmlns="http://schemas.microsoft.com/sharepoint/v3" xsi:nil="true"/>
    <Kategorie xmlns="9d1f6504-c754-4527-a358-047ce8521f96">Bevölkerungsstand und -struktur</Kategorie>
    <PublishingStartDate xmlns="http://schemas.microsoft.com/sharepoint/v3" xsi:nil="true"/>
    <Titel_IT xmlns="9d1f6504-c754-4527-a358-047ce8521f96">Popolazione residente permanente in base a valori di riferimento, comuni, 2010-2023</Titel_IT>
  </documentManagement>
</p:properties>
</file>

<file path=customXml/itemProps1.xml><?xml version="1.0" encoding="utf-8"?>
<ds:datastoreItem xmlns:ds="http://schemas.openxmlformats.org/officeDocument/2006/customXml" ds:itemID="{64EE99C9-8304-4F32-85F1-F28DB60F7F0E}">
  <ds:schemaRefs>
    <ds:schemaRef ds:uri="http://schemas.microsoft.com/sharepoint/v3/contenttype/forms"/>
  </ds:schemaRefs>
</ds:datastoreItem>
</file>

<file path=customXml/itemProps2.xml><?xml version="1.0" encoding="utf-8"?>
<ds:datastoreItem xmlns:ds="http://schemas.openxmlformats.org/officeDocument/2006/customXml" ds:itemID="{996D9333-FFAE-4A8F-B012-2B6C5275D5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d1f6504-c754-4527-a358-047ce8521f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20610D-6DDE-44BA-B914-F6A9C4E9ED24}">
  <ds:schemaRefs>
    <ds:schemaRef ds:uri="http://schemas.microsoft.com/office/2006/metadata/properties"/>
    <ds:schemaRef ds:uri="http://schemas.microsoft.com/office/infopath/2007/PartnerControls"/>
    <ds:schemaRef ds:uri="9d1f6504-c754-4527-a358-047ce8521f96"/>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2023</vt:lpstr>
      <vt:lpstr>2022</vt:lpstr>
      <vt:lpstr>2021</vt:lpstr>
      <vt:lpstr>2020</vt:lpstr>
      <vt:lpstr>2019</vt:lpstr>
      <vt:lpstr>2018</vt:lpstr>
      <vt:lpstr>2017</vt:lpstr>
      <vt:lpstr>2016</vt:lpstr>
      <vt:lpstr>2015</vt:lpstr>
      <vt:lpstr>2014</vt:lpstr>
      <vt:lpstr>2013</vt:lpstr>
      <vt:lpstr>2012</vt:lpstr>
      <vt:lpstr>2011</vt:lpstr>
      <vt:lpstr>2010</vt:lpstr>
      <vt:lpstr>Uebersetzungen</vt:lpstr>
    </vt:vector>
  </TitlesOfParts>
  <Company>Kantonale Verwaltung Graubünden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Ständige Wohnbevölkerung nach Eckwerten</dc:title>
  <dc:creator>Luzius.Stricker@awt.gr.ch</dc:creator>
  <cp:lastModifiedBy>Marina Frei</cp:lastModifiedBy>
  <dcterms:created xsi:type="dcterms:W3CDTF">2016-08-08T08:05:48Z</dcterms:created>
  <dcterms:modified xsi:type="dcterms:W3CDTF">2025-06-17T16:05:41Z</dcterms:modified>
  <cp:category>STATPOP</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0x01010095A83D2D9087C0499BBDDADFE9564913</vt:lpwstr>
  </property>
</Properties>
</file>