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05" windowWidth="15480" windowHeight="11145" tabRatio="688" firstSheet="1" activeTab="8"/>
  </bookViews>
  <sheets>
    <sheet name="排序前的数据" sheetId="14" r:id="rId1"/>
    <sheet name="排序前的部分数据" sheetId="15" r:id="rId2"/>
    <sheet name="数据筛选" sheetId="2" r:id="rId3"/>
    <sheet name="K线图" sheetId="3" r:id="rId4"/>
    <sheet name="移动平均线" sheetId="4" r:id="rId5"/>
    <sheet name="KD" sheetId="5" r:id="rId6"/>
    <sheet name="股票收益计算器" sheetId="6" r:id="rId7"/>
    <sheet name="Sheet3" sheetId="12" r:id="rId8"/>
    <sheet name="明细账" sheetId="7" r:id="rId9"/>
    <sheet name="录制宏" sheetId="8" r:id="rId10"/>
    <sheet name="录制宏2" sheetId="9" r:id="rId11"/>
    <sheet name="10.1 (2)" sheetId="13" r:id="rId12"/>
  </sheets>
  <definedNames>
    <definedName name="_xlnm._FilterDatabase" localSheetId="11" hidden="1">'10.1 (2)'!$A$1:$L$21</definedName>
    <definedName name="_xlnm._FilterDatabase" localSheetId="10" hidden="1">录制宏2!$A$1:$L$21</definedName>
    <definedName name="_xlnm._FilterDatabase" localSheetId="8" hidden="1">明细账!$A$1:$H$22</definedName>
    <definedName name="_xlnm._FilterDatabase" localSheetId="2" hidden="1">数据筛选!$A$1:$M$21</definedName>
    <definedName name="_xlnm.Criteria" localSheetId="11">'10.1 (2)'!$A$23:$D$25</definedName>
    <definedName name="_xlnm.Criteria" localSheetId="10">录制宏2!$A$23:$D$25</definedName>
    <definedName name="_xlnm.Criteria" localSheetId="2">数据筛选!$A$23:$D$25</definedName>
    <definedName name="Z_FA6FA8BC_7300_4BEA_922F_F4D633479262_.wvu.Cols" localSheetId="11" hidden="1">'10.1 (2)'!$F:$G</definedName>
    <definedName name="Z_FA6FA8BC_7300_4BEA_922F_F4D633479262_.wvu.Cols" localSheetId="10" hidden="1">录制宏2!$F:$G</definedName>
    <definedName name="Z_FA6FA8BC_7300_4BEA_922F_F4D633479262_.wvu.Cols" localSheetId="2" hidden="1">数据筛选!$F:$G</definedName>
    <definedName name="Z_FA6FA8BC_7300_4BEA_922F_F4D633479262_.wvu.FilterData" localSheetId="11" hidden="1">'10.1 (2)'!$A$1:$L$21</definedName>
    <definedName name="Z_FA6FA8BC_7300_4BEA_922F_F4D633479262_.wvu.FilterData" localSheetId="10" hidden="1">录制宏2!$A$1:$L$21</definedName>
    <definedName name="Z_FA6FA8BC_7300_4BEA_922F_F4D633479262_.wvu.FilterData" localSheetId="2" hidden="1">数据筛选!$A$1:$M$21</definedName>
    <definedName name="Z_FA6FA8BC_7300_4BEA_922F_F4D633479262_.wvu.Rows" localSheetId="4" hidden="1">移动平均线!$2:$31</definedName>
  </definedNames>
  <calcPr calcId="144525"/>
  <customWorkbookViews>
    <customWorkbookView name="11111111" guid="{FA6FA8BC-7300-4BEA-922F-F4D633479262}" maximized="1" windowWidth="1020" windowHeight="527" activeSheetId="5"/>
  </customWorkbookViews>
  <pivotCaches>
    <pivotCache cacheId="0" r:id="rId13"/>
  </pivotCaches>
</workbook>
</file>

<file path=xl/calcChain.xml><?xml version="1.0" encoding="utf-8"?>
<calcChain xmlns="http://schemas.openxmlformats.org/spreadsheetml/2006/main">
  <c r="M2" i="2" l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G12" i="7" l="1"/>
  <c r="G22" i="7"/>
  <c r="G21" i="7" l="1"/>
  <c r="G19" i="7"/>
  <c r="G18" i="7"/>
  <c r="G17" i="7"/>
  <c r="G16" i="7"/>
  <c r="G20" i="7"/>
  <c r="G15" i="7"/>
  <c r="G14" i="7"/>
  <c r="G13" i="7"/>
  <c r="G6" i="7"/>
  <c r="G7" i="7"/>
  <c r="G10" i="7"/>
  <c r="G9" i="7"/>
  <c r="G4" i="7"/>
  <c r="G3" i="7"/>
  <c r="H3" i="7" s="1"/>
  <c r="D10" i="6"/>
  <c r="D9" i="6"/>
  <c r="D8" i="6"/>
  <c r="D6" i="6"/>
  <c r="B11" i="6" s="1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10" i="5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4" i="7" l="1"/>
  <c r="H5" i="7" s="1"/>
  <c r="H6" i="7" s="1"/>
  <c r="H7" i="7" s="1"/>
  <c r="H8" i="7" s="1"/>
  <c r="H9" i="7" s="1"/>
  <c r="H10" i="7" s="1"/>
  <c r="H11" i="7" s="1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3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12" i="4"/>
  <c r="C82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7" i="4"/>
  <c r="H13" i="7" l="1"/>
  <c r="H14" i="7" s="1"/>
  <c r="H15" i="7" s="1"/>
  <c r="H16" i="7" s="1"/>
  <c r="H17" i="7" s="1"/>
  <c r="H18" i="7" s="1"/>
  <c r="H19" i="7" s="1"/>
  <c r="H20" i="7" s="1"/>
  <c r="H21" i="7" s="1"/>
  <c r="H22" i="7" s="1"/>
  <c r="H12" i="7"/>
</calcChain>
</file>

<file path=xl/sharedStrings.xml><?xml version="1.0" encoding="utf-8"?>
<sst xmlns="http://schemas.openxmlformats.org/spreadsheetml/2006/main" count="514" uniqueCount="198">
  <si>
    <t>代码</t>
  </si>
  <si>
    <t>名称</t>
  </si>
  <si>
    <t>最新价</t>
  </si>
  <si>
    <t>涨跌额</t>
  </si>
  <si>
    <t>涨跌幅</t>
  </si>
  <si>
    <t>买入</t>
  </si>
  <si>
    <t>卖出</t>
  </si>
  <si>
    <t>昨收</t>
  </si>
  <si>
    <t>今开</t>
  </si>
  <si>
    <t>最高</t>
  </si>
  <si>
    <t>最低</t>
  </si>
  <si>
    <t>sh600519</t>
  </si>
  <si>
    <t>贵州茅台</t>
  </si>
  <si>
    <t>sh600547</t>
  </si>
  <si>
    <t>山东黄金</t>
  </si>
  <si>
    <t>sh600150</t>
  </si>
  <si>
    <t>中国船舶</t>
  </si>
  <si>
    <t>sh600489</t>
  </si>
  <si>
    <t>中金黄金</t>
  </si>
  <si>
    <t>sh600875</t>
  </si>
  <si>
    <t>东方电气</t>
  </si>
  <si>
    <t>sh601318</t>
  </si>
  <si>
    <t>中国平安</t>
  </si>
  <si>
    <t>sh600694</t>
  </si>
  <si>
    <t>大商股份</t>
  </si>
  <si>
    <t>sh600348</t>
  </si>
  <si>
    <t>国阳新能</t>
  </si>
  <si>
    <t>sh600276</t>
  </si>
  <si>
    <t>恒瑞医药</t>
  </si>
  <si>
    <t>sh600729</t>
  </si>
  <si>
    <t>重庆百货</t>
  </si>
  <si>
    <t>sh600809</t>
  </si>
  <si>
    <t>山西汾酒</t>
  </si>
  <si>
    <t>sh600993</t>
  </si>
  <si>
    <t>马应龙</t>
  </si>
  <si>
    <t>sh601699</t>
  </si>
  <si>
    <t>潞安环能</t>
  </si>
  <si>
    <t>sh600703</t>
  </si>
  <si>
    <t>三安光电</t>
  </si>
  <si>
    <t>sh600406</t>
  </si>
  <si>
    <t>国电南瑞</t>
  </si>
  <si>
    <t>sh600363</t>
  </si>
  <si>
    <t>联创光电</t>
  </si>
  <si>
    <t>sh600016</t>
  </si>
  <si>
    <t>民生银行</t>
  </si>
  <si>
    <t>sh600036</t>
  </si>
  <si>
    <t>招商银行</t>
  </si>
  <si>
    <t>sh601398</t>
  </si>
  <si>
    <t>工商银行</t>
  </si>
  <si>
    <t>sh600383</t>
  </si>
  <si>
    <t>金地集团</t>
  </si>
  <si>
    <t>sh601668</t>
  </si>
  <si>
    <t>中国建筑</t>
  </si>
  <si>
    <t>sh601369</t>
  </si>
  <si>
    <t>陕鼓动力</t>
  </si>
  <si>
    <t>sh600220</t>
  </si>
  <si>
    <t>江苏阳光</t>
  </si>
  <si>
    <t>sh601988</t>
  </si>
  <si>
    <t>中国银行</t>
  </si>
  <si>
    <t>sh600000</t>
  </si>
  <si>
    <t>浦发银行</t>
  </si>
  <si>
    <t>sh600050</t>
  </si>
  <si>
    <t>中国联通</t>
  </si>
  <si>
    <t>sh601939</t>
  </si>
  <si>
    <t>建设银行</t>
  </si>
  <si>
    <t>sh600895</t>
  </si>
  <si>
    <t>张江高科</t>
  </si>
  <si>
    <t>sh601169</t>
  </si>
  <si>
    <t>北京银行</t>
  </si>
  <si>
    <t>sh600409</t>
  </si>
  <si>
    <t>三友化工</t>
  </si>
  <si>
    <t>sh600111</t>
  </si>
  <si>
    <t>包钢稀土</t>
  </si>
  <si>
    <t>sh600499</t>
  </si>
  <si>
    <t>科达机电</t>
  </si>
  <si>
    <t>sh600237</t>
  </si>
  <si>
    <t>铜峰电子</t>
  </si>
  <si>
    <t>sh600663</t>
  </si>
  <si>
    <t>陆家嘴</t>
  </si>
  <si>
    <t>sh600367</t>
  </si>
  <si>
    <t>红星发展</t>
  </si>
  <si>
    <t>sh600651</t>
  </si>
  <si>
    <t>飞乐音响</t>
  </si>
  <si>
    <t>sh600980</t>
  </si>
  <si>
    <t>北矿磁材</t>
  </si>
  <si>
    <t>sh600639</t>
  </si>
  <si>
    <t>浦东金桥</t>
  </si>
  <si>
    <t>sh600658</t>
  </si>
  <si>
    <t>电子城</t>
  </si>
  <si>
    <t>sh600267</t>
  </si>
  <si>
    <t>海正药业</t>
  </si>
  <si>
    <t>sh600552</t>
  </si>
  <si>
    <t>方兴科技</t>
  </si>
  <si>
    <t>sh600874</t>
  </si>
  <si>
    <t>创业环保</t>
  </si>
  <si>
    <t>sh600329</t>
  </si>
  <si>
    <t>中新药业</t>
  </si>
  <si>
    <t>成交量</t>
    <phoneticPr fontId="1" type="noConversion"/>
  </si>
  <si>
    <t>名次</t>
    <phoneticPr fontId="1" type="noConversion"/>
  </si>
  <si>
    <t>涨跌幅</t>
    <phoneticPr fontId="1" type="noConversion"/>
  </si>
  <si>
    <t>最新价</t>
    <phoneticPr fontId="1" type="noConversion"/>
  </si>
  <si>
    <t>&gt;=5</t>
    <phoneticPr fontId="1" type="noConversion"/>
  </si>
  <si>
    <t>&lt;=10</t>
    <phoneticPr fontId="1" type="noConversion"/>
  </si>
  <si>
    <t>&lt;=15</t>
    <phoneticPr fontId="1" type="noConversion"/>
  </si>
  <si>
    <t>&gt;=-2</t>
    <phoneticPr fontId="1" type="noConversion"/>
  </si>
  <si>
    <t>&lt;=2</t>
    <phoneticPr fontId="1" type="noConversion"/>
  </si>
  <si>
    <t>日期</t>
    <phoneticPr fontId="1" type="noConversion"/>
  </si>
  <si>
    <t>成交量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</si>
  <si>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</si>
  <si>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</si>
  <si>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</si>
  <si>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</si>
  <si>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万科A2010年第二季度历史交易数据</t>
    <phoneticPr fontId="1" type="noConversion"/>
  </si>
  <si>
    <t>5日平均</t>
    <phoneticPr fontId="1" type="noConversion"/>
  </si>
  <si>
    <t>10日平均</t>
    <phoneticPr fontId="1" type="noConversion"/>
  </si>
  <si>
    <t>30日平均</t>
    <phoneticPr fontId="1" type="noConversion"/>
  </si>
  <si>
    <t>RSV</t>
    <phoneticPr fontId="1" type="noConversion"/>
  </si>
  <si>
    <t>K</t>
    <phoneticPr fontId="1" type="noConversion"/>
  </si>
  <si>
    <t>D</t>
    <phoneticPr fontId="1" type="noConversion"/>
  </si>
  <si>
    <t>卖出</t>
    <phoneticPr fontId="1" type="noConversion"/>
  </si>
  <si>
    <t>成交数量</t>
    <phoneticPr fontId="1" type="noConversion"/>
  </si>
  <si>
    <t>成交价格</t>
    <phoneticPr fontId="1" type="noConversion"/>
  </si>
  <si>
    <t>总金额</t>
    <phoneticPr fontId="1" type="noConversion"/>
  </si>
  <si>
    <t>总收益：</t>
    <phoneticPr fontId="1" type="noConversion"/>
  </si>
  <si>
    <t>买入：</t>
    <phoneticPr fontId="1" type="noConversion"/>
  </si>
  <si>
    <t>送股：</t>
    <phoneticPr fontId="1" type="noConversion"/>
  </si>
  <si>
    <t>配股：</t>
    <phoneticPr fontId="1" type="noConversion"/>
  </si>
  <si>
    <t>派息：</t>
    <phoneticPr fontId="1" type="noConversion"/>
  </si>
  <si>
    <t>卖出：</t>
    <phoneticPr fontId="1" type="noConversion"/>
  </si>
  <si>
    <t>印花税：</t>
    <phoneticPr fontId="1" type="noConversion"/>
  </si>
  <si>
    <t>手续费：</t>
    <phoneticPr fontId="1" type="noConversion"/>
  </si>
  <si>
    <t>通信费：</t>
    <phoneticPr fontId="1" type="noConversion"/>
  </si>
  <si>
    <t>股票收益计算器</t>
    <phoneticPr fontId="1" type="noConversion"/>
  </si>
  <si>
    <t>类型</t>
    <phoneticPr fontId="1" type="noConversion"/>
  </si>
  <si>
    <t>日期</t>
    <phoneticPr fontId="1" type="noConversion"/>
  </si>
  <si>
    <t>股票代码</t>
    <phoneticPr fontId="1" type="noConversion"/>
  </si>
  <si>
    <t>成交价格</t>
    <phoneticPr fontId="1" type="noConversion"/>
  </si>
  <si>
    <t>成交数量</t>
    <phoneticPr fontId="1" type="noConversion"/>
  </si>
  <si>
    <t>金额</t>
    <phoneticPr fontId="1" type="noConversion"/>
  </si>
  <si>
    <t>存入</t>
    <phoneticPr fontId="1" type="noConversion"/>
  </si>
  <si>
    <t>000000</t>
    <phoneticPr fontId="1" type="noConversion"/>
  </si>
  <si>
    <t>买入</t>
    <phoneticPr fontId="1" type="noConversion"/>
  </si>
  <si>
    <t>000001</t>
  </si>
  <si>
    <t>601857</t>
    <phoneticPr fontId="1" type="noConversion"/>
  </si>
  <si>
    <t>卖出</t>
    <phoneticPr fontId="1" type="noConversion"/>
  </si>
  <si>
    <t>601857</t>
    <phoneticPr fontId="1" type="noConversion"/>
  </si>
  <si>
    <t>送股</t>
    <phoneticPr fontId="1" type="noConversion"/>
  </si>
  <si>
    <t>配股</t>
    <phoneticPr fontId="1" type="noConversion"/>
  </si>
  <si>
    <t>存入</t>
    <phoneticPr fontId="1" type="noConversion"/>
  </si>
  <si>
    <t>000000</t>
    <phoneticPr fontId="1" type="noConversion"/>
  </si>
  <si>
    <t>000001</t>
    <phoneticPr fontId="1" type="noConversion"/>
  </si>
  <si>
    <t>送股</t>
    <phoneticPr fontId="1" type="noConversion"/>
  </si>
  <si>
    <t>000001</t>
    <phoneticPr fontId="1" type="noConversion"/>
  </si>
  <si>
    <t>买入</t>
    <phoneticPr fontId="1" type="noConversion"/>
  </si>
  <si>
    <t>股票名称</t>
    <phoneticPr fontId="1" type="noConversion"/>
  </si>
  <si>
    <t>深发展A</t>
    <phoneticPr fontId="1" type="noConversion"/>
  </si>
  <si>
    <t>中国石油</t>
    <phoneticPr fontId="1" type="noConversion"/>
  </si>
  <si>
    <t>000002</t>
    <phoneticPr fontId="1" type="noConversion"/>
  </si>
  <si>
    <t>万科A</t>
    <phoneticPr fontId="1" type="noConversion"/>
  </si>
  <si>
    <t>600000</t>
    <phoneticPr fontId="1" type="noConversion"/>
  </si>
  <si>
    <t>浦发银行</t>
    <phoneticPr fontId="1" type="noConversion"/>
  </si>
  <si>
    <t>600000</t>
    <phoneticPr fontId="1" type="noConversion"/>
  </si>
  <si>
    <t>浦发银行</t>
    <phoneticPr fontId="1" type="noConversion"/>
  </si>
  <si>
    <t>派息</t>
    <phoneticPr fontId="1" type="noConversion"/>
  </si>
  <si>
    <t>000002</t>
    <phoneticPr fontId="1" type="noConversion"/>
  </si>
  <si>
    <t>万科A</t>
    <phoneticPr fontId="1" type="noConversion"/>
  </si>
  <si>
    <t>000002</t>
    <phoneticPr fontId="1" type="noConversion"/>
  </si>
  <si>
    <t>600002</t>
    <phoneticPr fontId="1" type="noConversion"/>
  </si>
  <si>
    <t>邯郸钢铁</t>
    <phoneticPr fontId="1" type="noConversion"/>
  </si>
  <si>
    <t>配股</t>
    <phoneticPr fontId="1" type="noConversion"/>
  </si>
  <si>
    <t>600002</t>
    <phoneticPr fontId="1" type="noConversion"/>
  </si>
  <si>
    <t>邯郸钢铁</t>
    <phoneticPr fontId="1" type="noConversion"/>
  </si>
  <si>
    <t>600002</t>
    <phoneticPr fontId="1" type="noConversion"/>
  </si>
  <si>
    <t>000001</t>
    <phoneticPr fontId="1" type="noConversion"/>
  </si>
  <si>
    <t>深发展A</t>
    <phoneticPr fontId="1" type="noConversion"/>
  </si>
  <si>
    <t>000001</t>
    <phoneticPr fontId="1" type="noConversion"/>
  </si>
  <si>
    <t>行标签</t>
  </si>
  <si>
    <t>存入</t>
  </si>
  <si>
    <t>派息</t>
  </si>
  <si>
    <t>配股</t>
  </si>
  <si>
    <t>送股</t>
  </si>
  <si>
    <t>总计</t>
  </si>
  <si>
    <t>000000</t>
  </si>
  <si>
    <t>000002</t>
  </si>
  <si>
    <t>600000</t>
  </si>
  <si>
    <t>600002</t>
  </si>
  <si>
    <t>601857</t>
  </si>
  <si>
    <t>列标签</t>
  </si>
  <si>
    <t>求和项:金额</t>
  </si>
  <si>
    <t>求和项:成交数量</t>
  </si>
  <si>
    <t>卖出</t>
    <phoneticPr fontId="1" type="noConversion"/>
  </si>
  <si>
    <t>601857</t>
    <phoneticPr fontId="1" type="noConversion"/>
  </si>
  <si>
    <t>中国石油</t>
    <phoneticPr fontId="1" type="noConversion"/>
  </si>
  <si>
    <t>601857</t>
    <phoneticPr fontId="1" type="noConversion"/>
  </si>
  <si>
    <t>成交量</t>
    <phoneticPr fontId="1" type="noConversion"/>
  </si>
  <si>
    <t>RANK(E3,E:E)</t>
  </si>
  <si>
    <t>IF(E3=E2,M2,M2+1)</t>
    <phoneticPr fontId="1" type="noConversion"/>
  </si>
  <si>
    <t>M2+(E3&lt;E2)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</si>
</sst>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￥&quot;#,##0.00;&quot;￥&quot;\-#,##0.00"/>
    <numFmt numFmtId="176" formatCode="0.000_ "/>
    <numFmt numFmtId="177" formatCode="0.000_);[Red]\(0.000\)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indexed="8"/>
      <name val="宋体"/>
      <family val="2"/>
      <charset val="134"/>
      <scheme val="minor"/>
    </font>
    <font>
      <sz val="11"/>
      <color indexed="9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11"/>
      <color indexed="11"/>
      <name val="宋体"/>
      <family val="2"/>
      <charset val="134"/>
      <scheme val="minor"/>
    </font>
    <font>
      <sz val="11"/>
      <color indexed="12"/>
      <name val="宋体"/>
      <family val="2"/>
      <charset val="134"/>
      <scheme val="minor"/>
    </font>
    <font>
      <sz val="11"/>
      <color indexed="13"/>
      <name val="宋体"/>
      <family val="2"/>
      <charset val="134"/>
      <scheme val="minor"/>
    </font>
    <font>
      <sz val="11"/>
      <color indexed="14"/>
      <name val="宋体"/>
      <family val="2"/>
      <charset val="134"/>
      <scheme val="minor"/>
    </font>
    <font>
      <sz val="11"/>
      <color indexed="15"/>
      <name val="宋体"/>
      <family val="2"/>
      <charset val="134"/>
      <scheme val="minor"/>
    </font>
    <font>
      <sz val="11"/>
      <color indexed="16"/>
      <name val="宋体"/>
      <family val="2"/>
      <charset val="134"/>
      <scheme val="minor"/>
    </font>
    <font>
      <sz val="11"/>
      <color indexed="17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3" fillId="0" borderId="0" xfId="0" applyFont="1">
      <alignment vertical="center"/>
    </xf>
    <xf numFmtId="10" fontId="14" fillId="0" borderId="0" xfId="0" applyNumberFormat="1" applyFont="1">
      <alignment vertical="center"/>
    </xf>
    <xf numFmtId="3" fontId="14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0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7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7" fontId="1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K线图!$B$3:$B$20</c:f>
              <c:numCache>
                <c:formatCode>General</c:formatCode>
                <c:ptCount val="18"/>
                <c:pt idx="0">
                  <c:v>63397088</c:v>
                </c:pt>
                <c:pt idx="1">
                  <c:v>88121712</c:v>
                </c:pt>
                <c:pt idx="2">
                  <c:v>72229896</c:v>
                </c:pt>
                <c:pt idx="3">
                  <c:v>50809216</c:v>
                </c:pt>
                <c:pt idx="4">
                  <c:v>59634732</c:v>
                </c:pt>
                <c:pt idx="5">
                  <c:v>60745460</c:v>
                </c:pt>
                <c:pt idx="6">
                  <c:v>89443272</c:v>
                </c:pt>
                <c:pt idx="7">
                  <c:v>72453248</c:v>
                </c:pt>
                <c:pt idx="8">
                  <c:v>72653944</c:v>
                </c:pt>
                <c:pt idx="9">
                  <c:v>97960800</c:v>
                </c:pt>
                <c:pt idx="10">
                  <c:v>109128000</c:v>
                </c:pt>
                <c:pt idx="11">
                  <c:v>142805504</c:v>
                </c:pt>
                <c:pt idx="12">
                  <c:v>180916928</c:v>
                </c:pt>
                <c:pt idx="13">
                  <c:v>86982472</c:v>
                </c:pt>
                <c:pt idx="14">
                  <c:v>107341648</c:v>
                </c:pt>
                <c:pt idx="15">
                  <c:v>79566024</c:v>
                </c:pt>
                <c:pt idx="16">
                  <c:v>91606424</c:v>
                </c:pt>
                <c:pt idx="17">
                  <c:v>129430808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88128"/>
        <c:axId val="202576640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K线图!$C$3:$C$20</c:f>
              <c:numCache>
                <c:formatCode>General</c:formatCode>
                <c:ptCount val="18"/>
                <c:pt idx="0">
                  <c:v>7.45</c:v>
                </c:pt>
                <c:pt idx="1">
                  <c:v>7.39</c:v>
                </c:pt>
                <c:pt idx="2">
                  <c:v>7.64</c:v>
                </c:pt>
                <c:pt idx="3">
                  <c:v>7.76</c:v>
                </c:pt>
                <c:pt idx="4">
                  <c:v>7.83</c:v>
                </c:pt>
                <c:pt idx="5">
                  <c:v>7.65</c:v>
                </c:pt>
                <c:pt idx="6">
                  <c:v>7.8</c:v>
                </c:pt>
                <c:pt idx="7">
                  <c:v>7.95</c:v>
                </c:pt>
                <c:pt idx="8">
                  <c:v>7.89</c:v>
                </c:pt>
                <c:pt idx="9">
                  <c:v>8.1</c:v>
                </c:pt>
                <c:pt idx="10">
                  <c:v>8</c:v>
                </c:pt>
                <c:pt idx="11">
                  <c:v>8.2799999999999994</c:v>
                </c:pt>
                <c:pt idx="12">
                  <c:v>8.9</c:v>
                </c:pt>
                <c:pt idx="13">
                  <c:v>9.07</c:v>
                </c:pt>
                <c:pt idx="14">
                  <c:v>9.15</c:v>
                </c:pt>
                <c:pt idx="15">
                  <c:v>9.2200000000000006</c:v>
                </c:pt>
                <c:pt idx="16">
                  <c:v>9.1999999999999993</c:v>
                </c:pt>
                <c:pt idx="17">
                  <c:v>9.41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K线图!$D$3:$D$20</c:f>
              <c:numCache>
                <c:formatCode>General</c:formatCode>
                <c:ptCount val="18"/>
                <c:pt idx="0">
                  <c:v>7.45</c:v>
                </c:pt>
                <c:pt idx="1">
                  <c:v>7.54</c:v>
                </c:pt>
                <c:pt idx="2">
                  <c:v>7.7</c:v>
                </c:pt>
                <c:pt idx="3">
                  <c:v>7.84</c:v>
                </c:pt>
                <c:pt idx="4">
                  <c:v>7.87</c:v>
                </c:pt>
                <c:pt idx="5">
                  <c:v>7.8</c:v>
                </c:pt>
                <c:pt idx="6">
                  <c:v>7.8</c:v>
                </c:pt>
                <c:pt idx="7">
                  <c:v>7.98</c:v>
                </c:pt>
                <c:pt idx="8">
                  <c:v>7.97</c:v>
                </c:pt>
                <c:pt idx="9">
                  <c:v>8.1</c:v>
                </c:pt>
                <c:pt idx="10">
                  <c:v>8.15</c:v>
                </c:pt>
                <c:pt idx="11">
                  <c:v>8.2799999999999994</c:v>
                </c:pt>
                <c:pt idx="12">
                  <c:v>8.9</c:v>
                </c:pt>
                <c:pt idx="13">
                  <c:v>9.11</c:v>
                </c:pt>
                <c:pt idx="14">
                  <c:v>9.17</c:v>
                </c:pt>
                <c:pt idx="15">
                  <c:v>9.23</c:v>
                </c:pt>
                <c:pt idx="16">
                  <c:v>9.2899999999999991</c:v>
                </c:pt>
                <c:pt idx="17">
                  <c:v>9.44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K线图!$E$3:$E$20</c:f>
              <c:numCache>
                <c:formatCode>General</c:formatCode>
                <c:ptCount val="18"/>
                <c:pt idx="0">
                  <c:v>7.18</c:v>
                </c:pt>
                <c:pt idx="1">
                  <c:v>7.15</c:v>
                </c:pt>
                <c:pt idx="2">
                  <c:v>7.41</c:v>
                </c:pt>
                <c:pt idx="3">
                  <c:v>7.68</c:v>
                </c:pt>
                <c:pt idx="4">
                  <c:v>7.75</c:v>
                </c:pt>
                <c:pt idx="5">
                  <c:v>7.62</c:v>
                </c:pt>
                <c:pt idx="6">
                  <c:v>7.6</c:v>
                </c:pt>
                <c:pt idx="7">
                  <c:v>7.79</c:v>
                </c:pt>
                <c:pt idx="8">
                  <c:v>7.83</c:v>
                </c:pt>
                <c:pt idx="9">
                  <c:v>7.85</c:v>
                </c:pt>
                <c:pt idx="10">
                  <c:v>7.96</c:v>
                </c:pt>
                <c:pt idx="11">
                  <c:v>7.82</c:v>
                </c:pt>
                <c:pt idx="12">
                  <c:v>8.26</c:v>
                </c:pt>
                <c:pt idx="13">
                  <c:v>8.9499999999999993</c:v>
                </c:pt>
                <c:pt idx="14">
                  <c:v>9.07</c:v>
                </c:pt>
                <c:pt idx="15">
                  <c:v>9.1300000000000008</c:v>
                </c:pt>
                <c:pt idx="16">
                  <c:v>9.1</c:v>
                </c:pt>
                <c:pt idx="17">
                  <c:v>9.18</c:v>
                </c:pt>
              </c:numCache>
            </c:numRef>
          </c: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K线图!$F$3:$F$20</c:f>
              <c:numCache>
                <c:formatCode>General</c:formatCode>
                <c:ptCount val="18"/>
                <c:pt idx="0">
                  <c:v>7.18</c:v>
                </c:pt>
                <c:pt idx="1">
                  <c:v>7.49</c:v>
                </c:pt>
                <c:pt idx="2">
                  <c:v>7.45</c:v>
                </c:pt>
                <c:pt idx="3">
                  <c:v>7.8</c:v>
                </c:pt>
                <c:pt idx="4">
                  <c:v>7.76</c:v>
                </c:pt>
                <c:pt idx="5">
                  <c:v>7.78</c:v>
                </c:pt>
                <c:pt idx="6">
                  <c:v>7.7</c:v>
                </c:pt>
                <c:pt idx="7">
                  <c:v>7.8</c:v>
                </c:pt>
                <c:pt idx="8">
                  <c:v>7.93</c:v>
                </c:pt>
                <c:pt idx="9">
                  <c:v>7.9</c:v>
                </c:pt>
                <c:pt idx="10">
                  <c:v>8.11</c:v>
                </c:pt>
                <c:pt idx="11">
                  <c:v>8.0299999999999994</c:v>
                </c:pt>
                <c:pt idx="12">
                  <c:v>8.3000000000000007</c:v>
                </c:pt>
                <c:pt idx="13">
                  <c:v>9.0399999999999991</c:v>
                </c:pt>
                <c:pt idx="14">
                  <c:v>9.11</c:v>
                </c:pt>
                <c:pt idx="15">
                  <c:v>9.2100000000000009</c:v>
                </c:pt>
                <c:pt idx="16">
                  <c:v>9.25</c:v>
                </c:pt>
                <c:pt idx="17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2579968"/>
        <c:axId val="202578176"/>
      </c:stockChart>
      <c:dateAx>
        <c:axId val="20228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576640"/>
        <c:crosses val="autoZero"/>
        <c:auto val="1"/>
        <c:lblOffset val="100"/>
        <c:baseTimeUnit val="days"/>
      </c:dateAx>
      <c:valAx>
        <c:axId val="202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88128"/>
        <c:crosses val="autoZero"/>
        <c:crossBetween val="between"/>
      </c:valAx>
      <c:valAx>
        <c:axId val="20257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2579968"/>
        <c:crosses val="max"/>
        <c:crossBetween val="between"/>
      </c:valAx>
      <c:dateAx>
        <c:axId val="202579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578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K线图!$B$3:$B$20</c:f>
              <c:numCache>
                <c:formatCode>General</c:formatCode>
                <c:ptCount val="18"/>
                <c:pt idx="0">
                  <c:v>63397088</c:v>
                </c:pt>
                <c:pt idx="1">
                  <c:v>88121712</c:v>
                </c:pt>
                <c:pt idx="2">
                  <c:v>72229896</c:v>
                </c:pt>
                <c:pt idx="3">
                  <c:v>50809216</c:v>
                </c:pt>
                <c:pt idx="4">
                  <c:v>59634732</c:v>
                </c:pt>
                <c:pt idx="5">
                  <c:v>60745460</c:v>
                </c:pt>
                <c:pt idx="6">
                  <c:v>89443272</c:v>
                </c:pt>
                <c:pt idx="7">
                  <c:v>72453248</c:v>
                </c:pt>
                <c:pt idx="8">
                  <c:v>72653944</c:v>
                </c:pt>
                <c:pt idx="9">
                  <c:v>97960800</c:v>
                </c:pt>
                <c:pt idx="10">
                  <c:v>109128000</c:v>
                </c:pt>
                <c:pt idx="11">
                  <c:v>142805504</c:v>
                </c:pt>
                <c:pt idx="12">
                  <c:v>180916928</c:v>
                </c:pt>
                <c:pt idx="13">
                  <c:v>86982472</c:v>
                </c:pt>
                <c:pt idx="14">
                  <c:v>107341648</c:v>
                </c:pt>
                <c:pt idx="15">
                  <c:v>79566024</c:v>
                </c:pt>
                <c:pt idx="16">
                  <c:v>91606424</c:v>
                </c:pt>
                <c:pt idx="17">
                  <c:v>129430808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7712"/>
        <c:axId val="202703232"/>
      </c:barChart>
      <c:stockChart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K线图!$C$3:$C$20</c:f>
              <c:numCache>
                <c:formatCode>General</c:formatCode>
                <c:ptCount val="18"/>
                <c:pt idx="0">
                  <c:v>7.45</c:v>
                </c:pt>
                <c:pt idx="1">
                  <c:v>7.39</c:v>
                </c:pt>
                <c:pt idx="2">
                  <c:v>7.64</c:v>
                </c:pt>
                <c:pt idx="3">
                  <c:v>7.76</c:v>
                </c:pt>
                <c:pt idx="4">
                  <c:v>7.83</c:v>
                </c:pt>
                <c:pt idx="5">
                  <c:v>7.65</c:v>
                </c:pt>
                <c:pt idx="6">
                  <c:v>7.8</c:v>
                </c:pt>
                <c:pt idx="7">
                  <c:v>7.95</c:v>
                </c:pt>
                <c:pt idx="8">
                  <c:v>7.89</c:v>
                </c:pt>
                <c:pt idx="9">
                  <c:v>8.1</c:v>
                </c:pt>
                <c:pt idx="10">
                  <c:v>8</c:v>
                </c:pt>
                <c:pt idx="11">
                  <c:v>8.2799999999999994</c:v>
                </c:pt>
                <c:pt idx="12">
                  <c:v>8.9</c:v>
                </c:pt>
                <c:pt idx="13">
                  <c:v>9.07</c:v>
                </c:pt>
                <c:pt idx="14">
                  <c:v>9.15</c:v>
                </c:pt>
                <c:pt idx="15">
                  <c:v>9.2200000000000006</c:v>
                </c:pt>
                <c:pt idx="16">
                  <c:v>9.1999999999999993</c:v>
                </c:pt>
                <c:pt idx="17">
                  <c:v>9.41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K线图!$D$3:$D$20</c:f>
              <c:numCache>
                <c:formatCode>General</c:formatCode>
                <c:ptCount val="18"/>
                <c:pt idx="0">
                  <c:v>7.45</c:v>
                </c:pt>
                <c:pt idx="1">
                  <c:v>7.54</c:v>
                </c:pt>
                <c:pt idx="2">
                  <c:v>7.7</c:v>
                </c:pt>
                <c:pt idx="3">
                  <c:v>7.84</c:v>
                </c:pt>
                <c:pt idx="4">
                  <c:v>7.87</c:v>
                </c:pt>
                <c:pt idx="5">
                  <c:v>7.8</c:v>
                </c:pt>
                <c:pt idx="6">
                  <c:v>7.8</c:v>
                </c:pt>
                <c:pt idx="7">
                  <c:v>7.98</c:v>
                </c:pt>
                <c:pt idx="8">
                  <c:v>7.97</c:v>
                </c:pt>
                <c:pt idx="9">
                  <c:v>8.1</c:v>
                </c:pt>
                <c:pt idx="10">
                  <c:v>8.15</c:v>
                </c:pt>
                <c:pt idx="11">
                  <c:v>8.2799999999999994</c:v>
                </c:pt>
                <c:pt idx="12">
                  <c:v>8.9</c:v>
                </c:pt>
                <c:pt idx="13">
                  <c:v>9.11</c:v>
                </c:pt>
                <c:pt idx="14">
                  <c:v>9.17</c:v>
                </c:pt>
                <c:pt idx="15">
                  <c:v>9.23</c:v>
                </c:pt>
                <c:pt idx="16">
                  <c:v>9.2899999999999991</c:v>
                </c:pt>
                <c:pt idx="17">
                  <c:v>9.44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K线图!$E$3:$E$20</c:f>
              <c:numCache>
                <c:formatCode>General</c:formatCode>
                <c:ptCount val="18"/>
                <c:pt idx="0">
                  <c:v>7.18</c:v>
                </c:pt>
                <c:pt idx="1">
                  <c:v>7.15</c:v>
                </c:pt>
                <c:pt idx="2">
                  <c:v>7.41</c:v>
                </c:pt>
                <c:pt idx="3">
                  <c:v>7.68</c:v>
                </c:pt>
                <c:pt idx="4">
                  <c:v>7.75</c:v>
                </c:pt>
                <c:pt idx="5">
                  <c:v>7.62</c:v>
                </c:pt>
                <c:pt idx="6">
                  <c:v>7.6</c:v>
                </c:pt>
                <c:pt idx="7">
                  <c:v>7.79</c:v>
                </c:pt>
                <c:pt idx="8">
                  <c:v>7.83</c:v>
                </c:pt>
                <c:pt idx="9">
                  <c:v>7.85</c:v>
                </c:pt>
                <c:pt idx="10">
                  <c:v>7.96</c:v>
                </c:pt>
                <c:pt idx="11">
                  <c:v>7.82</c:v>
                </c:pt>
                <c:pt idx="12">
                  <c:v>8.26</c:v>
                </c:pt>
                <c:pt idx="13">
                  <c:v>8.9499999999999993</c:v>
                </c:pt>
                <c:pt idx="14">
                  <c:v>9.07</c:v>
                </c:pt>
                <c:pt idx="15">
                  <c:v>9.1300000000000008</c:v>
                </c:pt>
                <c:pt idx="16">
                  <c:v>9.1</c:v>
                </c:pt>
                <c:pt idx="17">
                  <c:v>9.18</c:v>
                </c:pt>
              </c:numCache>
            </c:numRef>
          </c: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numRef>
              <c:f>K线图!$A$3:$A$20</c:f>
              <c:numCache>
                <c:formatCode>m/d/yyyy</c:formatCode>
                <c:ptCount val="18"/>
                <c:pt idx="0">
                  <c:v>40304</c:v>
                </c:pt>
                <c:pt idx="1">
                  <c:v>40303</c:v>
                </c:pt>
                <c:pt idx="2">
                  <c:v>40302</c:v>
                </c:pt>
                <c:pt idx="3">
                  <c:v>40298</c:v>
                </c:pt>
                <c:pt idx="4">
                  <c:v>40297</c:v>
                </c:pt>
                <c:pt idx="5">
                  <c:v>40296</c:v>
                </c:pt>
                <c:pt idx="6">
                  <c:v>40295</c:v>
                </c:pt>
                <c:pt idx="7">
                  <c:v>40294</c:v>
                </c:pt>
                <c:pt idx="8">
                  <c:v>40291</c:v>
                </c:pt>
                <c:pt idx="9">
                  <c:v>40290</c:v>
                </c:pt>
                <c:pt idx="10">
                  <c:v>40289</c:v>
                </c:pt>
                <c:pt idx="11">
                  <c:v>40288</c:v>
                </c:pt>
                <c:pt idx="12">
                  <c:v>40287</c:v>
                </c:pt>
                <c:pt idx="13">
                  <c:v>40284</c:v>
                </c:pt>
                <c:pt idx="14">
                  <c:v>40283</c:v>
                </c:pt>
                <c:pt idx="15">
                  <c:v>40282</c:v>
                </c:pt>
                <c:pt idx="16">
                  <c:v>40281</c:v>
                </c:pt>
                <c:pt idx="17">
                  <c:v>40280</c:v>
                </c:pt>
              </c:numCache>
            </c:numRef>
          </c:cat>
          <c:val>
            <c:numRef>
              <c:f>K线图!$F$3:$F$20</c:f>
              <c:numCache>
                <c:formatCode>General</c:formatCode>
                <c:ptCount val="18"/>
                <c:pt idx="0">
                  <c:v>7.18</c:v>
                </c:pt>
                <c:pt idx="1">
                  <c:v>7.49</c:v>
                </c:pt>
                <c:pt idx="2">
                  <c:v>7.45</c:v>
                </c:pt>
                <c:pt idx="3">
                  <c:v>7.8</c:v>
                </c:pt>
                <c:pt idx="4">
                  <c:v>7.76</c:v>
                </c:pt>
                <c:pt idx="5">
                  <c:v>7.78</c:v>
                </c:pt>
                <c:pt idx="6">
                  <c:v>7.7</c:v>
                </c:pt>
                <c:pt idx="7">
                  <c:v>7.8</c:v>
                </c:pt>
                <c:pt idx="8">
                  <c:v>7.93</c:v>
                </c:pt>
                <c:pt idx="9">
                  <c:v>7.9</c:v>
                </c:pt>
                <c:pt idx="10">
                  <c:v>8.11</c:v>
                </c:pt>
                <c:pt idx="11">
                  <c:v>8.0299999999999994</c:v>
                </c:pt>
                <c:pt idx="12">
                  <c:v>8.3000000000000007</c:v>
                </c:pt>
                <c:pt idx="13">
                  <c:v>9.0399999999999991</c:v>
                </c:pt>
                <c:pt idx="14">
                  <c:v>9.11</c:v>
                </c:pt>
                <c:pt idx="15">
                  <c:v>9.2100000000000009</c:v>
                </c:pt>
                <c:pt idx="16">
                  <c:v>9.25</c:v>
                </c:pt>
                <c:pt idx="17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2706304"/>
        <c:axId val="202704768"/>
      </c:stockChart>
      <c:dateAx>
        <c:axId val="202627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703232"/>
        <c:crosses val="autoZero"/>
        <c:auto val="1"/>
        <c:lblOffset val="100"/>
        <c:baseTimeUnit val="days"/>
        <c:majorUnit val="7"/>
        <c:majorTimeUnit val="days"/>
      </c:dateAx>
      <c:valAx>
        <c:axId val="202703232"/>
        <c:scaling>
          <c:orientation val="minMax"/>
          <c:min val="4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27712"/>
        <c:crosses val="autoZero"/>
        <c:crossBetween val="between"/>
      </c:valAx>
      <c:valAx>
        <c:axId val="202704768"/>
        <c:scaling>
          <c:orientation val="minMax"/>
          <c:min val="7"/>
        </c:scaling>
        <c:delete val="0"/>
        <c:axPos val="r"/>
        <c:numFmt formatCode="General" sourceLinked="1"/>
        <c:majorTickMark val="out"/>
        <c:minorTickMark val="none"/>
        <c:tickLblPos val="nextTo"/>
        <c:crossAx val="202706304"/>
        <c:crosses val="max"/>
        <c:crossBetween val="between"/>
      </c:valAx>
      <c:dateAx>
        <c:axId val="202706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704768"/>
        <c:crosses val="autoZero"/>
        <c:auto val="1"/>
        <c:lblOffset val="100"/>
        <c:baseTimeUnit val="days"/>
      </c:date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移动平均线!$C$1</c:f>
              <c:strCache>
                <c:ptCount val="1"/>
                <c:pt idx="0">
                  <c:v>5日平均</c:v>
                </c:pt>
              </c:strCache>
            </c:strRef>
          </c:tx>
          <c:marker>
            <c:symbol val="none"/>
          </c:marker>
          <c:cat>
            <c:numRef>
              <c:f>移动平均线!$A$2:$A$82</c:f>
              <c:numCache>
                <c:formatCode>m/d/yyyy</c:formatCode>
                <c:ptCount val="51"/>
                <c:pt idx="0">
                  <c:v>40231</c:v>
                </c:pt>
                <c:pt idx="1">
                  <c:v>40232</c:v>
                </c:pt>
                <c:pt idx="2">
                  <c:v>40233</c:v>
                </c:pt>
                <c:pt idx="3">
                  <c:v>40234</c:v>
                </c:pt>
                <c:pt idx="4">
                  <c:v>40235</c:v>
                </c:pt>
                <c:pt idx="5">
                  <c:v>40238</c:v>
                </c:pt>
                <c:pt idx="6">
                  <c:v>40239</c:v>
                </c:pt>
                <c:pt idx="7">
                  <c:v>40240</c:v>
                </c:pt>
                <c:pt idx="8">
                  <c:v>40241</c:v>
                </c:pt>
                <c:pt idx="9">
                  <c:v>40242</c:v>
                </c:pt>
                <c:pt idx="10">
                  <c:v>40245</c:v>
                </c:pt>
                <c:pt idx="11">
                  <c:v>40246</c:v>
                </c:pt>
                <c:pt idx="12">
                  <c:v>40247</c:v>
                </c:pt>
                <c:pt idx="13">
                  <c:v>40248</c:v>
                </c:pt>
                <c:pt idx="14">
                  <c:v>40249</c:v>
                </c:pt>
                <c:pt idx="15">
                  <c:v>40252</c:v>
                </c:pt>
                <c:pt idx="16">
                  <c:v>40253</c:v>
                </c:pt>
                <c:pt idx="17">
                  <c:v>40254</c:v>
                </c:pt>
                <c:pt idx="18">
                  <c:v>40255</c:v>
                </c:pt>
                <c:pt idx="19">
                  <c:v>40256</c:v>
                </c:pt>
                <c:pt idx="20">
                  <c:v>40259</c:v>
                </c:pt>
                <c:pt idx="21">
                  <c:v>40261</c:v>
                </c:pt>
                <c:pt idx="22">
                  <c:v>40262</c:v>
                </c:pt>
                <c:pt idx="23">
                  <c:v>40265</c:v>
                </c:pt>
                <c:pt idx="24">
                  <c:v>40266</c:v>
                </c:pt>
                <c:pt idx="25">
                  <c:v>40267</c:v>
                </c:pt>
                <c:pt idx="26">
                  <c:v>40268</c:v>
                </c:pt>
                <c:pt idx="27">
                  <c:v>40269</c:v>
                </c:pt>
                <c:pt idx="28">
                  <c:v>40270</c:v>
                </c:pt>
                <c:pt idx="29">
                  <c:v>40274</c:v>
                </c:pt>
                <c:pt idx="30">
                  <c:v>40275</c:v>
                </c:pt>
                <c:pt idx="31">
                  <c:v>40276</c:v>
                </c:pt>
                <c:pt idx="32">
                  <c:v>40277</c:v>
                </c:pt>
                <c:pt idx="33">
                  <c:v>40280</c:v>
                </c:pt>
                <c:pt idx="34">
                  <c:v>40281</c:v>
                </c:pt>
                <c:pt idx="35">
                  <c:v>40282</c:v>
                </c:pt>
                <c:pt idx="36">
                  <c:v>40283</c:v>
                </c:pt>
                <c:pt idx="37">
                  <c:v>40284</c:v>
                </c:pt>
                <c:pt idx="38">
                  <c:v>40287</c:v>
                </c:pt>
                <c:pt idx="39">
                  <c:v>40288</c:v>
                </c:pt>
                <c:pt idx="40">
                  <c:v>40289</c:v>
                </c:pt>
                <c:pt idx="41">
                  <c:v>40290</c:v>
                </c:pt>
                <c:pt idx="42">
                  <c:v>40291</c:v>
                </c:pt>
                <c:pt idx="43">
                  <c:v>40294</c:v>
                </c:pt>
                <c:pt idx="44">
                  <c:v>40295</c:v>
                </c:pt>
                <c:pt idx="45">
                  <c:v>40296</c:v>
                </c:pt>
                <c:pt idx="46">
                  <c:v>40297</c:v>
                </c:pt>
                <c:pt idx="47">
                  <c:v>40298</c:v>
                </c:pt>
                <c:pt idx="48">
                  <c:v>40302</c:v>
                </c:pt>
                <c:pt idx="49">
                  <c:v>40303</c:v>
                </c:pt>
                <c:pt idx="50">
                  <c:v>40304</c:v>
                </c:pt>
              </c:numCache>
            </c:numRef>
          </c:cat>
          <c:val>
            <c:numRef>
              <c:f>移动平均线!$C$2:$C$82</c:f>
              <c:numCache>
                <c:formatCode>General</c:formatCode>
                <c:ptCount val="51"/>
                <c:pt idx="0">
                  <c:v>9.2140000000000004</c:v>
                </c:pt>
                <c:pt idx="1">
                  <c:v>9.2419999999999991</c:v>
                </c:pt>
                <c:pt idx="2">
                  <c:v>9.25</c:v>
                </c:pt>
                <c:pt idx="3">
                  <c:v>9.2539999999999996</c:v>
                </c:pt>
                <c:pt idx="4">
                  <c:v>9.2940000000000005</c:v>
                </c:pt>
                <c:pt idx="5">
                  <c:v>9.3060000000000009</c:v>
                </c:pt>
                <c:pt idx="6">
                  <c:v>9.3419999999999987</c:v>
                </c:pt>
                <c:pt idx="7">
                  <c:v>9.4379999999999988</c:v>
                </c:pt>
                <c:pt idx="8">
                  <c:v>9.5079999999999991</c:v>
                </c:pt>
                <c:pt idx="9">
                  <c:v>9.4899999999999984</c:v>
                </c:pt>
                <c:pt idx="10">
                  <c:v>9.4759999999999991</c:v>
                </c:pt>
                <c:pt idx="11">
                  <c:v>9.4659999999999993</c:v>
                </c:pt>
                <c:pt idx="12">
                  <c:v>9.468</c:v>
                </c:pt>
                <c:pt idx="13">
                  <c:v>9.4479999999999986</c:v>
                </c:pt>
                <c:pt idx="14">
                  <c:v>9.4699999999999989</c:v>
                </c:pt>
                <c:pt idx="15">
                  <c:v>9.4699999999999989</c:v>
                </c:pt>
                <c:pt idx="16">
                  <c:v>9.4400000000000013</c:v>
                </c:pt>
                <c:pt idx="17">
                  <c:v>9.3699999999999992</c:v>
                </c:pt>
                <c:pt idx="18">
                  <c:v>9.3620000000000001</c:v>
                </c:pt>
                <c:pt idx="19">
                  <c:v>9.370000000000001</c:v>
                </c:pt>
                <c:pt idx="20">
                  <c:v>9.4219999999999988</c:v>
                </c:pt>
                <c:pt idx="21">
                  <c:v>9.4779999999999998</c:v>
                </c:pt>
                <c:pt idx="22">
                  <c:v>9.5039999999999978</c:v>
                </c:pt>
                <c:pt idx="23">
                  <c:v>9.4640000000000004</c:v>
                </c:pt>
                <c:pt idx="24">
                  <c:v>9.4160000000000004</c:v>
                </c:pt>
                <c:pt idx="25">
                  <c:v>9.4000000000000021</c:v>
                </c:pt>
                <c:pt idx="26">
                  <c:v>9.3940000000000019</c:v>
                </c:pt>
                <c:pt idx="27">
                  <c:v>9.4139999999999997</c:v>
                </c:pt>
                <c:pt idx="28">
                  <c:v>9.5120000000000005</c:v>
                </c:pt>
                <c:pt idx="29">
                  <c:v>9.6059999999999999</c:v>
                </c:pt>
                <c:pt idx="30">
                  <c:v>9.6180000000000003</c:v>
                </c:pt>
                <c:pt idx="31">
                  <c:v>9.6120000000000001</c:v>
                </c:pt>
                <c:pt idx="32">
                  <c:v>9.5800000000000018</c:v>
                </c:pt>
                <c:pt idx="33">
                  <c:v>9.5120000000000005</c:v>
                </c:pt>
                <c:pt idx="34">
                  <c:v>9.3980000000000015</c:v>
                </c:pt>
                <c:pt idx="35">
                  <c:v>9.3279999999999994</c:v>
                </c:pt>
                <c:pt idx="36">
                  <c:v>9.2780000000000005</c:v>
                </c:pt>
                <c:pt idx="37">
                  <c:v>9.2319999999999993</c:v>
                </c:pt>
                <c:pt idx="38">
                  <c:v>9.161999999999999</c:v>
                </c:pt>
                <c:pt idx="39">
                  <c:v>8.9819999999999993</c:v>
                </c:pt>
                <c:pt idx="40">
                  <c:v>8.7379999999999995</c:v>
                </c:pt>
                <c:pt idx="41">
                  <c:v>8.5179999999999989</c:v>
                </c:pt>
                <c:pt idx="42">
                  <c:v>8.2759999999999998</c:v>
                </c:pt>
                <c:pt idx="43">
                  <c:v>8.0539999999999985</c:v>
                </c:pt>
                <c:pt idx="44">
                  <c:v>7.9539999999999988</c:v>
                </c:pt>
                <c:pt idx="45">
                  <c:v>7.8879999999999999</c:v>
                </c:pt>
                <c:pt idx="46">
                  <c:v>7.8220000000000001</c:v>
                </c:pt>
                <c:pt idx="47">
                  <c:v>7.7939999999999996</c:v>
                </c:pt>
                <c:pt idx="48">
                  <c:v>7.7679999999999989</c:v>
                </c:pt>
                <c:pt idx="49">
                  <c:v>7.6980000000000004</c:v>
                </c:pt>
                <c:pt idx="50">
                  <c:v>7.6560000000000006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移动平均线!$D$1</c:f>
              <c:strCache>
                <c:ptCount val="1"/>
                <c:pt idx="0">
                  <c:v>10日平均</c:v>
                </c:pt>
              </c:strCache>
            </c:strRef>
          </c:tx>
          <c:marker>
            <c:symbol val="none"/>
          </c:marker>
          <c:cat>
            <c:numRef>
              <c:f>移动平均线!$A$2:$A$82</c:f>
              <c:numCache>
                <c:formatCode>m/d/yyyy</c:formatCode>
                <c:ptCount val="51"/>
                <c:pt idx="0">
                  <c:v>40231</c:v>
                </c:pt>
                <c:pt idx="1">
                  <c:v>40232</c:v>
                </c:pt>
                <c:pt idx="2">
                  <c:v>40233</c:v>
                </c:pt>
                <c:pt idx="3">
                  <c:v>40234</c:v>
                </c:pt>
                <c:pt idx="4">
                  <c:v>40235</c:v>
                </c:pt>
                <c:pt idx="5">
                  <c:v>40238</c:v>
                </c:pt>
                <c:pt idx="6">
                  <c:v>40239</c:v>
                </c:pt>
                <c:pt idx="7">
                  <c:v>40240</c:v>
                </c:pt>
                <c:pt idx="8">
                  <c:v>40241</c:v>
                </c:pt>
                <c:pt idx="9">
                  <c:v>40242</c:v>
                </c:pt>
                <c:pt idx="10">
                  <c:v>40245</c:v>
                </c:pt>
                <c:pt idx="11">
                  <c:v>40246</c:v>
                </c:pt>
                <c:pt idx="12">
                  <c:v>40247</c:v>
                </c:pt>
                <c:pt idx="13">
                  <c:v>40248</c:v>
                </c:pt>
                <c:pt idx="14">
                  <c:v>40249</c:v>
                </c:pt>
                <c:pt idx="15">
                  <c:v>40252</c:v>
                </c:pt>
                <c:pt idx="16">
                  <c:v>40253</c:v>
                </c:pt>
                <c:pt idx="17">
                  <c:v>40254</c:v>
                </c:pt>
                <c:pt idx="18">
                  <c:v>40255</c:v>
                </c:pt>
                <c:pt idx="19">
                  <c:v>40256</c:v>
                </c:pt>
                <c:pt idx="20">
                  <c:v>40259</c:v>
                </c:pt>
                <c:pt idx="21">
                  <c:v>40261</c:v>
                </c:pt>
                <c:pt idx="22">
                  <c:v>40262</c:v>
                </c:pt>
                <c:pt idx="23">
                  <c:v>40265</c:v>
                </c:pt>
                <c:pt idx="24">
                  <c:v>40266</c:v>
                </c:pt>
                <c:pt idx="25">
                  <c:v>40267</c:v>
                </c:pt>
                <c:pt idx="26">
                  <c:v>40268</c:v>
                </c:pt>
                <c:pt idx="27">
                  <c:v>40269</c:v>
                </c:pt>
                <c:pt idx="28">
                  <c:v>40270</c:v>
                </c:pt>
                <c:pt idx="29">
                  <c:v>40274</c:v>
                </c:pt>
                <c:pt idx="30">
                  <c:v>40275</c:v>
                </c:pt>
                <c:pt idx="31">
                  <c:v>40276</c:v>
                </c:pt>
                <c:pt idx="32">
                  <c:v>40277</c:v>
                </c:pt>
                <c:pt idx="33">
                  <c:v>40280</c:v>
                </c:pt>
                <c:pt idx="34">
                  <c:v>40281</c:v>
                </c:pt>
                <c:pt idx="35">
                  <c:v>40282</c:v>
                </c:pt>
                <c:pt idx="36">
                  <c:v>40283</c:v>
                </c:pt>
                <c:pt idx="37">
                  <c:v>40284</c:v>
                </c:pt>
                <c:pt idx="38">
                  <c:v>40287</c:v>
                </c:pt>
                <c:pt idx="39">
                  <c:v>40288</c:v>
                </c:pt>
                <c:pt idx="40">
                  <c:v>40289</c:v>
                </c:pt>
                <c:pt idx="41">
                  <c:v>40290</c:v>
                </c:pt>
                <c:pt idx="42">
                  <c:v>40291</c:v>
                </c:pt>
                <c:pt idx="43">
                  <c:v>40294</c:v>
                </c:pt>
                <c:pt idx="44">
                  <c:v>40295</c:v>
                </c:pt>
                <c:pt idx="45">
                  <c:v>40296</c:v>
                </c:pt>
                <c:pt idx="46">
                  <c:v>40297</c:v>
                </c:pt>
                <c:pt idx="47">
                  <c:v>40298</c:v>
                </c:pt>
                <c:pt idx="48">
                  <c:v>40302</c:v>
                </c:pt>
                <c:pt idx="49">
                  <c:v>40303</c:v>
                </c:pt>
                <c:pt idx="50">
                  <c:v>40304</c:v>
                </c:pt>
              </c:numCache>
            </c:numRef>
          </c:cat>
          <c:val>
            <c:numRef>
              <c:f>移动平均线!$D$2:$D$82</c:f>
              <c:numCache>
                <c:formatCode>General</c:formatCode>
                <c:ptCount val="51"/>
                <c:pt idx="0">
                  <c:v>9.282</c:v>
                </c:pt>
                <c:pt idx="1">
                  <c:v>9.2669999999999995</c:v>
                </c:pt>
                <c:pt idx="2">
                  <c:v>9.2519999999999989</c:v>
                </c:pt>
                <c:pt idx="3">
                  <c:v>9.23</c:v>
                </c:pt>
                <c:pt idx="4">
                  <c:v>9.2370000000000001</c:v>
                </c:pt>
                <c:pt idx="5">
                  <c:v>9.26</c:v>
                </c:pt>
                <c:pt idx="6">
                  <c:v>9.291999999999998</c:v>
                </c:pt>
                <c:pt idx="7">
                  <c:v>9.3440000000000012</c:v>
                </c:pt>
                <c:pt idx="8">
                  <c:v>9.3810000000000002</c:v>
                </c:pt>
                <c:pt idx="9">
                  <c:v>9.3919999999999995</c:v>
                </c:pt>
                <c:pt idx="10">
                  <c:v>9.391</c:v>
                </c:pt>
                <c:pt idx="11">
                  <c:v>9.4039999999999999</c:v>
                </c:pt>
                <c:pt idx="12">
                  <c:v>9.4529999999999994</c:v>
                </c:pt>
                <c:pt idx="13">
                  <c:v>9.4779999999999998</c:v>
                </c:pt>
                <c:pt idx="14">
                  <c:v>9.48</c:v>
                </c:pt>
                <c:pt idx="15">
                  <c:v>9.4730000000000008</c:v>
                </c:pt>
                <c:pt idx="16">
                  <c:v>9.4529999999999994</c:v>
                </c:pt>
                <c:pt idx="17">
                  <c:v>9.4189999999999987</c:v>
                </c:pt>
                <c:pt idx="18">
                  <c:v>9.4049999999999976</c:v>
                </c:pt>
                <c:pt idx="19">
                  <c:v>9.4199999999999982</c:v>
                </c:pt>
                <c:pt idx="20">
                  <c:v>9.4460000000000015</c:v>
                </c:pt>
                <c:pt idx="21">
                  <c:v>9.4589999999999996</c:v>
                </c:pt>
                <c:pt idx="22">
                  <c:v>9.4369999999999994</c:v>
                </c:pt>
                <c:pt idx="23">
                  <c:v>9.4130000000000003</c:v>
                </c:pt>
                <c:pt idx="24">
                  <c:v>9.3929999999999989</c:v>
                </c:pt>
                <c:pt idx="25">
                  <c:v>9.4109999999999978</c:v>
                </c:pt>
                <c:pt idx="26">
                  <c:v>9.4359999999999999</c:v>
                </c:pt>
                <c:pt idx="27">
                  <c:v>9.4589999999999996</c:v>
                </c:pt>
                <c:pt idx="28">
                  <c:v>9.4879999999999995</c:v>
                </c:pt>
                <c:pt idx="29">
                  <c:v>9.5109999999999992</c:v>
                </c:pt>
                <c:pt idx="30">
                  <c:v>9.5090000000000003</c:v>
                </c:pt>
                <c:pt idx="31">
                  <c:v>9.5030000000000001</c:v>
                </c:pt>
                <c:pt idx="32">
                  <c:v>9.4969999999999999</c:v>
                </c:pt>
                <c:pt idx="33">
                  <c:v>9.5119999999999987</c:v>
                </c:pt>
                <c:pt idx="34">
                  <c:v>9.5020000000000007</c:v>
                </c:pt>
                <c:pt idx="35">
                  <c:v>9.4730000000000008</c:v>
                </c:pt>
                <c:pt idx="36">
                  <c:v>9.4450000000000021</c:v>
                </c:pt>
                <c:pt idx="37">
                  <c:v>9.4060000000000024</c:v>
                </c:pt>
                <c:pt idx="38">
                  <c:v>9.3369999999999997</c:v>
                </c:pt>
                <c:pt idx="39">
                  <c:v>9.1900000000000013</c:v>
                </c:pt>
                <c:pt idx="40">
                  <c:v>9.0329999999999995</c:v>
                </c:pt>
                <c:pt idx="41">
                  <c:v>8.8979999999999997</c:v>
                </c:pt>
                <c:pt idx="42">
                  <c:v>8.7540000000000013</c:v>
                </c:pt>
                <c:pt idx="43">
                  <c:v>8.6080000000000005</c:v>
                </c:pt>
                <c:pt idx="44">
                  <c:v>8.468</c:v>
                </c:pt>
                <c:pt idx="45">
                  <c:v>8.3129999999999988</c:v>
                </c:pt>
                <c:pt idx="46">
                  <c:v>8.17</c:v>
                </c:pt>
                <c:pt idx="47">
                  <c:v>8.0350000000000001</c:v>
                </c:pt>
                <c:pt idx="48">
                  <c:v>7.9109999999999996</c:v>
                </c:pt>
                <c:pt idx="49">
                  <c:v>7.8260000000000005</c:v>
                </c:pt>
                <c:pt idx="50">
                  <c:v>7.7719999999999985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移动平均线!$E$1</c:f>
              <c:strCache>
                <c:ptCount val="1"/>
                <c:pt idx="0">
                  <c:v>30日平均</c:v>
                </c:pt>
              </c:strCache>
            </c:strRef>
          </c:tx>
          <c:marker>
            <c:symbol val="none"/>
          </c:marker>
          <c:cat>
            <c:numRef>
              <c:f>移动平均线!$A$2:$A$82</c:f>
              <c:numCache>
                <c:formatCode>m/d/yyyy</c:formatCode>
                <c:ptCount val="51"/>
                <c:pt idx="0">
                  <c:v>40231</c:v>
                </c:pt>
                <c:pt idx="1">
                  <c:v>40232</c:v>
                </c:pt>
                <c:pt idx="2">
                  <c:v>40233</c:v>
                </c:pt>
                <c:pt idx="3">
                  <c:v>40234</c:v>
                </c:pt>
                <c:pt idx="4">
                  <c:v>40235</c:v>
                </c:pt>
                <c:pt idx="5">
                  <c:v>40238</c:v>
                </c:pt>
                <c:pt idx="6">
                  <c:v>40239</c:v>
                </c:pt>
                <c:pt idx="7">
                  <c:v>40240</c:v>
                </c:pt>
                <c:pt idx="8">
                  <c:v>40241</c:v>
                </c:pt>
                <c:pt idx="9">
                  <c:v>40242</c:v>
                </c:pt>
                <c:pt idx="10">
                  <c:v>40245</c:v>
                </c:pt>
                <c:pt idx="11">
                  <c:v>40246</c:v>
                </c:pt>
                <c:pt idx="12">
                  <c:v>40247</c:v>
                </c:pt>
                <c:pt idx="13">
                  <c:v>40248</c:v>
                </c:pt>
                <c:pt idx="14">
                  <c:v>40249</c:v>
                </c:pt>
                <c:pt idx="15">
                  <c:v>40252</c:v>
                </c:pt>
                <c:pt idx="16">
                  <c:v>40253</c:v>
                </c:pt>
                <c:pt idx="17">
                  <c:v>40254</c:v>
                </c:pt>
                <c:pt idx="18">
                  <c:v>40255</c:v>
                </c:pt>
                <c:pt idx="19">
                  <c:v>40256</c:v>
                </c:pt>
                <c:pt idx="20">
                  <c:v>40259</c:v>
                </c:pt>
                <c:pt idx="21">
                  <c:v>40261</c:v>
                </c:pt>
                <c:pt idx="22">
                  <c:v>40262</c:v>
                </c:pt>
                <c:pt idx="23">
                  <c:v>40265</c:v>
                </c:pt>
                <c:pt idx="24">
                  <c:v>40266</c:v>
                </c:pt>
                <c:pt idx="25">
                  <c:v>40267</c:v>
                </c:pt>
                <c:pt idx="26">
                  <c:v>40268</c:v>
                </c:pt>
                <c:pt idx="27">
                  <c:v>40269</c:v>
                </c:pt>
                <c:pt idx="28">
                  <c:v>40270</c:v>
                </c:pt>
                <c:pt idx="29">
                  <c:v>40274</c:v>
                </c:pt>
                <c:pt idx="30">
                  <c:v>40275</c:v>
                </c:pt>
                <c:pt idx="31">
                  <c:v>40276</c:v>
                </c:pt>
                <c:pt idx="32">
                  <c:v>40277</c:v>
                </c:pt>
                <c:pt idx="33">
                  <c:v>40280</c:v>
                </c:pt>
                <c:pt idx="34">
                  <c:v>40281</c:v>
                </c:pt>
                <c:pt idx="35">
                  <c:v>40282</c:v>
                </c:pt>
                <c:pt idx="36">
                  <c:v>40283</c:v>
                </c:pt>
                <c:pt idx="37">
                  <c:v>40284</c:v>
                </c:pt>
                <c:pt idx="38">
                  <c:v>40287</c:v>
                </c:pt>
                <c:pt idx="39">
                  <c:v>40288</c:v>
                </c:pt>
                <c:pt idx="40">
                  <c:v>40289</c:v>
                </c:pt>
                <c:pt idx="41">
                  <c:v>40290</c:v>
                </c:pt>
                <c:pt idx="42">
                  <c:v>40291</c:v>
                </c:pt>
                <c:pt idx="43">
                  <c:v>40294</c:v>
                </c:pt>
                <c:pt idx="44">
                  <c:v>40295</c:v>
                </c:pt>
                <c:pt idx="45">
                  <c:v>40296</c:v>
                </c:pt>
                <c:pt idx="46">
                  <c:v>40297</c:v>
                </c:pt>
                <c:pt idx="47">
                  <c:v>40298</c:v>
                </c:pt>
                <c:pt idx="48">
                  <c:v>40302</c:v>
                </c:pt>
                <c:pt idx="49">
                  <c:v>40303</c:v>
                </c:pt>
                <c:pt idx="50">
                  <c:v>40304</c:v>
                </c:pt>
              </c:numCache>
            </c:numRef>
          </c:cat>
          <c:val>
            <c:numRef>
              <c:f>移动平均线!$E$2:$E$82</c:f>
              <c:numCache>
                <c:formatCode>0.000_ </c:formatCode>
                <c:ptCount val="51"/>
                <c:pt idx="0">
                  <c:v>9.7163333333333313</c:v>
                </c:pt>
                <c:pt idx="1">
                  <c:v>9.6716666666666651</c:v>
                </c:pt>
                <c:pt idx="2">
                  <c:v>9.6306666666666647</c:v>
                </c:pt>
                <c:pt idx="3">
                  <c:v>9.5929999999999982</c:v>
                </c:pt>
                <c:pt idx="4">
                  <c:v>9.5663333333333345</c:v>
                </c:pt>
                <c:pt idx="5">
                  <c:v>9.5356666666666676</c:v>
                </c:pt>
                <c:pt idx="6">
                  <c:v>9.5109999999999992</c:v>
                </c:pt>
                <c:pt idx="7">
                  <c:v>9.4883333333333333</c:v>
                </c:pt>
                <c:pt idx="8">
                  <c:v>9.4729999999999972</c:v>
                </c:pt>
                <c:pt idx="9">
                  <c:v>9.4516666666666627</c:v>
                </c:pt>
                <c:pt idx="10">
                  <c:v>9.4256666666666664</c:v>
                </c:pt>
                <c:pt idx="11">
                  <c:v>9.402333333333333</c:v>
                </c:pt>
                <c:pt idx="12">
                  <c:v>9.3876666666666662</c:v>
                </c:pt>
                <c:pt idx="13">
                  <c:v>9.3783333333333339</c:v>
                </c:pt>
                <c:pt idx="14">
                  <c:v>9.3683333333333341</c:v>
                </c:pt>
                <c:pt idx="15">
                  <c:v>9.3620000000000019</c:v>
                </c:pt>
                <c:pt idx="16">
                  <c:v>9.3526666666666678</c:v>
                </c:pt>
                <c:pt idx="17">
                  <c:v>9.3543333333333329</c:v>
                </c:pt>
                <c:pt idx="18">
                  <c:v>9.3593333333333337</c:v>
                </c:pt>
                <c:pt idx="19">
                  <c:v>9.363666666666667</c:v>
                </c:pt>
                <c:pt idx="20">
                  <c:v>9.3730000000000011</c:v>
                </c:pt>
                <c:pt idx="21">
                  <c:v>9.3766666666666669</c:v>
                </c:pt>
                <c:pt idx="22">
                  <c:v>9.3806666666666647</c:v>
                </c:pt>
                <c:pt idx="23">
                  <c:v>9.3736666666666668</c:v>
                </c:pt>
                <c:pt idx="24">
                  <c:v>9.370000000000001</c:v>
                </c:pt>
                <c:pt idx="25">
                  <c:v>9.3813333333333357</c:v>
                </c:pt>
                <c:pt idx="26">
                  <c:v>9.3936666666666682</c:v>
                </c:pt>
                <c:pt idx="27">
                  <c:v>9.4073333333333355</c:v>
                </c:pt>
                <c:pt idx="28">
                  <c:v>9.424666666666667</c:v>
                </c:pt>
                <c:pt idx="29">
                  <c:v>9.4410000000000007</c:v>
                </c:pt>
                <c:pt idx="30">
                  <c:v>9.4486666666666679</c:v>
                </c:pt>
                <c:pt idx="31">
                  <c:v>9.4553333333333338</c:v>
                </c:pt>
                <c:pt idx="32">
                  <c:v>9.4623333333333335</c:v>
                </c:pt>
                <c:pt idx="33">
                  <c:v>9.4676666666666662</c:v>
                </c:pt>
                <c:pt idx="34">
                  <c:v>9.4583333333333339</c:v>
                </c:pt>
                <c:pt idx="35">
                  <c:v>9.4523333333333355</c:v>
                </c:pt>
                <c:pt idx="36">
                  <c:v>9.4446666666666665</c:v>
                </c:pt>
                <c:pt idx="37">
                  <c:v>9.4280000000000008</c:v>
                </c:pt>
                <c:pt idx="38">
                  <c:v>9.41</c:v>
                </c:pt>
                <c:pt idx="39">
                  <c:v>9.3736666666666686</c:v>
                </c:pt>
                <c:pt idx="40">
                  <c:v>9.3293333333333326</c:v>
                </c:pt>
                <c:pt idx="41">
                  <c:v>9.2866666666666653</c:v>
                </c:pt>
                <c:pt idx="42">
                  <c:v>9.2293333333333329</c:v>
                </c:pt>
                <c:pt idx="43">
                  <c:v>9.1776666666666653</c:v>
                </c:pt>
                <c:pt idx="44">
                  <c:v>9.1210000000000004</c:v>
                </c:pt>
                <c:pt idx="45">
                  <c:v>9.0656666666666652</c:v>
                </c:pt>
                <c:pt idx="46">
                  <c:v>9.0170000000000012</c:v>
                </c:pt>
                <c:pt idx="47">
                  <c:v>8.9666666666666668</c:v>
                </c:pt>
                <c:pt idx="48">
                  <c:v>8.9120000000000008</c:v>
                </c:pt>
                <c:pt idx="49">
                  <c:v>8.8423333333333325</c:v>
                </c:pt>
                <c:pt idx="50">
                  <c:v>8.7713333333333345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61344"/>
        <c:axId val="202762880"/>
      </c:lineChart>
      <c:dateAx>
        <c:axId val="20276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762880"/>
        <c:crosses val="autoZero"/>
        <c:auto val="1"/>
        <c:lblOffset val="100"/>
        <c:baseTimeUnit val="days"/>
      </c:dateAx>
      <c:valAx>
        <c:axId val="202762880"/>
        <c:scaling>
          <c:orientation val="minMax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KD!$H$1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cat>
            <c:numRef>
              <c:f>KD!$A$2:$A$82</c:f>
              <c:numCache>
                <c:formatCode>m/d/yyyy</c:formatCode>
                <c:ptCount val="73"/>
                <c:pt idx="0">
                  <c:v>40291</c:v>
                </c:pt>
                <c:pt idx="1">
                  <c:v>40290</c:v>
                </c:pt>
                <c:pt idx="2">
                  <c:v>40289</c:v>
                </c:pt>
                <c:pt idx="3">
                  <c:v>40288</c:v>
                </c:pt>
                <c:pt idx="4">
                  <c:v>40287</c:v>
                </c:pt>
                <c:pt idx="5">
                  <c:v>40284</c:v>
                </c:pt>
                <c:pt idx="6">
                  <c:v>40283</c:v>
                </c:pt>
                <c:pt idx="7">
                  <c:v>40282</c:v>
                </c:pt>
                <c:pt idx="8">
                  <c:v>40281</c:v>
                </c:pt>
                <c:pt idx="9">
                  <c:v>40280</c:v>
                </c:pt>
                <c:pt idx="10">
                  <c:v>40277</c:v>
                </c:pt>
                <c:pt idx="11">
                  <c:v>40276</c:v>
                </c:pt>
                <c:pt idx="12">
                  <c:v>40275</c:v>
                </c:pt>
                <c:pt idx="13">
                  <c:v>40274</c:v>
                </c:pt>
                <c:pt idx="14">
                  <c:v>40270</c:v>
                </c:pt>
                <c:pt idx="15">
                  <c:v>40269</c:v>
                </c:pt>
                <c:pt idx="16">
                  <c:v>40268</c:v>
                </c:pt>
                <c:pt idx="17">
                  <c:v>40267</c:v>
                </c:pt>
                <c:pt idx="18">
                  <c:v>40266</c:v>
                </c:pt>
                <c:pt idx="19">
                  <c:v>40263</c:v>
                </c:pt>
                <c:pt idx="20">
                  <c:v>40262</c:v>
                </c:pt>
                <c:pt idx="21">
                  <c:v>40261</c:v>
                </c:pt>
                <c:pt idx="22">
                  <c:v>40259</c:v>
                </c:pt>
                <c:pt idx="23">
                  <c:v>40256</c:v>
                </c:pt>
                <c:pt idx="24">
                  <c:v>40255</c:v>
                </c:pt>
                <c:pt idx="25">
                  <c:v>40254</c:v>
                </c:pt>
                <c:pt idx="26">
                  <c:v>40253</c:v>
                </c:pt>
                <c:pt idx="27">
                  <c:v>40252</c:v>
                </c:pt>
                <c:pt idx="28">
                  <c:v>40249</c:v>
                </c:pt>
                <c:pt idx="29">
                  <c:v>40248</c:v>
                </c:pt>
                <c:pt idx="30">
                  <c:v>40247</c:v>
                </c:pt>
                <c:pt idx="31">
                  <c:v>40246</c:v>
                </c:pt>
                <c:pt idx="32">
                  <c:v>40245</c:v>
                </c:pt>
                <c:pt idx="33">
                  <c:v>40242</c:v>
                </c:pt>
                <c:pt idx="34">
                  <c:v>40241</c:v>
                </c:pt>
                <c:pt idx="35">
                  <c:v>40240</c:v>
                </c:pt>
                <c:pt idx="36">
                  <c:v>40239</c:v>
                </c:pt>
                <c:pt idx="37">
                  <c:v>40238</c:v>
                </c:pt>
                <c:pt idx="38">
                  <c:v>40235</c:v>
                </c:pt>
                <c:pt idx="39">
                  <c:v>40234</c:v>
                </c:pt>
                <c:pt idx="40">
                  <c:v>40233</c:v>
                </c:pt>
                <c:pt idx="41">
                  <c:v>40232</c:v>
                </c:pt>
                <c:pt idx="42">
                  <c:v>40231</c:v>
                </c:pt>
                <c:pt idx="43">
                  <c:v>40221</c:v>
                </c:pt>
                <c:pt idx="44">
                  <c:v>40220</c:v>
                </c:pt>
                <c:pt idx="45">
                  <c:v>40219</c:v>
                </c:pt>
                <c:pt idx="46">
                  <c:v>40218</c:v>
                </c:pt>
                <c:pt idx="47">
                  <c:v>40217</c:v>
                </c:pt>
                <c:pt idx="48">
                  <c:v>40214</c:v>
                </c:pt>
                <c:pt idx="49">
                  <c:v>40213</c:v>
                </c:pt>
                <c:pt idx="50">
                  <c:v>40212</c:v>
                </c:pt>
                <c:pt idx="51">
                  <c:v>40211</c:v>
                </c:pt>
                <c:pt idx="52">
                  <c:v>40210</c:v>
                </c:pt>
                <c:pt idx="53">
                  <c:v>40207</c:v>
                </c:pt>
                <c:pt idx="54">
                  <c:v>40206</c:v>
                </c:pt>
                <c:pt idx="55">
                  <c:v>40205</c:v>
                </c:pt>
                <c:pt idx="56">
                  <c:v>40204</c:v>
                </c:pt>
                <c:pt idx="57">
                  <c:v>40203</c:v>
                </c:pt>
                <c:pt idx="58">
                  <c:v>40200</c:v>
                </c:pt>
                <c:pt idx="59">
                  <c:v>40199</c:v>
                </c:pt>
                <c:pt idx="60">
                  <c:v>40198</c:v>
                </c:pt>
                <c:pt idx="61">
                  <c:v>40197</c:v>
                </c:pt>
                <c:pt idx="62">
                  <c:v>40196</c:v>
                </c:pt>
                <c:pt idx="63">
                  <c:v>40193</c:v>
                </c:pt>
                <c:pt idx="64">
                  <c:v>40192</c:v>
                </c:pt>
                <c:pt idx="65">
                  <c:v>40191</c:v>
                </c:pt>
                <c:pt idx="66">
                  <c:v>40190</c:v>
                </c:pt>
                <c:pt idx="67">
                  <c:v>40189</c:v>
                </c:pt>
                <c:pt idx="68">
                  <c:v>40186</c:v>
                </c:pt>
                <c:pt idx="69">
                  <c:v>40185</c:v>
                </c:pt>
                <c:pt idx="70">
                  <c:v>40184</c:v>
                </c:pt>
                <c:pt idx="71">
                  <c:v>40183</c:v>
                </c:pt>
                <c:pt idx="72">
                  <c:v>40182</c:v>
                </c:pt>
              </c:numCache>
            </c:numRef>
          </c:cat>
          <c:val>
            <c:numRef>
              <c:f>KD!$H$2:$H$82</c:f>
              <c:numCache>
                <c:formatCode>0.000_ </c:formatCode>
                <c:ptCount val="73"/>
                <c:pt idx="0">
                  <c:v>0.93975903614457745</c:v>
                </c:pt>
                <c:pt idx="1">
                  <c:v>0.88966391883322726</c:v>
                </c:pt>
                <c:pt idx="2">
                  <c:v>0.90842459453746649</c:v>
                </c:pt>
                <c:pt idx="3">
                  <c:v>0.81640071008380122</c:v>
                </c:pt>
                <c:pt idx="4">
                  <c:v>0.72375431954304714</c:v>
                </c:pt>
                <c:pt idx="5">
                  <c:v>0.80038367439735136</c:v>
                </c:pt>
                <c:pt idx="6">
                  <c:v>0.85418359609504935</c:v>
                </c:pt>
                <c:pt idx="7">
                  <c:v>0.89815943443373669</c:v>
                </c:pt>
                <c:pt idx="8">
                  <c:v>0.92303599483791077</c:v>
                </c:pt>
                <c:pt idx="9">
                  <c:v>0.89930794717589102</c:v>
                </c:pt>
                <c:pt idx="10">
                  <c:v>0.92258389894030612</c:v>
                </c:pt>
                <c:pt idx="11">
                  <c:v>0.92589437843464184</c:v>
                </c:pt>
                <c:pt idx="12">
                  <c:v>0.91138056601525186</c:v>
                </c:pt>
                <c:pt idx="13">
                  <c:v>0.85379916522228905</c:v>
                </c:pt>
                <c:pt idx="14">
                  <c:v>0.86834474262682504</c:v>
                </c:pt>
                <c:pt idx="15">
                  <c:v>0.85889649508455035</c:v>
                </c:pt>
                <c:pt idx="16">
                  <c:v>0.75037544116747812</c:v>
                </c:pt>
                <c:pt idx="17">
                  <c:v>0.65447914983304534</c:v>
                </c:pt>
                <c:pt idx="18">
                  <c:v>0.58177397867657499</c:v>
                </c:pt>
                <c:pt idx="19">
                  <c:v>0.47004109993963511</c:v>
                </c:pt>
                <c:pt idx="20">
                  <c:v>0.3681552538410357</c:v>
                </c:pt>
                <c:pt idx="21">
                  <c:v>0.37329071717256301</c:v>
                </c:pt>
                <c:pt idx="22">
                  <c:v>0.43150887994152609</c:v>
                </c:pt>
                <c:pt idx="23">
                  <c:v>0.55222285117794823</c:v>
                </c:pt>
                <c:pt idx="24">
                  <c:v>0.60952787779679296</c:v>
                </c:pt>
                <c:pt idx="25">
                  <c:v>0.59025996450820695</c:v>
                </c:pt>
                <c:pt idx="26">
                  <c:v>0.47971353955719565</c:v>
                </c:pt>
                <c:pt idx="27">
                  <c:v>0.38877454361284364</c:v>
                </c:pt>
                <c:pt idx="28">
                  <c:v>0.37029414018634021</c:v>
                </c:pt>
                <c:pt idx="29">
                  <c:v>0.44947713920919458</c:v>
                </c:pt>
                <c:pt idx="30">
                  <c:v>0.48919390979959448</c:v>
                </c:pt>
                <c:pt idx="31">
                  <c:v>0.60717502483371655</c:v>
                </c:pt>
                <c:pt idx="32">
                  <c:v>0.53550230413751121</c:v>
                </c:pt>
                <c:pt idx="33">
                  <c:v>0.46811264720278523</c:v>
                </c:pt>
                <c:pt idx="34">
                  <c:v>0.4427940523835569</c:v>
                </c:pt>
                <c:pt idx="35">
                  <c:v>0.5485293682557052</c:v>
                </c:pt>
                <c:pt idx="36">
                  <c:v>0.62759100740856544</c:v>
                </c:pt>
                <c:pt idx="37">
                  <c:v>0.54537813192317075</c:v>
                </c:pt>
                <c:pt idx="38">
                  <c:v>0.4826330403297332</c:v>
                </c:pt>
                <c:pt idx="39">
                  <c:v>0.48048551894998176</c:v>
                </c:pt>
                <c:pt idx="40">
                  <c:v>0.4140736792999879</c:v>
                </c:pt>
                <c:pt idx="41">
                  <c:v>0.31771578619999202</c:v>
                </c:pt>
                <c:pt idx="42">
                  <c:v>0.32118552413332774</c:v>
                </c:pt>
                <c:pt idx="43">
                  <c:v>0.38898707073369326</c:v>
                </c:pt>
                <c:pt idx="44">
                  <c:v>0.38500777393175117</c:v>
                </c:pt>
                <c:pt idx="45">
                  <c:v>0.37014702659279902</c:v>
                </c:pt>
                <c:pt idx="46">
                  <c:v>0.2875810109258119</c:v>
                </c:pt>
                <c:pt idx="47">
                  <c:v>0.25555046118458363</c:v>
                </c:pt>
                <c:pt idx="48">
                  <c:v>0.33703364078972237</c:v>
                </c:pt>
                <c:pt idx="49">
                  <c:v>0.47802242719314875</c:v>
                </c:pt>
                <c:pt idx="50">
                  <c:v>0.59868161812876586</c:v>
                </c:pt>
                <c:pt idx="51">
                  <c:v>0.55937748900892037</c:v>
                </c:pt>
                <c:pt idx="52">
                  <c:v>0.61650806959569038</c:v>
                </c:pt>
                <c:pt idx="53">
                  <c:v>0.60972332844840882</c:v>
                </c:pt>
                <c:pt idx="54">
                  <c:v>0.65007196255534938</c:v>
                </c:pt>
                <c:pt idx="55">
                  <c:v>0.58231747858299798</c:v>
                </c:pt>
                <c:pt idx="56">
                  <c:v>0.47487831905533251</c:v>
                </c:pt>
                <c:pt idx="57">
                  <c:v>0.57253792698926886</c:v>
                </c:pt>
                <c:pt idx="58">
                  <c:v>0.62127528465951276</c:v>
                </c:pt>
                <c:pt idx="59">
                  <c:v>0.71760232652514588</c:v>
                </c:pt>
                <c:pt idx="60">
                  <c:v>0.69952366322798509</c:v>
                </c:pt>
                <c:pt idx="61">
                  <c:v>0.76566883670981334</c:v>
                </c:pt>
                <c:pt idx="62">
                  <c:v>0.81077592414317612</c:v>
                </c:pt>
                <c:pt idx="63">
                  <c:v>0.8452791875240222</c:v>
                </c:pt>
                <c:pt idx="64">
                  <c:v>0.83336072819061757</c:v>
                </c:pt>
                <c:pt idx="65">
                  <c:v>0.80771057093049681</c:v>
                </c:pt>
                <c:pt idx="66">
                  <c:v>0.84115570629082936</c:v>
                </c:pt>
                <c:pt idx="67">
                  <c:v>0.74977390728666959</c:v>
                </c:pt>
                <c:pt idx="68">
                  <c:v>0.73739716424475288</c:v>
                </c:pt>
                <c:pt idx="69">
                  <c:v>0.67469670104579738</c:v>
                </c:pt>
                <c:pt idx="70">
                  <c:v>0.67045507769250312</c:v>
                </c:pt>
                <c:pt idx="71">
                  <c:v>0.66762732879030695</c:v>
                </c:pt>
                <c:pt idx="72">
                  <c:v>0.68658148449966039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KD!$I$1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cat>
            <c:numRef>
              <c:f>KD!$A$2:$A$82</c:f>
              <c:numCache>
                <c:formatCode>m/d/yyyy</c:formatCode>
                <c:ptCount val="73"/>
                <c:pt idx="0">
                  <c:v>40291</c:v>
                </c:pt>
                <c:pt idx="1">
                  <c:v>40290</c:v>
                </c:pt>
                <c:pt idx="2">
                  <c:v>40289</c:v>
                </c:pt>
                <c:pt idx="3">
                  <c:v>40288</c:v>
                </c:pt>
                <c:pt idx="4">
                  <c:v>40287</c:v>
                </c:pt>
                <c:pt idx="5">
                  <c:v>40284</c:v>
                </c:pt>
                <c:pt idx="6">
                  <c:v>40283</c:v>
                </c:pt>
                <c:pt idx="7">
                  <c:v>40282</c:v>
                </c:pt>
                <c:pt idx="8">
                  <c:v>40281</c:v>
                </c:pt>
                <c:pt idx="9">
                  <c:v>40280</c:v>
                </c:pt>
                <c:pt idx="10">
                  <c:v>40277</c:v>
                </c:pt>
                <c:pt idx="11">
                  <c:v>40276</c:v>
                </c:pt>
                <c:pt idx="12">
                  <c:v>40275</c:v>
                </c:pt>
                <c:pt idx="13">
                  <c:v>40274</c:v>
                </c:pt>
                <c:pt idx="14">
                  <c:v>40270</c:v>
                </c:pt>
                <c:pt idx="15">
                  <c:v>40269</c:v>
                </c:pt>
                <c:pt idx="16">
                  <c:v>40268</c:v>
                </c:pt>
                <c:pt idx="17">
                  <c:v>40267</c:v>
                </c:pt>
                <c:pt idx="18">
                  <c:v>40266</c:v>
                </c:pt>
                <c:pt idx="19">
                  <c:v>40263</c:v>
                </c:pt>
                <c:pt idx="20">
                  <c:v>40262</c:v>
                </c:pt>
                <c:pt idx="21">
                  <c:v>40261</c:v>
                </c:pt>
                <c:pt idx="22">
                  <c:v>40259</c:v>
                </c:pt>
                <c:pt idx="23">
                  <c:v>40256</c:v>
                </c:pt>
                <c:pt idx="24">
                  <c:v>40255</c:v>
                </c:pt>
                <c:pt idx="25">
                  <c:v>40254</c:v>
                </c:pt>
                <c:pt idx="26">
                  <c:v>40253</c:v>
                </c:pt>
                <c:pt idx="27">
                  <c:v>40252</c:v>
                </c:pt>
                <c:pt idx="28">
                  <c:v>40249</c:v>
                </c:pt>
                <c:pt idx="29">
                  <c:v>40248</c:v>
                </c:pt>
                <c:pt idx="30">
                  <c:v>40247</c:v>
                </c:pt>
                <c:pt idx="31">
                  <c:v>40246</c:v>
                </c:pt>
                <c:pt idx="32">
                  <c:v>40245</c:v>
                </c:pt>
                <c:pt idx="33">
                  <c:v>40242</c:v>
                </c:pt>
                <c:pt idx="34">
                  <c:v>40241</c:v>
                </c:pt>
                <c:pt idx="35">
                  <c:v>40240</c:v>
                </c:pt>
                <c:pt idx="36">
                  <c:v>40239</c:v>
                </c:pt>
                <c:pt idx="37">
                  <c:v>40238</c:v>
                </c:pt>
                <c:pt idx="38">
                  <c:v>40235</c:v>
                </c:pt>
                <c:pt idx="39">
                  <c:v>40234</c:v>
                </c:pt>
                <c:pt idx="40">
                  <c:v>40233</c:v>
                </c:pt>
                <c:pt idx="41">
                  <c:v>40232</c:v>
                </c:pt>
                <c:pt idx="42">
                  <c:v>40231</c:v>
                </c:pt>
                <c:pt idx="43">
                  <c:v>40221</c:v>
                </c:pt>
                <c:pt idx="44">
                  <c:v>40220</c:v>
                </c:pt>
                <c:pt idx="45">
                  <c:v>40219</c:v>
                </c:pt>
                <c:pt idx="46">
                  <c:v>40218</c:v>
                </c:pt>
                <c:pt idx="47">
                  <c:v>40217</c:v>
                </c:pt>
                <c:pt idx="48">
                  <c:v>40214</c:v>
                </c:pt>
                <c:pt idx="49">
                  <c:v>40213</c:v>
                </c:pt>
                <c:pt idx="50">
                  <c:v>40212</c:v>
                </c:pt>
                <c:pt idx="51">
                  <c:v>40211</c:v>
                </c:pt>
                <c:pt idx="52">
                  <c:v>40210</c:v>
                </c:pt>
                <c:pt idx="53">
                  <c:v>40207</c:v>
                </c:pt>
                <c:pt idx="54">
                  <c:v>40206</c:v>
                </c:pt>
                <c:pt idx="55">
                  <c:v>40205</c:v>
                </c:pt>
                <c:pt idx="56">
                  <c:v>40204</c:v>
                </c:pt>
                <c:pt idx="57">
                  <c:v>40203</c:v>
                </c:pt>
                <c:pt idx="58">
                  <c:v>40200</c:v>
                </c:pt>
                <c:pt idx="59">
                  <c:v>40199</c:v>
                </c:pt>
                <c:pt idx="60">
                  <c:v>40198</c:v>
                </c:pt>
                <c:pt idx="61">
                  <c:v>40197</c:v>
                </c:pt>
                <c:pt idx="62">
                  <c:v>40196</c:v>
                </c:pt>
                <c:pt idx="63">
                  <c:v>40193</c:v>
                </c:pt>
                <c:pt idx="64">
                  <c:v>40192</c:v>
                </c:pt>
                <c:pt idx="65">
                  <c:v>40191</c:v>
                </c:pt>
                <c:pt idx="66">
                  <c:v>40190</c:v>
                </c:pt>
                <c:pt idx="67">
                  <c:v>40189</c:v>
                </c:pt>
                <c:pt idx="68">
                  <c:v>40186</c:v>
                </c:pt>
                <c:pt idx="69">
                  <c:v>40185</c:v>
                </c:pt>
                <c:pt idx="70">
                  <c:v>40184</c:v>
                </c:pt>
                <c:pt idx="71">
                  <c:v>40183</c:v>
                </c:pt>
                <c:pt idx="72">
                  <c:v>40182</c:v>
                </c:pt>
              </c:numCache>
            </c:numRef>
          </c:cat>
          <c:val>
            <c:numRef>
              <c:f>KD!$I$2:$I$82</c:f>
              <c:numCache>
                <c:formatCode>0.000_ </c:formatCode>
                <c:ptCount val="73"/>
                <c:pt idx="0">
                  <c:v>0.93975903614457745</c:v>
                </c:pt>
                <c:pt idx="1">
                  <c:v>0.92306066370746065</c:v>
                </c:pt>
                <c:pt idx="2">
                  <c:v>0.91818197398412915</c:v>
                </c:pt>
                <c:pt idx="3">
                  <c:v>0.88425488601735314</c:v>
                </c:pt>
                <c:pt idx="4">
                  <c:v>0.83075469719258443</c:v>
                </c:pt>
                <c:pt idx="5">
                  <c:v>0.82063102292750667</c:v>
                </c:pt>
                <c:pt idx="6">
                  <c:v>0.83181521398335423</c:v>
                </c:pt>
                <c:pt idx="7">
                  <c:v>0.85392995413348183</c:v>
                </c:pt>
                <c:pt idx="8">
                  <c:v>0.87696530103495807</c:v>
                </c:pt>
                <c:pt idx="9">
                  <c:v>0.88441284974860235</c:v>
                </c:pt>
                <c:pt idx="10">
                  <c:v>0.89713653281250361</c:v>
                </c:pt>
                <c:pt idx="11">
                  <c:v>0.90672248135321631</c:v>
                </c:pt>
                <c:pt idx="12">
                  <c:v>0.90827517624056142</c:v>
                </c:pt>
                <c:pt idx="13">
                  <c:v>0.89011650590113733</c:v>
                </c:pt>
                <c:pt idx="14">
                  <c:v>0.88285925147636657</c:v>
                </c:pt>
                <c:pt idx="15">
                  <c:v>0.87487166601242772</c:v>
                </c:pt>
                <c:pt idx="16">
                  <c:v>0.83337292439744459</c:v>
                </c:pt>
                <c:pt idx="17">
                  <c:v>0.77374166620931151</c:v>
                </c:pt>
                <c:pt idx="18">
                  <c:v>0.70975243703173263</c:v>
                </c:pt>
                <c:pt idx="19">
                  <c:v>0.62984865800103351</c:v>
                </c:pt>
                <c:pt idx="20">
                  <c:v>0.5426175232810343</c:v>
                </c:pt>
                <c:pt idx="21">
                  <c:v>0.48617525457821054</c:v>
                </c:pt>
                <c:pt idx="22">
                  <c:v>0.46795312969931574</c:v>
                </c:pt>
                <c:pt idx="23">
                  <c:v>0.49604303685885992</c:v>
                </c:pt>
                <c:pt idx="24">
                  <c:v>0.53387131717150427</c:v>
                </c:pt>
                <c:pt idx="25">
                  <c:v>0.55266753295040516</c:v>
                </c:pt>
                <c:pt idx="26">
                  <c:v>0.52834953515266869</c:v>
                </c:pt>
                <c:pt idx="27">
                  <c:v>0.48182453797272701</c:v>
                </c:pt>
                <c:pt idx="28">
                  <c:v>0.44464773871059809</c:v>
                </c:pt>
                <c:pt idx="29">
                  <c:v>0.44625753887679692</c:v>
                </c:pt>
                <c:pt idx="30">
                  <c:v>0.46056966251772941</c:v>
                </c:pt>
                <c:pt idx="31">
                  <c:v>0.50943811662305849</c:v>
                </c:pt>
                <c:pt idx="32">
                  <c:v>0.51812617912787606</c:v>
                </c:pt>
                <c:pt idx="33">
                  <c:v>0.50145500181951241</c:v>
                </c:pt>
                <c:pt idx="34">
                  <c:v>0.48190135200752726</c:v>
                </c:pt>
                <c:pt idx="35">
                  <c:v>0.50411069075691994</c:v>
                </c:pt>
                <c:pt idx="36">
                  <c:v>0.54527079630746844</c:v>
                </c:pt>
                <c:pt idx="37">
                  <c:v>0.54530657484603584</c:v>
                </c:pt>
                <c:pt idx="38">
                  <c:v>0.524415396673935</c:v>
                </c:pt>
                <c:pt idx="39">
                  <c:v>0.50977210409928386</c:v>
                </c:pt>
                <c:pt idx="40">
                  <c:v>0.47787262916618523</c:v>
                </c:pt>
                <c:pt idx="41">
                  <c:v>0.42448701484412082</c:v>
                </c:pt>
                <c:pt idx="42">
                  <c:v>0.3900531846071898</c:v>
                </c:pt>
                <c:pt idx="43">
                  <c:v>0.38969781331602427</c:v>
                </c:pt>
                <c:pt idx="44">
                  <c:v>0.3881344668545999</c:v>
                </c:pt>
                <c:pt idx="45">
                  <c:v>0.38213865343399961</c:v>
                </c:pt>
                <c:pt idx="46">
                  <c:v>0.35061943926460365</c:v>
                </c:pt>
                <c:pt idx="47">
                  <c:v>0.31892977990459698</c:v>
                </c:pt>
                <c:pt idx="48">
                  <c:v>0.32496440019963879</c:v>
                </c:pt>
                <c:pt idx="49">
                  <c:v>0.3759837425308088</c:v>
                </c:pt>
                <c:pt idx="50">
                  <c:v>0.45021636773012785</c:v>
                </c:pt>
                <c:pt idx="51">
                  <c:v>0.48660340815639208</c:v>
                </c:pt>
                <c:pt idx="52">
                  <c:v>0.52990496196949144</c:v>
                </c:pt>
                <c:pt idx="53">
                  <c:v>0.55651108412913064</c:v>
                </c:pt>
                <c:pt idx="54">
                  <c:v>0.58769804360453692</c:v>
                </c:pt>
                <c:pt idx="55">
                  <c:v>0.58590452193069054</c:v>
                </c:pt>
                <c:pt idx="56">
                  <c:v>0.54889578763890456</c:v>
                </c:pt>
                <c:pt idx="57">
                  <c:v>0.55677650075569263</c:v>
                </c:pt>
                <c:pt idx="58">
                  <c:v>0.57827609539029934</c:v>
                </c:pt>
                <c:pt idx="59">
                  <c:v>0.62471817243524819</c:v>
                </c:pt>
                <c:pt idx="60">
                  <c:v>0.64965333603282716</c:v>
                </c:pt>
                <c:pt idx="61">
                  <c:v>0.68832516959182255</c:v>
                </c:pt>
                <c:pt idx="62">
                  <c:v>0.72914208777560707</c:v>
                </c:pt>
                <c:pt idx="63">
                  <c:v>0.76785445435841204</c:v>
                </c:pt>
                <c:pt idx="64">
                  <c:v>0.78968987896914722</c:v>
                </c:pt>
                <c:pt idx="65">
                  <c:v>0.79569677628959712</c:v>
                </c:pt>
                <c:pt idx="66">
                  <c:v>0.8108497529566745</c:v>
                </c:pt>
                <c:pt idx="67">
                  <c:v>0.79049113773333957</c:v>
                </c:pt>
                <c:pt idx="68">
                  <c:v>0.77279314657047726</c:v>
                </c:pt>
                <c:pt idx="69">
                  <c:v>0.74009433139558389</c:v>
                </c:pt>
                <c:pt idx="70">
                  <c:v>0.71688124682789034</c:v>
                </c:pt>
                <c:pt idx="71">
                  <c:v>0.7004632741486958</c:v>
                </c:pt>
                <c:pt idx="72">
                  <c:v>0.69583601093235059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9824"/>
        <c:axId val="202831360"/>
      </c:lineChart>
      <c:dateAx>
        <c:axId val="20282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831360"/>
        <c:crosses val="autoZero"/>
        <c:auto val="1"/>
        <c:lblOffset val="100"/>
        <c:baseTimeUnit val="days"/>
        <c:majorUnit val="7"/>
        <c:majorTimeUnit val="days"/>
      </c:dateAx>
      <c:valAx>
        <c:axId val="202831360"/>
        <c:scaling>
          <c:orientation val="minMax"/>
          <c:min val="0.2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0282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2978810557544"/>
          <c:y val="0.4243111693307075"/>
          <c:w val="9.8932612561826852E-2"/>
          <c:h val="0.1704181925444407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304852</xdr:colOff>
      <xdr:row>2</xdr:row>
      <xdr:rowOff>34972</xdr:rowOff>
    </xdr:from>
    <xdr:to>
      <xdr:col>17</xdr:col>
      <xdr:colOff>48541</xdr:colOff>
      <xdr:row>18</xdr:row>
      <xdr:rowOff>111172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466829</xdr:colOff>
      <xdr:row>20</xdr:row>
      <xdr:rowOff>57148</xdr:rowOff>
    </xdr:from>
    <xdr:to>
      <xdr:col>17</xdr:col>
      <xdr:colOff>203060</xdr:colOff>
      <xdr:row>36</xdr:row>
      <xdr:rowOff>120788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372627</xdr:colOff>
      <xdr:row>57</xdr:row>
      <xdr:rowOff>88550</xdr:rowOff>
    </xdr:from>
    <xdr:to>
      <xdr:col>13</xdr:col>
      <xdr:colOff>66675</xdr:colOff>
      <xdr:row>72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466958</xdr:colOff>
      <xdr:row>12</xdr:row>
      <xdr:rowOff>61796</xdr:rowOff>
    </xdr:from>
    <xdr:to>
      <xdr:col>11</xdr:col>
      <xdr:colOff>3962400</xdr:colOff>
      <xdr:row>28</xdr:row>
      <xdr:rowOff>17191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empc" refreshedDate="40310.452151273152" createdVersion="4" refreshedVersion="4" minRefreshableVersion="3" recordCount="21">
  <cacheSource type="worksheet">
    <worksheetSource ref="A1:H22" sheet="明细账"/>
  </cacheSource>
  <cacheFields count="8">
    <cacheField name="日期" numFmtId="14">
      <sharedItems containsSemiMixedTypes="0" containsNonDate="0" containsDate="1" containsString="0" minDate="2008-11-18T00:00:00" maxDate="2009-05-07T00:00:00"/>
    </cacheField>
    <cacheField name="类型" numFmtId="0">
      <sharedItems count="6">
        <s v="存入"/>
        <s v="买入"/>
        <s v="送股"/>
        <s v="配股"/>
        <s v="卖出"/>
        <s v="派息"/>
      </sharedItems>
    </cacheField>
    <cacheField name="股票代码" numFmtId="49">
      <sharedItems containsMixedTypes="1" containsNumber="1" containsInteger="1" minValue="601857" maxValue="601857" count="7">
        <s v="000000"/>
        <s v="000001"/>
        <s v="601857"/>
        <s v="000002"/>
        <s v="600000"/>
        <s v="600002"/>
        <n v="601857" u="1"/>
      </sharedItems>
    </cacheField>
    <cacheField name="股票名称" numFmtId="49">
      <sharedItems containsBlank="1"/>
    </cacheField>
    <cacheField name="成交价格" numFmtId="0">
      <sharedItems containsString="0" containsBlank="1" containsNumber="1" minValue="0.25" maxValue="22.35"/>
    </cacheField>
    <cacheField name="成交数量" numFmtId="0">
      <sharedItems containsString="0" containsBlank="1" containsNumber="1" containsInteger="1" minValue="300" maxValue="25600"/>
    </cacheField>
    <cacheField name="金额" numFmtId="7">
      <sharedItems containsString="0" containsBlank="1" containsNumber="1" minValue="-392760" maxValue="500000"/>
    </cacheField>
    <cacheField name="总金额" numFmtId="7">
      <sharedItems containsSemiMixedTypes="0" containsString="0" containsNumber="1" containsInteger="1" minValue="18" maxValue="784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08-11-18T00:00:00"/>
    <x v="0"/>
    <x v="0"/>
    <m/>
    <m/>
    <m/>
    <n v="500000"/>
    <n v="500000"/>
  </r>
  <r>
    <d v="2008-11-22T00:00:00"/>
    <x v="1"/>
    <x v="1"/>
    <s v="深发展A"/>
    <n v="10.95"/>
    <n v="16700"/>
    <n v="-182865"/>
    <n v="317135"/>
  </r>
  <r>
    <d v="2008-11-22T00:00:00"/>
    <x v="1"/>
    <x v="2"/>
    <s v="中国石油"/>
    <n v="11.53"/>
    <n v="5500"/>
    <n v="-63415"/>
    <n v="253720"/>
  </r>
  <r>
    <d v="2008-11-26T00:00:00"/>
    <x v="2"/>
    <x v="1"/>
    <s v="深发展A"/>
    <m/>
    <n v="500"/>
    <m/>
    <n v="253720"/>
  </r>
  <r>
    <d v="2008-11-26T00:00:00"/>
    <x v="1"/>
    <x v="3"/>
    <s v="万科A"/>
    <n v="6.85"/>
    <n v="15000"/>
    <n v="-102750"/>
    <n v="150970"/>
  </r>
  <r>
    <d v="2008-11-28T00:00:00"/>
    <x v="3"/>
    <x v="2"/>
    <s v="中国石油"/>
    <n v="3.88"/>
    <n v="1200"/>
    <n v="-4656"/>
    <n v="146314"/>
  </r>
  <r>
    <d v="2008-12-01T00:00:00"/>
    <x v="2"/>
    <x v="2"/>
    <s v="中国石油"/>
    <m/>
    <n v="300"/>
    <m/>
    <n v="146314"/>
  </r>
  <r>
    <d v="2008-12-09T00:00:00"/>
    <x v="4"/>
    <x v="2"/>
    <s v="中国石油"/>
    <n v="11.88"/>
    <n v="7000"/>
    <n v="83160"/>
    <n v="229474"/>
  </r>
  <r>
    <d v="2008-12-10T00:00:00"/>
    <x v="4"/>
    <x v="1"/>
    <s v="深发展A"/>
    <n v="11.32"/>
    <n v="17200"/>
    <n v="194704"/>
    <n v="424178"/>
  </r>
  <r>
    <d v="2009-02-28T00:00:00"/>
    <x v="0"/>
    <x v="0"/>
    <m/>
    <m/>
    <m/>
    <n v="200000"/>
    <n v="624178"/>
  </r>
  <r>
    <d v="2009-02-01T00:00:00"/>
    <x v="5"/>
    <x v="3"/>
    <s v="万科A"/>
    <n v="0.25"/>
    <m/>
    <n v="3750"/>
    <n v="627928"/>
  </r>
  <r>
    <d v="2009-04-02T00:00:00"/>
    <x v="1"/>
    <x v="2"/>
    <s v="中国石油"/>
    <n v="11.57"/>
    <n v="20000"/>
    <n v="-231400"/>
    <n v="392778"/>
  </r>
  <r>
    <d v="2009-04-02T00:00:00"/>
    <x v="1"/>
    <x v="4"/>
    <s v="浦发银行"/>
    <n v="21.82"/>
    <n v="18000"/>
    <n v="-392760"/>
    <n v="18"/>
  </r>
  <r>
    <d v="2009-04-03T00:00:00"/>
    <x v="4"/>
    <x v="4"/>
    <s v="浦发银行"/>
    <n v="22.35"/>
    <n v="18000"/>
    <n v="402300"/>
    <n v="402318"/>
  </r>
  <r>
    <d v="2009-04-03T00:00:00"/>
    <x v="1"/>
    <x v="5"/>
    <s v="邯郸钢铁"/>
    <n v="4.3099999999999996"/>
    <n v="25000"/>
    <n v="-107749.99999999999"/>
    <n v="294568"/>
  </r>
  <r>
    <d v="2009-04-09T00:00:00"/>
    <x v="3"/>
    <x v="5"/>
    <s v="邯郸钢铁"/>
    <n v="1.2"/>
    <n v="600"/>
    <n v="-720"/>
    <n v="293848"/>
  </r>
  <r>
    <d v="2009-04-13T00:00:00"/>
    <x v="4"/>
    <x v="5"/>
    <s v="邯郸钢铁"/>
    <n v="4.38"/>
    <n v="25600"/>
    <n v="112128"/>
    <n v="405976"/>
  </r>
  <r>
    <d v="2009-04-13T00:00:00"/>
    <x v="1"/>
    <x v="1"/>
    <s v="深发展A"/>
    <n v="16.71"/>
    <n v="19500"/>
    <n v="-325845"/>
    <n v="80131"/>
  </r>
  <r>
    <d v="2009-04-15T00:00:00"/>
    <x v="4"/>
    <x v="3"/>
    <s v="万科A"/>
    <n v="8.69"/>
    <n v="15000"/>
    <n v="130349.99999999999"/>
    <n v="210481"/>
  </r>
  <r>
    <d v="2009-05-06T00:00:00"/>
    <x v="4"/>
    <x v="1"/>
    <s v="深发展A"/>
    <n v="17.03"/>
    <n v="19500"/>
    <n v="332085"/>
    <n v="542566"/>
  </r>
  <r>
    <d v="2009-05-05T00:00:00"/>
    <x v="4"/>
    <x v="2"/>
    <s v="中国石油"/>
    <n v="12.12"/>
    <n v="20000"/>
    <n v="242399.99999999997"/>
    <n v="784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H11" firstHeaderRow="1" firstDataRow="2" firstDataCol="1"/>
  <pivotFields count="8">
    <pivotField numFmtId="14" showAll="0"/>
    <pivotField axis="axisCol" showAll="0">
      <items count="7">
        <item x="0"/>
        <item x="1"/>
        <item x="4"/>
        <item x="5"/>
        <item x="3"/>
        <item x="2"/>
        <item t="default"/>
      </items>
    </pivotField>
    <pivotField axis="axisRow" showAll="0">
      <items count="8">
        <item m="1" x="6"/>
        <item x="0"/>
        <item x="1"/>
        <item x="3"/>
        <item x="4"/>
        <item x="5"/>
        <item x="2"/>
        <item t="default"/>
      </items>
    </pivotField>
    <pivotField showAll="0"/>
    <pivotField showAll="0"/>
    <pivotField dataField="1" showAll="0"/>
    <pivotField showAll="0"/>
    <pivotField numFmtId="7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成交数量" fld="5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L1:S9" firstHeaderRow="1" firstDataRow="2" firstDataCol="1"/>
  <pivotFields count="8">
    <pivotField numFmtId="14" showAll="0"/>
    <pivotField axis="axisCol" showAll="0">
      <items count="7">
        <item x="0"/>
        <item x="1"/>
        <item x="4"/>
        <item x="5"/>
        <item x="3"/>
        <item x="2"/>
        <item t="default"/>
      </items>
    </pivotField>
    <pivotField axis="axisRow" showAll="0">
      <items count="8">
        <item m="1" x="6"/>
        <item x="0"/>
        <item x="1"/>
        <item x="3"/>
        <item x="4"/>
        <item x="5"/>
        <item x="2"/>
        <item t="default"/>
      </items>
    </pivotField>
    <pivotField showAll="0"/>
    <pivotField showAll="0"/>
    <pivotField showAll="0"/>
    <pivotField dataField="1" showAll="0"/>
    <pivotField numFmtId="7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金额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O25" sqref="O25"/>
    </sheetView>
  </sheetViews>
  <sheetFormatPr defaultRowHeight="12" x14ac:dyDescent="0.15"/>
  <cols>
    <col min="1" max="1" width="8.5" style="21" bestFit="1" customWidth="1"/>
    <col min="2" max="2" width="8" style="21" bestFit="1" customWidth="1"/>
    <col min="3" max="3" width="6.75" style="21" bestFit="1" customWidth="1"/>
    <col min="4" max="4" width="6.375" style="21" bestFit="1" customWidth="1"/>
    <col min="5" max="11" width="6.75" style="21" bestFit="1" customWidth="1"/>
    <col min="12" max="12" width="8.875" style="21" bestFit="1" customWidth="1"/>
    <col min="13" max="14" width="8.75" style="21" customWidth="1"/>
    <col min="15" max="16384" width="9" style="21"/>
  </cols>
  <sheetData>
    <row r="1" spans="1:12" s="24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194</v>
      </c>
    </row>
    <row r="2" spans="1:12" x14ac:dyDescent="0.15">
      <c r="A2" s="21" t="s">
        <v>57</v>
      </c>
      <c r="B2" s="21" t="s">
        <v>58</v>
      </c>
      <c r="C2" s="21">
        <v>4.09</v>
      </c>
      <c r="D2" s="21">
        <v>0.04</v>
      </c>
      <c r="E2" s="22">
        <v>9.8799999999999999E-3</v>
      </c>
      <c r="F2" s="21">
        <v>4.09</v>
      </c>
      <c r="G2" s="21">
        <v>4.0999999999999996</v>
      </c>
      <c r="H2" s="21">
        <v>4.05</v>
      </c>
      <c r="I2" s="21">
        <v>4.0599999999999996</v>
      </c>
      <c r="J2" s="21">
        <v>4.0999999999999996</v>
      </c>
      <c r="K2" s="21">
        <v>4.05</v>
      </c>
      <c r="L2" s="23">
        <v>243555</v>
      </c>
    </row>
    <row r="3" spans="1:12" x14ac:dyDescent="0.15">
      <c r="A3" s="21" t="s">
        <v>59</v>
      </c>
      <c r="B3" s="21" t="s">
        <v>60</v>
      </c>
      <c r="C3" s="21">
        <v>20.239999999999998</v>
      </c>
      <c r="D3" s="21">
        <v>0.13</v>
      </c>
      <c r="E3" s="22">
        <v>6.4599999999999996E-3</v>
      </c>
      <c r="F3" s="21">
        <v>20.239999999999998</v>
      </c>
      <c r="G3" s="21">
        <v>20.25</v>
      </c>
      <c r="H3" s="21">
        <v>20.11</v>
      </c>
      <c r="I3" s="21">
        <v>20.25</v>
      </c>
      <c r="J3" s="21">
        <v>20.54</v>
      </c>
      <c r="K3" s="21">
        <v>20.23</v>
      </c>
      <c r="L3" s="23">
        <v>199740</v>
      </c>
    </row>
    <row r="4" spans="1:12" x14ac:dyDescent="0.15">
      <c r="A4" s="21" t="s">
        <v>79</v>
      </c>
      <c r="B4" s="21" t="s">
        <v>80</v>
      </c>
      <c r="C4" s="21">
        <v>12.46</v>
      </c>
      <c r="D4" s="21">
        <v>1.07</v>
      </c>
      <c r="E4" s="22">
        <v>9.3939999999999996E-2</v>
      </c>
      <c r="F4" s="21">
        <v>12.45</v>
      </c>
      <c r="G4" s="21">
        <v>12.46</v>
      </c>
      <c r="H4" s="21">
        <v>11.39</v>
      </c>
      <c r="I4" s="21">
        <v>11.75</v>
      </c>
      <c r="J4" s="21">
        <v>12.52</v>
      </c>
      <c r="K4" s="21">
        <v>11.55</v>
      </c>
      <c r="L4" s="23">
        <v>197784</v>
      </c>
    </row>
    <row r="5" spans="1:12" x14ac:dyDescent="0.15">
      <c r="A5" s="21" t="s">
        <v>61</v>
      </c>
      <c r="B5" s="21" t="s">
        <v>62</v>
      </c>
      <c r="C5" s="21">
        <v>5.84</v>
      </c>
      <c r="D5" s="21">
        <v>-0.04</v>
      </c>
      <c r="E5" s="22">
        <v>-6.7999999999999996E-3</v>
      </c>
      <c r="F5" s="21">
        <v>5.83</v>
      </c>
      <c r="G5" s="21">
        <v>5.84</v>
      </c>
      <c r="H5" s="21">
        <v>5.88</v>
      </c>
      <c r="I5" s="21">
        <v>5.85</v>
      </c>
      <c r="J5" s="21">
        <v>5.91</v>
      </c>
      <c r="K5" s="21">
        <v>5.83</v>
      </c>
      <c r="L5" s="23">
        <v>197679</v>
      </c>
    </row>
    <row r="6" spans="1:12" x14ac:dyDescent="0.15">
      <c r="A6" s="21" t="s">
        <v>63</v>
      </c>
      <c r="B6" s="21" t="s">
        <v>64</v>
      </c>
      <c r="C6" s="21">
        <v>5.17</v>
      </c>
      <c r="D6" s="21">
        <v>0.04</v>
      </c>
      <c r="E6" s="22">
        <v>7.7999999999999996E-3</v>
      </c>
      <c r="F6" s="21">
        <v>5.17</v>
      </c>
      <c r="G6" s="21">
        <v>5.18</v>
      </c>
      <c r="H6" s="21">
        <v>5.13</v>
      </c>
      <c r="I6" s="21">
        <v>5.15</v>
      </c>
      <c r="J6" s="21">
        <v>5.19</v>
      </c>
      <c r="K6" s="21">
        <v>5.14</v>
      </c>
      <c r="L6" s="23">
        <v>188328</v>
      </c>
    </row>
    <row r="7" spans="1:12" x14ac:dyDescent="0.15">
      <c r="A7" s="21" t="s">
        <v>65</v>
      </c>
      <c r="B7" s="21" t="s">
        <v>66</v>
      </c>
      <c r="C7" s="21">
        <v>12.18</v>
      </c>
      <c r="D7" s="21">
        <v>-0.35</v>
      </c>
      <c r="E7" s="22">
        <v>-2.793E-2</v>
      </c>
      <c r="F7" s="21">
        <v>12.17</v>
      </c>
      <c r="G7" s="21">
        <v>12.18</v>
      </c>
      <c r="H7" s="21">
        <v>12.53</v>
      </c>
      <c r="I7" s="21">
        <v>12.69</v>
      </c>
      <c r="J7" s="21">
        <v>12.77</v>
      </c>
      <c r="K7" s="21">
        <v>12.1</v>
      </c>
      <c r="L7" s="23">
        <v>188052</v>
      </c>
    </row>
    <row r="8" spans="1:12" x14ac:dyDescent="0.15">
      <c r="A8" s="21" t="s">
        <v>67</v>
      </c>
      <c r="B8" s="21" t="s">
        <v>68</v>
      </c>
      <c r="C8" s="21">
        <v>13.67</v>
      </c>
      <c r="D8" s="21">
        <v>0.18</v>
      </c>
      <c r="E8" s="22">
        <v>1.3339999999999999E-2</v>
      </c>
      <c r="F8" s="21">
        <v>13.66</v>
      </c>
      <c r="G8" s="21">
        <v>13.67</v>
      </c>
      <c r="H8" s="21">
        <v>13.49</v>
      </c>
      <c r="I8" s="21">
        <v>13.61</v>
      </c>
      <c r="J8" s="21">
        <v>13.84</v>
      </c>
      <c r="K8" s="21">
        <v>13.55</v>
      </c>
      <c r="L8" s="23">
        <v>183884</v>
      </c>
    </row>
    <row r="9" spans="1:12" x14ac:dyDescent="0.15">
      <c r="A9" s="21" t="s">
        <v>69</v>
      </c>
      <c r="B9" s="21" t="s">
        <v>70</v>
      </c>
      <c r="C9" s="21">
        <v>8.11</v>
      </c>
      <c r="D9" s="21">
        <v>0.04</v>
      </c>
      <c r="E9" s="22">
        <v>4.96E-3</v>
      </c>
      <c r="F9" s="21">
        <v>8.11</v>
      </c>
      <c r="G9" s="21">
        <v>8.1199999999999992</v>
      </c>
      <c r="H9" s="21">
        <v>8.07</v>
      </c>
      <c r="I9" s="21">
        <v>8.07</v>
      </c>
      <c r="J9" s="21">
        <v>8.25</v>
      </c>
      <c r="K9" s="21">
        <v>7.99</v>
      </c>
      <c r="L9" s="23">
        <v>181237</v>
      </c>
    </row>
    <row r="10" spans="1:12" x14ac:dyDescent="0.15">
      <c r="A10" s="21" t="s">
        <v>41</v>
      </c>
      <c r="B10" s="21" t="s">
        <v>42</v>
      </c>
      <c r="C10" s="21">
        <v>13.53</v>
      </c>
      <c r="D10" s="21">
        <v>1.0900000000000001</v>
      </c>
      <c r="E10" s="22">
        <v>8.7620000000000003E-2</v>
      </c>
      <c r="F10" s="21">
        <v>13.53</v>
      </c>
      <c r="G10" s="21">
        <v>13.54</v>
      </c>
      <c r="H10" s="21">
        <v>12.44</v>
      </c>
      <c r="I10" s="21">
        <v>12.68</v>
      </c>
      <c r="J10" s="21">
        <v>13.68</v>
      </c>
      <c r="K10" s="21">
        <v>12.66</v>
      </c>
      <c r="L10" s="23">
        <v>582549</v>
      </c>
    </row>
    <row r="11" spans="1:12" x14ac:dyDescent="0.15">
      <c r="A11" s="21" t="s">
        <v>41</v>
      </c>
      <c r="B11" s="21" t="s">
        <v>42</v>
      </c>
      <c r="C11" s="21">
        <v>13.68</v>
      </c>
      <c r="D11" s="21">
        <v>1.24</v>
      </c>
      <c r="E11" s="22">
        <v>9.9680000000000005E-2</v>
      </c>
      <c r="F11" s="21">
        <v>13.68</v>
      </c>
      <c r="G11" s="21">
        <v>0</v>
      </c>
      <c r="H11" s="21">
        <v>12.44</v>
      </c>
      <c r="I11" s="21">
        <v>12.68</v>
      </c>
      <c r="J11" s="21">
        <v>13.68</v>
      </c>
      <c r="K11" s="21">
        <v>12.66</v>
      </c>
      <c r="L11" s="23">
        <v>545904</v>
      </c>
    </row>
    <row r="12" spans="1:12" x14ac:dyDescent="0.15">
      <c r="A12" s="21" t="s">
        <v>43</v>
      </c>
      <c r="B12" s="21" t="s">
        <v>44</v>
      </c>
      <c r="C12" s="21">
        <v>6.79</v>
      </c>
      <c r="D12" s="21">
        <v>7.0000000000000007E-2</v>
      </c>
      <c r="E12" s="22">
        <v>1.042E-2</v>
      </c>
      <c r="F12" s="21">
        <v>6.78</v>
      </c>
      <c r="G12" s="21">
        <v>6.79</v>
      </c>
      <c r="H12" s="21">
        <v>6.72</v>
      </c>
      <c r="I12" s="21">
        <v>6.78</v>
      </c>
      <c r="J12" s="21">
        <v>6.89</v>
      </c>
      <c r="K12" s="21">
        <v>6.75</v>
      </c>
      <c r="L12" s="23">
        <v>432590</v>
      </c>
    </row>
    <row r="13" spans="1:12" x14ac:dyDescent="0.15">
      <c r="A13" s="21" t="s">
        <v>45</v>
      </c>
      <c r="B13" s="21" t="s">
        <v>46</v>
      </c>
      <c r="C13" s="21">
        <v>14.03</v>
      </c>
      <c r="D13" s="21">
        <v>0.21</v>
      </c>
      <c r="E13" s="22">
        <v>1.52E-2</v>
      </c>
      <c r="F13" s="21">
        <v>14.03</v>
      </c>
      <c r="G13" s="21">
        <v>14.04</v>
      </c>
      <c r="H13" s="21">
        <v>13.82</v>
      </c>
      <c r="I13" s="21">
        <v>13.97</v>
      </c>
      <c r="J13" s="21">
        <v>14.27</v>
      </c>
      <c r="K13" s="21">
        <v>13.92</v>
      </c>
      <c r="L13" s="23">
        <v>410310</v>
      </c>
    </row>
    <row r="14" spans="1:12" x14ac:dyDescent="0.15">
      <c r="A14" s="21" t="s">
        <v>47</v>
      </c>
      <c r="B14" s="21" t="s">
        <v>48</v>
      </c>
      <c r="C14" s="21">
        <v>4.5</v>
      </c>
      <c r="D14" s="21">
        <v>0.02</v>
      </c>
      <c r="E14" s="22">
        <v>4.4600000000000004E-3</v>
      </c>
      <c r="F14" s="21">
        <v>4.5</v>
      </c>
      <c r="G14" s="21">
        <v>4.51</v>
      </c>
      <c r="H14" s="21">
        <v>4.4800000000000004</v>
      </c>
      <c r="I14" s="21">
        <v>4.4800000000000004</v>
      </c>
      <c r="J14" s="21">
        <v>4.54</v>
      </c>
      <c r="K14" s="21">
        <v>4.4800000000000004</v>
      </c>
      <c r="L14" s="23">
        <v>398441</v>
      </c>
    </row>
    <row r="15" spans="1:12" x14ac:dyDescent="0.15">
      <c r="A15" s="21" t="s">
        <v>49</v>
      </c>
      <c r="B15" s="21" t="s">
        <v>50</v>
      </c>
      <c r="C15" s="21">
        <v>12.15</v>
      </c>
      <c r="D15" s="21">
        <v>0.02</v>
      </c>
      <c r="E15" s="22">
        <v>1.65E-3</v>
      </c>
      <c r="F15" s="21">
        <v>12.14</v>
      </c>
      <c r="G15" s="21">
        <v>12.15</v>
      </c>
      <c r="H15" s="21">
        <v>12.13</v>
      </c>
      <c r="I15" s="21">
        <v>12.45</v>
      </c>
      <c r="J15" s="21">
        <v>12.49</v>
      </c>
      <c r="K15" s="21">
        <v>12.11</v>
      </c>
      <c r="L15" s="23">
        <v>333752</v>
      </c>
    </row>
    <row r="16" spans="1:12" x14ac:dyDescent="0.15">
      <c r="A16" s="21" t="s">
        <v>51</v>
      </c>
      <c r="B16" s="21" t="s">
        <v>52</v>
      </c>
      <c r="C16" s="21">
        <v>3.93</v>
      </c>
      <c r="D16" s="21">
        <v>0.02</v>
      </c>
      <c r="E16" s="22">
        <v>5.1200000000000004E-3</v>
      </c>
      <c r="F16" s="21">
        <v>3.92</v>
      </c>
      <c r="G16" s="21">
        <v>3.93</v>
      </c>
      <c r="H16" s="21">
        <v>3.91</v>
      </c>
      <c r="I16" s="21">
        <v>3.93</v>
      </c>
      <c r="J16" s="21">
        <v>3.94</v>
      </c>
      <c r="K16" s="21">
        <v>3.92</v>
      </c>
      <c r="L16" s="23">
        <v>307790</v>
      </c>
    </row>
    <row r="17" spans="1:12" x14ac:dyDescent="0.15">
      <c r="A17" s="21" t="s">
        <v>53</v>
      </c>
      <c r="B17" s="21" t="s">
        <v>54</v>
      </c>
      <c r="C17" s="21">
        <v>21.2</v>
      </c>
      <c r="D17" s="21">
        <v>1.93</v>
      </c>
      <c r="E17" s="22">
        <v>0.10016</v>
      </c>
      <c r="F17" s="21">
        <v>21.2</v>
      </c>
      <c r="G17" s="21">
        <v>0</v>
      </c>
      <c r="H17" s="21">
        <v>19.27</v>
      </c>
      <c r="I17" s="21">
        <v>19.55</v>
      </c>
      <c r="J17" s="21">
        <v>21.2</v>
      </c>
      <c r="K17" s="21">
        <v>19.55</v>
      </c>
      <c r="L17" s="23">
        <v>292785</v>
      </c>
    </row>
    <row r="18" spans="1:12" x14ac:dyDescent="0.15">
      <c r="A18" s="21" t="s">
        <v>55</v>
      </c>
      <c r="B18" s="21" t="s">
        <v>56</v>
      </c>
      <c r="C18" s="21">
        <v>6.5</v>
      </c>
      <c r="D18" s="21">
        <v>0.31</v>
      </c>
      <c r="E18" s="22">
        <v>5.008E-2</v>
      </c>
      <c r="F18" s="21">
        <v>6.5</v>
      </c>
      <c r="G18" s="21">
        <v>6.51</v>
      </c>
      <c r="H18" s="21">
        <v>6.19</v>
      </c>
      <c r="I18" s="21">
        <v>6.26</v>
      </c>
      <c r="J18" s="21">
        <v>6.58</v>
      </c>
      <c r="K18" s="21">
        <v>6.21</v>
      </c>
      <c r="L18" s="23">
        <v>278943</v>
      </c>
    </row>
    <row r="19" spans="1:12" x14ac:dyDescent="0.15">
      <c r="A19" s="21" t="s">
        <v>55</v>
      </c>
      <c r="B19" s="21" t="s">
        <v>56</v>
      </c>
      <c r="C19" s="21">
        <v>6.52</v>
      </c>
      <c r="D19" s="21">
        <v>0.33</v>
      </c>
      <c r="E19" s="22">
        <v>5.3310000000000003E-2</v>
      </c>
      <c r="F19" s="21">
        <v>6.51</v>
      </c>
      <c r="G19" s="21">
        <v>6.52</v>
      </c>
      <c r="H19" s="21">
        <v>6.19</v>
      </c>
      <c r="I19" s="21">
        <v>6.26</v>
      </c>
      <c r="J19" s="21">
        <v>6.58</v>
      </c>
      <c r="K19" s="21">
        <v>6.21</v>
      </c>
      <c r="L19" s="23">
        <v>249959</v>
      </c>
    </row>
    <row r="20" spans="1:12" x14ac:dyDescent="0.15">
      <c r="A20" s="21" t="s">
        <v>75</v>
      </c>
      <c r="B20" s="21" t="s">
        <v>76</v>
      </c>
      <c r="C20" s="21">
        <v>7.4</v>
      </c>
      <c r="D20" s="21">
        <v>0.67</v>
      </c>
      <c r="E20" s="22">
        <v>9.955E-2</v>
      </c>
      <c r="F20" s="21">
        <v>7.4</v>
      </c>
      <c r="G20" s="21">
        <v>0</v>
      </c>
      <c r="H20" s="21">
        <v>6.73</v>
      </c>
      <c r="I20" s="21">
        <v>6.78</v>
      </c>
      <c r="J20" s="21">
        <v>7.4</v>
      </c>
      <c r="K20" s="21">
        <v>6.78</v>
      </c>
      <c r="L20" s="23">
        <v>169693</v>
      </c>
    </row>
    <row r="21" spans="1:12" x14ac:dyDescent="0.15">
      <c r="A21" s="21" t="s">
        <v>87</v>
      </c>
      <c r="B21" s="21" t="s">
        <v>88</v>
      </c>
      <c r="C21" s="21">
        <v>11.56</v>
      </c>
      <c r="D21" s="21">
        <v>0.56000000000000005</v>
      </c>
      <c r="E21" s="22">
        <v>5.0909999999999997E-2</v>
      </c>
      <c r="F21" s="21">
        <v>11.56</v>
      </c>
      <c r="G21" s="21">
        <v>11.57</v>
      </c>
      <c r="H21" s="21">
        <v>11</v>
      </c>
      <c r="I21" s="21">
        <v>11.03</v>
      </c>
      <c r="J21" s="21">
        <v>11.78</v>
      </c>
      <c r="K21" s="21">
        <v>10.97</v>
      </c>
      <c r="L21" s="23">
        <v>158824</v>
      </c>
    </row>
    <row r="22" spans="1:12" x14ac:dyDescent="0.15">
      <c r="A22" s="21" t="s">
        <v>81</v>
      </c>
      <c r="B22" s="21" t="s">
        <v>82</v>
      </c>
      <c r="C22" s="21">
        <v>10.08</v>
      </c>
      <c r="D22" s="21">
        <v>0.79</v>
      </c>
      <c r="E22" s="22">
        <v>8.5040000000000004E-2</v>
      </c>
      <c r="F22" s="21">
        <v>10.08</v>
      </c>
      <c r="G22" s="21">
        <v>10.09</v>
      </c>
      <c r="H22" s="21">
        <v>9.2899999999999991</v>
      </c>
      <c r="I22" s="21">
        <v>9.43</v>
      </c>
      <c r="J22" s="21">
        <v>10.220000000000001</v>
      </c>
      <c r="K22" s="21">
        <v>9.43</v>
      </c>
      <c r="L22" s="23">
        <v>152531</v>
      </c>
    </row>
    <row r="23" spans="1:12" x14ac:dyDescent="0.15">
      <c r="A23" s="21" t="s">
        <v>71</v>
      </c>
      <c r="B23" s="21" t="s">
        <v>72</v>
      </c>
      <c r="C23" s="21">
        <v>40.1</v>
      </c>
      <c r="D23" s="21">
        <v>-0.42</v>
      </c>
      <c r="E23" s="22">
        <v>-1.0370000000000001E-2</v>
      </c>
      <c r="F23" s="21">
        <v>40.1</v>
      </c>
      <c r="G23" s="21">
        <v>40.130000000000003</v>
      </c>
      <c r="H23" s="21">
        <v>40.520000000000003</v>
      </c>
      <c r="I23" s="21">
        <v>40.090000000000003</v>
      </c>
      <c r="J23" s="21">
        <v>40.549999999999997</v>
      </c>
      <c r="K23" s="21">
        <v>39.590000000000003</v>
      </c>
      <c r="L23" s="23">
        <v>126525</v>
      </c>
    </row>
    <row r="24" spans="1:12" x14ac:dyDescent="0.15">
      <c r="A24" s="21" t="s">
        <v>23</v>
      </c>
      <c r="B24" s="21" t="s">
        <v>24</v>
      </c>
      <c r="C24" s="21">
        <v>46.46</v>
      </c>
      <c r="D24" s="21">
        <v>-4.0199999999999996</v>
      </c>
      <c r="E24" s="22">
        <v>-7.9640000000000002E-2</v>
      </c>
      <c r="F24" s="21">
        <v>46.26</v>
      </c>
      <c r="G24" s="21">
        <v>46.4</v>
      </c>
      <c r="H24" s="21">
        <v>50.48</v>
      </c>
      <c r="I24" s="21">
        <v>48</v>
      </c>
      <c r="J24" s="21">
        <v>50.5</v>
      </c>
      <c r="K24" s="21">
        <v>46.46</v>
      </c>
      <c r="L24" s="23">
        <v>87069</v>
      </c>
    </row>
    <row r="25" spans="1:12" x14ac:dyDescent="0.15">
      <c r="A25" s="21" t="s">
        <v>93</v>
      </c>
      <c r="B25" s="21" t="s">
        <v>94</v>
      </c>
      <c r="C25" s="21">
        <v>7.83</v>
      </c>
      <c r="D25" s="21">
        <v>0.38</v>
      </c>
      <c r="E25" s="22">
        <v>5.101E-2</v>
      </c>
      <c r="F25" s="21">
        <v>7.82</v>
      </c>
      <c r="G25" s="21">
        <v>7.83</v>
      </c>
      <c r="H25" s="21">
        <v>7.45</v>
      </c>
      <c r="I25" s="21">
        <v>7.6</v>
      </c>
      <c r="J25" s="21">
        <v>7.97</v>
      </c>
      <c r="K25" s="21">
        <v>7.6</v>
      </c>
      <c r="L25" s="23">
        <v>87003</v>
      </c>
    </row>
    <row r="26" spans="1:12" x14ac:dyDescent="0.15">
      <c r="A26" s="21" t="s">
        <v>77</v>
      </c>
      <c r="B26" s="21" t="s">
        <v>78</v>
      </c>
      <c r="C26" s="21">
        <v>20.9</v>
      </c>
      <c r="D26" s="21">
        <v>1.9</v>
      </c>
      <c r="E26" s="22">
        <v>0.1</v>
      </c>
      <c r="F26" s="21">
        <v>20.89</v>
      </c>
      <c r="G26" s="21">
        <v>20.9</v>
      </c>
      <c r="H26" s="21">
        <v>19</v>
      </c>
      <c r="I26" s="21">
        <v>19.600000000000001</v>
      </c>
      <c r="J26" s="21">
        <v>20.9</v>
      </c>
      <c r="K26" s="21">
        <v>19.600000000000001</v>
      </c>
      <c r="L26" s="23">
        <v>86739</v>
      </c>
    </row>
    <row r="27" spans="1:12" x14ac:dyDescent="0.15">
      <c r="A27" s="21" t="s">
        <v>23</v>
      </c>
      <c r="B27" s="21" t="s">
        <v>24</v>
      </c>
      <c r="C27" s="21">
        <v>46.8</v>
      </c>
      <c r="D27" s="21">
        <v>-3.68</v>
      </c>
      <c r="E27" s="22">
        <v>-7.2900000000000006E-2</v>
      </c>
      <c r="F27" s="21">
        <v>46.75</v>
      </c>
      <c r="G27" s="21">
        <v>46.8</v>
      </c>
      <c r="H27" s="21">
        <v>50.48</v>
      </c>
      <c r="I27" s="21">
        <v>48</v>
      </c>
      <c r="J27" s="21">
        <v>50.5</v>
      </c>
      <c r="K27" s="21">
        <v>46.76</v>
      </c>
      <c r="L27" s="23">
        <v>78447</v>
      </c>
    </row>
    <row r="28" spans="1:12" x14ac:dyDescent="0.15">
      <c r="A28" s="21" t="s">
        <v>83</v>
      </c>
      <c r="B28" s="21" t="s">
        <v>84</v>
      </c>
      <c r="C28" s="21">
        <v>15.69</v>
      </c>
      <c r="D28" s="21">
        <v>1.07</v>
      </c>
      <c r="E28" s="22">
        <v>7.3190000000000005E-2</v>
      </c>
      <c r="F28" s="21">
        <v>15.68</v>
      </c>
      <c r="G28" s="21">
        <v>15.69</v>
      </c>
      <c r="H28" s="21">
        <v>14.62</v>
      </c>
      <c r="I28" s="21">
        <v>14.5</v>
      </c>
      <c r="J28" s="21">
        <v>16.010000000000002</v>
      </c>
      <c r="K28" s="21">
        <v>14.2</v>
      </c>
      <c r="L28" s="23">
        <v>78143</v>
      </c>
    </row>
    <row r="29" spans="1:12" x14ac:dyDescent="0.15">
      <c r="A29" s="21" t="s">
        <v>21</v>
      </c>
      <c r="B29" s="21" t="s">
        <v>22</v>
      </c>
      <c r="C29" s="21">
        <v>49.23</v>
      </c>
      <c r="D29" s="21">
        <v>0.24</v>
      </c>
      <c r="E29" s="22">
        <v>4.8999999999999998E-3</v>
      </c>
      <c r="F29" s="21">
        <v>49.23</v>
      </c>
      <c r="G29" s="21">
        <v>49.26</v>
      </c>
      <c r="H29" s="21">
        <v>48.99</v>
      </c>
      <c r="I29" s="21">
        <v>49.5</v>
      </c>
      <c r="J29" s="21">
        <v>49.87</v>
      </c>
      <c r="K29" s="21">
        <v>49.2</v>
      </c>
      <c r="L29" s="23">
        <v>71495</v>
      </c>
    </row>
    <row r="30" spans="1:12" x14ac:dyDescent="0.15">
      <c r="A30" s="21" t="s">
        <v>25</v>
      </c>
      <c r="B30" s="21" t="s">
        <v>26</v>
      </c>
      <c r="C30" s="21">
        <v>45.92</v>
      </c>
      <c r="D30" s="21">
        <v>-0.66</v>
      </c>
      <c r="E30" s="22">
        <v>-1.417E-2</v>
      </c>
      <c r="F30" s="21">
        <v>45.92</v>
      </c>
      <c r="G30" s="21">
        <v>45.93</v>
      </c>
      <c r="H30" s="21">
        <v>46.58</v>
      </c>
      <c r="I30" s="21">
        <v>47.1</v>
      </c>
      <c r="J30" s="21">
        <v>47.28</v>
      </c>
      <c r="K30" s="21">
        <v>45.7</v>
      </c>
      <c r="L30" s="23">
        <v>68840</v>
      </c>
    </row>
    <row r="31" spans="1:12" x14ac:dyDescent="0.15">
      <c r="A31" s="21" t="s">
        <v>17</v>
      </c>
      <c r="B31" s="21" t="s">
        <v>18</v>
      </c>
      <c r="C31" s="21">
        <v>59.92</v>
      </c>
      <c r="D31" s="21">
        <v>0.25</v>
      </c>
      <c r="E31" s="22">
        <v>4.1900000000000001E-3</v>
      </c>
      <c r="F31" s="21">
        <v>59.9</v>
      </c>
      <c r="G31" s="21">
        <v>59.91</v>
      </c>
      <c r="H31" s="21">
        <v>59.67</v>
      </c>
      <c r="I31" s="21">
        <v>59.6</v>
      </c>
      <c r="J31" s="21">
        <v>60.48</v>
      </c>
      <c r="K31" s="21">
        <v>58.9</v>
      </c>
      <c r="L31" s="23">
        <v>68360</v>
      </c>
    </row>
    <row r="32" spans="1:12" x14ac:dyDescent="0.15">
      <c r="A32" s="21" t="s">
        <v>21</v>
      </c>
      <c r="B32" s="21" t="s">
        <v>22</v>
      </c>
      <c r="C32" s="21">
        <v>49.27</v>
      </c>
      <c r="D32" s="21">
        <v>0.28000000000000003</v>
      </c>
      <c r="E32" s="22">
        <v>5.7200000000000003E-3</v>
      </c>
      <c r="F32" s="21">
        <v>49.24</v>
      </c>
      <c r="G32" s="21">
        <v>49.27</v>
      </c>
      <c r="H32" s="21">
        <v>48.99</v>
      </c>
      <c r="I32" s="21">
        <v>49.5</v>
      </c>
      <c r="J32" s="21">
        <v>49.87</v>
      </c>
      <c r="K32" s="21">
        <v>49.2</v>
      </c>
      <c r="L32" s="23">
        <v>67140</v>
      </c>
    </row>
    <row r="33" spans="1:12" x14ac:dyDescent="0.15">
      <c r="A33" s="21" t="s">
        <v>25</v>
      </c>
      <c r="B33" s="21" t="s">
        <v>26</v>
      </c>
      <c r="C33" s="21">
        <v>45.84</v>
      </c>
      <c r="D33" s="21">
        <v>-0.74</v>
      </c>
      <c r="E33" s="22">
        <v>-1.5890000000000001E-2</v>
      </c>
      <c r="F33" s="21">
        <v>45.84</v>
      </c>
      <c r="G33" s="21">
        <v>45.86</v>
      </c>
      <c r="H33" s="21">
        <v>46.58</v>
      </c>
      <c r="I33" s="21">
        <v>47.1</v>
      </c>
      <c r="J33" s="21">
        <v>47.28</v>
      </c>
      <c r="K33" s="21">
        <v>45.7</v>
      </c>
      <c r="L33" s="23">
        <v>65470</v>
      </c>
    </row>
    <row r="34" spans="1:12" x14ac:dyDescent="0.15">
      <c r="A34" s="21" t="s">
        <v>17</v>
      </c>
      <c r="B34" s="21" t="s">
        <v>18</v>
      </c>
      <c r="C34" s="21">
        <v>59.73</v>
      </c>
      <c r="D34" s="21">
        <v>0.06</v>
      </c>
      <c r="E34" s="22">
        <v>1.01E-3</v>
      </c>
      <c r="F34" s="21">
        <v>59.73</v>
      </c>
      <c r="G34" s="21">
        <v>59.76</v>
      </c>
      <c r="H34" s="21">
        <v>59.67</v>
      </c>
      <c r="I34" s="21">
        <v>59.6</v>
      </c>
      <c r="J34" s="21">
        <v>60.48</v>
      </c>
      <c r="K34" s="21">
        <v>58.9</v>
      </c>
      <c r="L34" s="23">
        <v>64080</v>
      </c>
    </row>
    <row r="35" spans="1:12" x14ac:dyDescent="0.15">
      <c r="A35" s="21" t="s">
        <v>95</v>
      </c>
      <c r="B35" s="21" t="s">
        <v>96</v>
      </c>
      <c r="C35" s="21">
        <v>31</v>
      </c>
      <c r="D35" s="21">
        <v>1.38</v>
      </c>
      <c r="E35" s="22">
        <v>4.6589999999999999E-2</v>
      </c>
      <c r="F35" s="21">
        <v>30.98</v>
      </c>
      <c r="G35" s="21">
        <v>31</v>
      </c>
      <c r="H35" s="21">
        <v>29.62</v>
      </c>
      <c r="I35" s="21">
        <v>30.18</v>
      </c>
      <c r="J35" s="21">
        <v>31.93</v>
      </c>
      <c r="K35" s="21">
        <v>30.18</v>
      </c>
      <c r="L35" s="23">
        <v>51480</v>
      </c>
    </row>
    <row r="36" spans="1:12" x14ac:dyDescent="0.15">
      <c r="A36" s="21" t="s">
        <v>19</v>
      </c>
      <c r="B36" s="21" t="s">
        <v>20</v>
      </c>
      <c r="C36" s="21">
        <v>51.45</v>
      </c>
      <c r="D36" s="21">
        <v>1.01</v>
      </c>
      <c r="E36" s="22">
        <v>2.002E-2</v>
      </c>
      <c r="F36" s="21">
        <v>51.45</v>
      </c>
      <c r="G36" s="21">
        <v>51.47</v>
      </c>
      <c r="H36" s="21">
        <v>50.44</v>
      </c>
      <c r="I36" s="21">
        <v>51.22</v>
      </c>
      <c r="J36" s="21">
        <v>52.46</v>
      </c>
      <c r="K36" s="21">
        <v>51.22</v>
      </c>
      <c r="L36" s="23">
        <v>37525</v>
      </c>
    </row>
    <row r="37" spans="1:12" x14ac:dyDescent="0.15">
      <c r="A37" s="21" t="s">
        <v>19</v>
      </c>
      <c r="B37" s="21" t="s">
        <v>20</v>
      </c>
      <c r="C37" s="21">
        <v>51.71</v>
      </c>
      <c r="D37" s="21">
        <v>1.27</v>
      </c>
      <c r="E37" s="22">
        <v>2.5180000000000001E-2</v>
      </c>
      <c r="F37" s="21">
        <v>51.71</v>
      </c>
      <c r="G37" s="21">
        <v>51.74</v>
      </c>
      <c r="H37" s="21">
        <v>50.44</v>
      </c>
      <c r="I37" s="21">
        <v>51.22</v>
      </c>
      <c r="J37" s="21">
        <v>52.46</v>
      </c>
      <c r="K37" s="21">
        <v>51.22</v>
      </c>
      <c r="L37" s="23">
        <v>35002</v>
      </c>
    </row>
    <row r="38" spans="1:12" x14ac:dyDescent="0.15">
      <c r="A38" s="21" t="s">
        <v>13</v>
      </c>
      <c r="B38" s="21" t="s">
        <v>14</v>
      </c>
      <c r="C38" s="21">
        <v>75.260000000000005</v>
      </c>
      <c r="D38" s="21">
        <v>-0.55000000000000004</v>
      </c>
      <c r="E38" s="22">
        <v>-7.2500000000000004E-3</v>
      </c>
      <c r="F38" s="21">
        <v>75.2</v>
      </c>
      <c r="G38" s="21">
        <v>75.260000000000005</v>
      </c>
      <c r="H38" s="21">
        <v>75.81</v>
      </c>
      <c r="I38" s="21">
        <v>76</v>
      </c>
      <c r="J38" s="21">
        <v>76.48</v>
      </c>
      <c r="K38" s="21">
        <v>75</v>
      </c>
      <c r="L38" s="23">
        <v>25916</v>
      </c>
    </row>
    <row r="39" spans="1:12" x14ac:dyDescent="0.15">
      <c r="A39" s="21" t="s">
        <v>13</v>
      </c>
      <c r="B39" s="21" t="s">
        <v>14</v>
      </c>
      <c r="C39" s="21">
        <v>75.14</v>
      </c>
      <c r="D39" s="21">
        <v>-0.67</v>
      </c>
      <c r="E39" s="22">
        <v>-8.8400000000000006E-3</v>
      </c>
      <c r="F39" s="21">
        <v>75.099999999999994</v>
      </c>
      <c r="G39" s="21">
        <v>75.14</v>
      </c>
      <c r="H39" s="21">
        <v>75.81</v>
      </c>
      <c r="I39" s="21">
        <v>76</v>
      </c>
      <c r="J39" s="21">
        <v>76.48</v>
      </c>
      <c r="K39" s="21">
        <v>75</v>
      </c>
      <c r="L39" s="23">
        <v>24062</v>
      </c>
    </row>
    <row r="40" spans="1:12" x14ac:dyDescent="0.15">
      <c r="A40" s="21" t="s">
        <v>85</v>
      </c>
      <c r="B40" s="21" t="s">
        <v>86</v>
      </c>
      <c r="C40" s="21">
        <v>11.72</v>
      </c>
      <c r="D40" s="21">
        <v>0.59</v>
      </c>
      <c r="E40" s="22">
        <v>5.3010000000000002E-2</v>
      </c>
      <c r="F40" s="21">
        <v>11.72</v>
      </c>
      <c r="G40" s="21">
        <v>11.73</v>
      </c>
      <c r="H40" s="21">
        <v>11.13</v>
      </c>
      <c r="I40" s="21">
        <v>11.28</v>
      </c>
      <c r="J40" s="21">
        <v>11.85</v>
      </c>
      <c r="K40" s="21">
        <v>11.25</v>
      </c>
      <c r="L40" s="23">
        <v>23391</v>
      </c>
    </row>
    <row r="41" spans="1:12" x14ac:dyDescent="0.15">
      <c r="A41" s="21" t="s">
        <v>35</v>
      </c>
      <c r="B41" s="21" t="s">
        <v>36</v>
      </c>
      <c r="C41" s="21">
        <v>40.93</v>
      </c>
      <c r="D41" s="21">
        <v>0.48</v>
      </c>
      <c r="E41" s="22">
        <v>1.187E-2</v>
      </c>
      <c r="F41" s="21">
        <v>40.92</v>
      </c>
      <c r="G41" s="21">
        <v>40.93</v>
      </c>
      <c r="H41" s="21">
        <v>40.450000000000003</v>
      </c>
      <c r="I41" s="21">
        <v>40.81</v>
      </c>
      <c r="J41" s="21">
        <v>41.5</v>
      </c>
      <c r="K41" s="21">
        <v>40.81</v>
      </c>
      <c r="L41" s="23">
        <v>22662</v>
      </c>
    </row>
    <row r="42" spans="1:12" x14ac:dyDescent="0.15">
      <c r="A42" s="21" t="s">
        <v>35</v>
      </c>
      <c r="B42" s="21" t="s">
        <v>36</v>
      </c>
      <c r="C42" s="21">
        <v>40.89</v>
      </c>
      <c r="D42" s="21">
        <v>0.44</v>
      </c>
      <c r="E42" s="22">
        <v>1.0880000000000001E-2</v>
      </c>
      <c r="F42" s="21">
        <v>40.869999999999997</v>
      </c>
      <c r="G42" s="21">
        <v>40.89</v>
      </c>
      <c r="H42" s="21">
        <v>40.450000000000003</v>
      </c>
      <c r="I42" s="21">
        <v>40.81</v>
      </c>
      <c r="J42" s="21">
        <v>41.5</v>
      </c>
      <c r="K42" s="21">
        <v>40.81</v>
      </c>
      <c r="L42" s="23">
        <v>21383</v>
      </c>
    </row>
    <row r="43" spans="1:12" x14ac:dyDescent="0.15">
      <c r="A43" s="21" t="s">
        <v>37</v>
      </c>
      <c r="B43" s="21" t="s">
        <v>38</v>
      </c>
      <c r="C43" s="21">
        <v>40.799999999999997</v>
      </c>
      <c r="D43" s="21">
        <v>0.73</v>
      </c>
      <c r="E43" s="22">
        <v>1.822E-2</v>
      </c>
      <c r="F43" s="21">
        <v>40.78</v>
      </c>
      <c r="G43" s="21">
        <v>40.799999999999997</v>
      </c>
      <c r="H43" s="21">
        <v>40.07</v>
      </c>
      <c r="I43" s="21">
        <v>40.72</v>
      </c>
      <c r="J43" s="21">
        <v>41.34</v>
      </c>
      <c r="K43" s="21">
        <v>40.28</v>
      </c>
      <c r="L43" s="23">
        <v>21220</v>
      </c>
    </row>
    <row r="44" spans="1:12" x14ac:dyDescent="0.15">
      <c r="A44" s="21" t="s">
        <v>89</v>
      </c>
      <c r="B44" s="21" t="s">
        <v>90</v>
      </c>
      <c r="C44" s="21">
        <v>29.95</v>
      </c>
      <c r="D44" s="21">
        <v>1.47</v>
      </c>
      <c r="E44" s="22">
        <v>5.1619999999999999E-2</v>
      </c>
      <c r="F44" s="21">
        <v>29.9</v>
      </c>
      <c r="G44" s="21">
        <v>29.95</v>
      </c>
      <c r="H44" s="21">
        <v>28.48</v>
      </c>
      <c r="I44" s="21">
        <v>28.36</v>
      </c>
      <c r="J44" s="21">
        <v>30</v>
      </c>
      <c r="K44" s="21">
        <v>28.35</v>
      </c>
      <c r="L44" s="23">
        <v>20850</v>
      </c>
    </row>
    <row r="45" spans="1:12" x14ac:dyDescent="0.15">
      <c r="A45" s="21" t="s">
        <v>11</v>
      </c>
      <c r="B45" s="21" t="s">
        <v>12</v>
      </c>
      <c r="C45" s="21">
        <v>135</v>
      </c>
      <c r="D45" s="21">
        <v>2.87</v>
      </c>
      <c r="E45" s="22">
        <v>2.172E-2</v>
      </c>
      <c r="F45" s="21">
        <v>134.88999999999999</v>
      </c>
      <c r="G45" s="21">
        <v>134.9</v>
      </c>
      <c r="H45" s="21">
        <v>132.13</v>
      </c>
      <c r="I45" s="21">
        <v>132.56</v>
      </c>
      <c r="J45" s="21">
        <v>135</v>
      </c>
      <c r="K45" s="21">
        <v>132.56</v>
      </c>
      <c r="L45" s="23">
        <v>14472</v>
      </c>
    </row>
    <row r="46" spans="1:12" x14ac:dyDescent="0.15">
      <c r="A46" s="21" t="s">
        <v>39</v>
      </c>
      <c r="B46" s="21" t="s">
        <v>40</v>
      </c>
      <c r="C46" s="21">
        <v>40.880000000000003</v>
      </c>
      <c r="D46" s="21">
        <v>0.54</v>
      </c>
      <c r="E46" s="22">
        <v>1.3390000000000001E-2</v>
      </c>
      <c r="F46" s="21">
        <v>40.869999999999997</v>
      </c>
      <c r="G46" s="21">
        <v>40.880000000000003</v>
      </c>
      <c r="H46" s="21">
        <v>40.340000000000003</v>
      </c>
      <c r="I46" s="21">
        <v>40.380000000000003</v>
      </c>
      <c r="J46" s="21">
        <v>41.25</v>
      </c>
      <c r="K46" s="21">
        <v>40.380000000000003</v>
      </c>
      <c r="L46" s="23">
        <v>12285</v>
      </c>
    </row>
    <row r="47" spans="1:12" x14ac:dyDescent="0.15">
      <c r="A47" s="21" t="s">
        <v>11</v>
      </c>
      <c r="B47" s="21" t="s">
        <v>12</v>
      </c>
      <c r="C47" s="21">
        <v>134.13</v>
      </c>
      <c r="D47" s="21">
        <v>2</v>
      </c>
      <c r="E47" s="22">
        <v>1.5140000000000001E-2</v>
      </c>
      <c r="F47" s="21">
        <v>134.13</v>
      </c>
      <c r="G47" s="21">
        <v>134.15</v>
      </c>
      <c r="H47" s="21">
        <v>132.13</v>
      </c>
      <c r="I47" s="21">
        <v>132.56</v>
      </c>
      <c r="J47" s="21">
        <v>134.37</v>
      </c>
      <c r="K47" s="21">
        <v>132.56</v>
      </c>
      <c r="L47" s="23">
        <v>11687</v>
      </c>
    </row>
    <row r="48" spans="1:12" x14ac:dyDescent="0.15">
      <c r="A48" s="21" t="s">
        <v>73</v>
      </c>
      <c r="B48" s="21" t="s">
        <v>74</v>
      </c>
      <c r="C48" s="21">
        <v>22.77</v>
      </c>
      <c r="D48" s="21">
        <v>2.0699999999999998</v>
      </c>
      <c r="E48" s="22">
        <v>0.1</v>
      </c>
      <c r="F48" s="21">
        <v>22.77</v>
      </c>
      <c r="G48" s="21">
        <v>0</v>
      </c>
      <c r="H48" s="21">
        <v>20.7</v>
      </c>
      <c r="I48" s="21">
        <v>22.77</v>
      </c>
      <c r="J48" s="21">
        <v>22.77</v>
      </c>
      <c r="K48" s="21">
        <v>22.77</v>
      </c>
      <c r="L48" s="23">
        <v>6661</v>
      </c>
    </row>
    <row r="49" spans="1:12" x14ac:dyDescent="0.15">
      <c r="A49" s="21" t="s">
        <v>31</v>
      </c>
      <c r="B49" s="21" t="s">
        <v>32</v>
      </c>
      <c r="C49" s="21">
        <v>45.01</v>
      </c>
      <c r="D49" s="21">
        <v>0.72</v>
      </c>
      <c r="E49" s="22">
        <v>1.626E-2</v>
      </c>
      <c r="F49" s="21">
        <v>45</v>
      </c>
      <c r="G49" s="21">
        <v>45.01</v>
      </c>
      <c r="H49" s="21">
        <v>44.29</v>
      </c>
      <c r="I49" s="21">
        <v>44.6</v>
      </c>
      <c r="J49" s="21">
        <v>45.16</v>
      </c>
      <c r="K49" s="21">
        <v>44.3</v>
      </c>
      <c r="L49" s="23">
        <v>6639</v>
      </c>
    </row>
    <row r="50" spans="1:12" x14ac:dyDescent="0.15">
      <c r="A50" s="21" t="s">
        <v>31</v>
      </c>
      <c r="B50" s="21" t="s">
        <v>32</v>
      </c>
      <c r="C50" s="21">
        <v>45</v>
      </c>
      <c r="D50" s="21">
        <v>0.71</v>
      </c>
      <c r="E50" s="22">
        <v>1.6029999999999999E-2</v>
      </c>
      <c r="F50" s="21">
        <v>45</v>
      </c>
      <c r="G50" s="21">
        <v>45.05</v>
      </c>
      <c r="H50" s="21">
        <v>44.29</v>
      </c>
      <c r="I50" s="21">
        <v>44.6</v>
      </c>
      <c r="J50" s="21">
        <v>45.16</v>
      </c>
      <c r="K50" s="21">
        <v>44.3</v>
      </c>
      <c r="L50" s="23">
        <v>6557</v>
      </c>
    </row>
    <row r="51" spans="1:12" x14ac:dyDescent="0.15">
      <c r="A51" s="21" t="s">
        <v>91</v>
      </c>
      <c r="B51" s="21" t="s">
        <v>92</v>
      </c>
      <c r="C51" s="21">
        <v>39.869999999999997</v>
      </c>
      <c r="D51" s="21">
        <v>1.98</v>
      </c>
      <c r="E51" s="22">
        <v>5.2260000000000001E-2</v>
      </c>
      <c r="F51" s="21">
        <v>39.83</v>
      </c>
      <c r="G51" s="21">
        <v>39.85</v>
      </c>
      <c r="H51" s="21">
        <v>37.89</v>
      </c>
      <c r="I51" s="21">
        <v>38.1</v>
      </c>
      <c r="J51" s="21">
        <v>39.869999999999997</v>
      </c>
      <c r="K51" s="21">
        <v>38.1</v>
      </c>
      <c r="L51" s="23">
        <v>5624</v>
      </c>
    </row>
    <row r="52" spans="1:12" x14ac:dyDescent="0.15">
      <c r="A52" s="21" t="s">
        <v>15</v>
      </c>
      <c r="B52" s="21" t="s">
        <v>16</v>
      </c>
      <c r="C52" s="21">
        <v>62.68</v>
      </c>
      <c r="D52" s="21">
        <v>0.56000000000000005</v>
      </c>
      <c r="E52" s="22">
        <v>9.0100000000000006E-3</v>
      </c>
      <c r="F52" s="21">
        <v>62.62</v>
      </c>
      <c r="G52" s="21">
        <v>62.68</v>
      </c>
      <c r="H52" s="21">
        <v>62.12</v>
      </c>
      <c r="I52" s="21">
        <v>62.27</v>
      </c>
      <c r="J52" s="21">
        <v>62.99</v>
      </c>
      <c r="K52" s="21">
        <v>62.27</v>
      </c>
      <c r="L52" s="23">
        <v>5463</v>
      </c>
    </row>
    <row r="53" spans="1:12" x14ac:dyDescent="0.15">
      <c r="A53" s="21" t="s">
        <v>15</v>
      </c>
      <c r="B53" s="21" t="s">
        <v>16</v>
      </c>
      <c r="C53" s="21">
        <v>62.58</v>
      </c>
      <c r="D53" s="21">
        <v>0.46</v>
      </c>
      <c r="E53" s="22">
        <v>7.4099999999999999E-3</v>
      </c>
      <c r="F53" s="21">
        <v>62.57</v>
      </c>
      <c r="G53" s="21">
        <v>62.58</v>
      </c>
      <c r="H53" s="21">
        <v>62.12</v>
      </c>
      <c r="I53" s="21">
        <v>62.27</v>
      </c>
      <c r="J53" s="21">
        <v>62.99</v>
      </c>
      <c r="K53" s="21">
        <v>62.27</v>
      </c>
      <c r="L53" s="23">
        <v>5087</v>
      </c>
    </row>
    <row r="54" spans="1:12" x14ac:dyDescent="0.15">
      <c r="A54" s="21" t="s">
        <v>33</v>
      </c>
      <c r="B54" s="21" t="s">
        <v>34</v>
      </c>
      <c r="C54" s="21">
        <v>41.71</v>
      </c>
      <c r="D54" s="21">
        <v>-0.56000000000000005</v>
      </c>
      <c r="E54" s="22">
        <v>-1.325E-2</v>
      </c>
      <c r="F54" s="21">
        <v>41.71</v>
      </c>
      <c r="G54" s="21">
        <v>41.73</v>
      </c>
      <c r="H54" s="21">
        <v>42.27</v>
      </c>
      <c r="I54" s="21">
        <v>42.3</v>
      </c>
      <c r="J54" s="21">
        <v>42.4</v>
      </c>
      <c r="K54" s="21">
        <v>41.56</v>
      </c>
      <c r="L54" s="23">
        <v>3001</v>
      </c>
    </row>
    <row r="55" spans="1:12" x14ac:dyDescent="0.15">
      <c r="A55" s="21" t="s">
        <v>33</v>
      </c>
      <c r="B55" s="21" t="s">
        <v>34</v>
      </c>
      <c r="C55" s="21">
        <v>41.56</v>
      </c>
      <c r="D55" s="21">
        <v>-0.71</v>
      </c>
      <c r="E55" s="22">
        <v>-1.6799999999999999E-2</v>
      </c>
      <c r="F55" s="21">
        <v>41.57</v>
      </c>
      <c r="G55" s="21">
        <v>41.58</v>
      </c>
      <c r="H55" s="21">
        <v>42.27</v>
      </c>
      <c r="I55" s="21">
        <v>42.3</v>
      </c>
      <c r="J55" s="21">
        <v>42.4</v>
      </c>
      <c r="K55" s="21">
        <v>41.56</v>
      </c>
      <c r="L55" s="23">
        <v>2672</v>
      </c>
    </row>
    <row r="56" spans="1:12" x14ac:dyDescent="0.15">
      <c r="A56" s="21" t="s">
        <v>29</v>
      </c>
      <c r="B56" s="21" t="s">
        <v>30</v>
      </c>
      <c r="C56" s="21">
        <v>43.99</v>
      </c>
      <c r="D56" s="21">
        <v>0.01</v>
      </c>
      <c r="E56" s="22">
        <v>2.3000000000000001E-4</v>
      </c>
      <c r="F56" s="21">
        <v>43.9</v>
      </c>
      <c r="G56" s="21">
        <v>43.99</v>
      </c>
      <c r="H56" s="21">
        <v>43.99</v>
      </c>
      <c r="I56" s="21">
        <v>44.6</v>
      </c>
      <c r="J56" s="21">
        <v>45.1</v>
      </c>
      <c r="K56" s="21">
        <v>43.53</v>
      </c>
      <c r="L56" s="23">
        <v>2476</v>
      </c>
    </row>
    <row r="57" spans="1:12" x14ac:dyDescent="0.15">
      <c r="A57" s="21" t="s">
        <v>27</v>
      </c>
      <c r="B57" s="21" t="s">
        <v>28</v>
      </c>
      <c r="C57" s="21">
        <v>45.48</v>
      </c>
      <c r="D57" s="21">
        <v>-0.37</v>
      </c>
      <c r="E57" s="22">
        <v>-8.0700000000000008E-3</v>
      </c>
      <c r="F57" s="21">
        <v>45.4</v>
      </c>
      <c r="G57" s="21">
        <v>45.45</v>
      </c>
      <c r="H57" s="21">
        <v>45.85</v>
      </c>
      <c r="I57" s="21">
        <v>45.88</v>
      </c>
      <c r="J57" s="21">
        <v>46.34</v>
      </c>
      <c r="K57" s="21">
        <v>45.4</v>
      </c>
      <c r="L57" s="23">
        <v>1512</v>
      </c>
    </row>
    <row r="58" spans="1:12" x14ac:dyDescent="0.15">
      <c r="A58" s="21" t="s">
        <v>27</v>
      </c>
      <c r="B58" s="21" t="s">
        <v>28</v>
      </c>
      <c r="C58" s="21">
        <v>45.7</v>
      </c>
      <c r="D58" s="21">
        <v>-0.15</v>
      </c>
      <c r="E58" s="22">
        <v>-3.2699999999999999E-3</v>
      </c>
      <c r="F58" s="21">
        <v>45.69</v>
      </c>
      <c r="G58" s="21">
        <v>45.71</v>
      </c>
      <c r="H58" s="21">
        <v>45.85</v>
      </c>
      <c r="I58" s="21">
        <v>45.88</v>
      </c>
      <c r="J58" s="21">
        <v>46.34</v>
      </c>
      <c r="K58" s="21">
        <v>45.7</v>
      </c>
      <c r="L58" s="23">
        <v>1239</v>
      </c>
    </row>
    <row r="59" spans="1:12" x14ac:dyDescent="0.15">
      <c r="A59" s="21" t="s">
        <v>29</v>
      </c>
      <c r="B59" s="21" t="s">
        <v>30</v>
      </c>
      <c r="C59" s="21">
        <v>43.66</v>
      </c>
      <c r="D59" s="21">
        <v>-0.33</v>
      </c>
      <c r="E59" s="22">
        <v>-7.4999999999999997E-3</v>
      </c>
      <c r="F59" s="21">
        <v>43.8</v>
      </c>
      <c r="G59" s="21">
        <v>44</v>
      </c>
      <c r="H59" s="21">
        <v>43.99</v>
      </c>
      <c r="I59" s="21">
        <v>44.6</v>
      </c>
      <c r="J59" s="21">
        <v>45.1</v>
      </c>
      <c r="K59" s="21">
        <v>43.53</v>
      </c>
      <c r="L59" s="21">
        <v>795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0"/>
  <sheetViews>
    <sheetView zoomScale="91" zoomScaleNormal="91" workbookViewId="0">
      <selection activeCell="K25" sqref="K25"/>
    </sheetView>
  </sheetViews>
  <sheetFormatPr defaultRowHeight="13.5" x14ac:dyDescent="0.15"/>
  <cols>
    <col min="1" max="1" width="7.75" customWidth="1"/>
  </cols>
  <sheetData>
    <row r="1" spans="1:2" x14ac:dyDescent="0.15">
      <c r="A1" s="8">
        <v>1</v>
      </c>
      <c r="B1" s="7"/>
    </row>
    <row r="2" spans="1:2" x14ac:dyDescent="0.15">
      <c r="A2" s="9">
        <v>2</v>
      </c>
    </row>
    <row r="3" spans="1:2" x14ac:dyDescent="0.15">
      <c r="A3" s="10">
        <v>3</v>
      </c>
    </row>
    <row r="4" spans="1:2" x14ac:dyDescent="0.15">
      <c r="A4" s="11">
        <v>4</v>
      </c>
    </row>
    <row r="5" spans="1:2" x14ac:dyDescent="0.15">
      <c r="A5" s="12">
        <v>5</v>
      </c>
    </row>
    <row r="6" spans="1:2" x14ac:dyDescent="0.15">
      <c r="A6" s="13">
        <v>6</v>
      </c>
    </row>
    <row r="7" spans="1:2" x14ac:dyDescent="0.15">
      <c r="A7" s="14">
        <v>7</v>
      </c>
    </row>
    <row r="8" spans="1:2" x14ac:dyDescent="0.15">
      <c r="A8" s="15">
        <v>8</v>
      </c>
    </row>
    <row r="9" spans="1:2" x14ac:dyDescent="0.15">
      <c r="A9" s="16">
        <v>9</v>
      </c>
    </row>
    <row r="10" spans="1:2" x14ac:dyDescent="0.15">
      <c r="A10" s="1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5"/>
  <sheetViews>
    <sheetView zoomScale="79" zoomScaleNormal="79" workbookViewId="0">
      <selection activeCell="D14" sqref="D14"/>
    </sheetView>
  </sheetViews>
  <sheetFormatPr defaultRowHeight="13.5" x14ac:dyDescent="0.15"/>
  <cols>
    <col min="1" max="1" width="8.25" style="1" customWidth="1"/>
    <col min="2" max="2" width="9" style="1" customWidth="1"/>
    <col min="3" max="3" width="7.75" style="1" customWidth="1"/>
    <col min="4" max="4" width="6.375" style="1" customWidth="1"/>
    <col min="5" max="5" width="7.625" style="1" customWidth="1"/>
    <col min="6" max="6" width="5.625" style="1" hidden="1" customWidth="1"/>
    <col min="7" max="7" width="5.875" style="1" hidden="1" customWidth="1"/>
    <col min="8" max="8" width="5.875" style="1" customWidth="1"/>
    <col min="9" max="9" width="4.375" style="1" customWidth="1"/>
    <col min="10" max="10" width="5.875" style="1" customWidth="1"/>
    <col min="11" max="11" width="5.75" style="1" customWidth="1"/>
    <col min="12" max="12" width="8.25" style="1" customWidth="1"/>
    <col min="13" max="16384" width="9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97</v>
      </c>
    </row>
    <row r="2" spans="1:12" x14ac:dyDescent="0.15">
      <c r="A2" s="1" t="s">
        <v>53</v>
      </c>
      <c r="B2" s="1" t="s">
        <v>54</v>
      </c>
      <c r="C2" s="1">
        <v>21.2</v>
      </c>
      <c r="D2" s="1">
        <v>1.93</v>
      </c>
      <c r="E2" s="2">
        <v>0.10016</v>
      </c>
      <c r="F2" s="1">
        <v>21.2</v>
      </c>
      <c r="G2" s="1">
        <v>0</v>
      </c>
      <c r="H2" s="1">
        <v>19.27</v>
      </c>
      <c r="I2" s="1">
        <v>19.55</v>
      </c>
      <c r="J2" s="1">
        <v>21.2</v>
      </c>
      <c r="K2" s="1">
        <v>19.55</v>
      </c>
      <c r="L2" s="3">
        <v>292785</v>
      </c>
    </row>
    <row r="3" spans="1:12" x14ac:dyDescent="0.15">
      <c r="A3" s="1" t="s">
        <v>77</v>
      </c>
      <c r="B3" s="1" t="s">
        <v>78</v>
      </c>
      <c r="C3" s="1">
        <v>20.9</v>
      </c>
      <c r="D3" s="1">
        <v>1.9</v>
      </c>
      <c r="E3" s="2">
        <v>0.1</v>
      </c>
      <c r="F3" s="1">
        <v>20.89</v>
      </c>
      <c r="G3" s="1">
        <v>20.9</v>
      </c>
      <c r="H3" s="1">
        <v>19</v>
      </c>
      <c r="I3" s="1">
        <v>19.600000000000001</v>
      </c>
      <c r="J3" s="1">
        <v>20.9</v>
      </c>
      <c r="K3" s="1">
        <v>19.600000000000001</v>
      </c>
      <c r="L3" s="3">
        <v>86739</v>
      </c>
    </row>
    <row r="4" spans="1:12" x14ac:dyDescent="0.15">
      <c r="A4" s="1" t="s">
        <v>73</v>
      </c>
      <c r="B4" s="1" t="s">
        <v>74</v>
      </c>
      <c r="C4" s="1">
        <v>22.77</v>
      </c>
      <c r="D4" s="1">
        <v>2.0699999999999998</v>
      </c>
      <c r="E4" s="2">
        <v>0.1</v>
      </c>
      <c r="F4" s="1">
        <v>22.77</v>
      </c>
      <c r="G4" s="1">
        <v>0</v>
      </c>
      <c r="H4" s="1">
        <v>20.7</v>
      </c>
      <c r="I4" s="1">
        <v>22.77</v>
      </c>
      <c r="J4" s="1">
        <v>22.77</v>
      </c>
      <c r="K4" s="1">
        <v>22.77</v>
      </c>
      <c r="L4" s="3">
        <v>6661</v>
      </c>
    </row>
    <row r="5" spans="1:12" x14ac:dyDescent="0.15">
      <c r="A5" s="1" t="s">
        <v>41</v>
      </c>
      <c r="B5" s="1" t="s">
        <v>42</v>
      </c>
      <c r="C5" s="1">
        <v>13.68</v>
      </c>
      <c r="D5" s="1">
        <v>1.24</v>
      </c>
      <c r="E5" s="2">
        <v>9.9680000000000005E-2</v>
      </c>
      <c r="F5" s="1">
        <v>13.68</v>
      </c>
      <c r="G5" s="1">
        <v>0</v>
      </c>
      <c r="H5" s="1">
        <v>12.44</v>
      </c>
      <c r="I5" s="1">
        <v>12.68</v>
      </c>
      <c r="J5" s="1">
        <v>13.68</v>
      </c>
      <c r="K5" s="1">
        <v>12.66</v>
      </c>
      <c r="L5" s="3">
        <v>545904</v>
      </c>
    </row>
    <row r="6" spans="1:12" x14ac:dyDescent="0.15">
      <c r="A6" s="1" t="s">
        <v>75</v>
      </c>
      <c r="B6" s="1" t="s">
        <v>76</v>
      </c>
      <c r="C6" s="1">
        <v>7.4</v>
      </c>
      <c r="D6" s="1">
        <v>0.67</v>
      </c>
      <c r="E6" s="2">
        <v>9.955E-2</v>
      </c>
      <c r="F6" s="1">
        <v>7.4</v>
      </c>
      <c r="G6" s="1">
        <v>0</v>
      </c>
      <c r="H6" s="1">
        <v>6.73</v>
      </c>
      <c r="I6" s="1">
        <v>6.78</v>
      </c>
      <c r="J6" s="1">
        <v>7.4</v>
      </c>
      <c r="K6" s="1">
        <v>6.78</v>
      </c>
      <c r="L6" s="3">
        <v>169693</v>
      </c>
    </row>
    <row r="7" spans="1:12" x14ac:dyDescent="0.15">
      <c r="A7" s="1" t="s">
        <v>79</v>
      </c>
      <c r="B7" s="1" t="s">
        <v>80</v>
      </c>
      <c r="C7" s="1">
        <v>12.46</v>
      </c>
      <c r="D7" s="1">
        <v>1.07</v>
      </c>
      <c r="E7" s="2">
        <v>9.3939999999999996E-2</v>
      </c>
      <c r="F7" s="1">
        <v>12.45</v>
      </c>
      <c r="G7" s="1">
        <v>12.46</v>
      </c>
      <c r="H7" s="1">
        <v>11.39</v>
      </c>
      <c r="I7" s="1">
        <v>11.75</v>
      </c>
      <c r="J7" s="1">
        <v>12.52</v>
      </c>
      <c r="K7" s="1">
        <v>11.55</v>
      </c>
      <c r="L7" s="3">
        <v>197784</v>
      </c>
    </row>
    <row r="8" spans="1:12" x14ac:dyDescent="0.15">
      <c r="A8" s="1" t="s">
        <v>83</v>
      </c>
      <c r="B8" s="1" t="s">
        <v>84</v>
      </c>
      <c r="C8" s="1">
        <v>15.69</v>
      </c>
      <c r="D8" s="1">
        <v>1.07</v>
      </c>
      <c r="E8" s="2">
        <v>7.3190000000000005E-2</v>
      </c>
      <c r="F8" s="1">
        <v>15.68</v>
      </c>
      <c r="G8" s="1">
        <v>15.69</v>
      </c>
      <c r="H8" s="1">
        <v>14.62</v>
      </c>
      <c r="I8" s="1">
        <v>14.5</v>
      </c>
      <c r="J8" s="1">
        <v>16.010000000000002</v>
      </c>
      <c r="K8" s="1">
        <v>14.2</v>
      </c>
      <c r="L8" s="3">
        <v>78143</v>
      </c>
    </row>
    <row r="9" spans="1:12" x14ac:dyDescent="0.15">
      <c r="A9" s="1" t="s">
        <v>91</v>
      </c>
      <c r="B9" s="1" t="s">
        <v>92</v>
      </c>
      <c r="C9" s="1">
        <v>39.869999999999997</v>
      </c>
      <c r="D9" s="1">
        <v>1.98</v>
      </c>
      <c r="E9" s="2">
        <v>5.2260000000000001E-2</v>
      </c>
      <c r="F9" s="1">
        <v>39.83</v>
      </c>
      <c r="G9" s="1">
        <v>39.85</v>
      </c>
      <c r="H9" s="1">
        <v>37.89</v>
      </c>
      <c r="I9" s="1">
        <v>38.1</v>
      </c>
      <c r="J9" s="1">
        <v>39.869999999999997</v>
      </c>
      <c r="K9" s="1">
        <v>38.1</v>
      </c>
      <c r="L9" s="3">
        <v>5624</v>
      </c>
    </row>
    <row r="10" spans="1:12" x14ac:dyDescent="0.15">
      <c r="A10" s="1" t="s">
        <v>87</v>
      </c>
      <c r="B10" s="1" t="s">
        <v>88</v>
      </c>
      <c r="C10" s="1">
        <v>11.56</v>
      </c>
      <c r="D10" s="1">
        <v>0.56000000000000005</v>
      </c>
      <c r="E10" s="2">
        <v>5.101E-2</v>
      </c>
      <c r="F10" s="1">
        <v>11.56</v>
      </c>
      <c r="G10" s="1">
        <v>11.57</v>
      </c>
      <c r="H10" s="1">
        <v>11</v>
      </c>
      <c r="I10" s="1">
        <v>11.03</v>
      </c>
      <c r="J10" s="1">
        <v>11.78</v>
      </c>
      <c r="K10" s="1">
        <v>10.97</v>
      </c>
      <c r="L10" s="3">
        <v>158824</v>
      </c>
    </row>
    <row r="11" spans="1:12" x14ac:dyDescent="0.15">
      <c r="A11" s="1" t="s">
        <v>93</v>
      </c>
      <c r="B11" s="1" t="s">
        <v>94</v>
      </c>
      <c r="C11" s="1">
        <v>7.83</v>
      </c>
      <c r="D11" s="1">
        <v>0.38</v>
      </c>
      <c r="E11" s="2">
        <v>5.101E-2</v>
      </c>
      <c r="F11" s="1">
        <v>7.82</v>
      </c>
      <c r="G11" s="1">
        <v>7.83</v>
      </c>
      <c r="H11" s="1">
        <v>7.45</v>
      </c>
      <c r="I11" s="1">
        <v>7.6</v>
      </c>
      <c r="J11" s="1">
        <v>7.97</v>
      </c>
      <c r="K11" s="1">
        <v>7.6</v>
      </c>
      <c r="L11" s="3">
        <v>87003</v>
      </c>
    </row>
    <row r="12" spans="1:12" x14ac:dyDescent="0.15">
      <c r="A12" s="1" t="s">
        <v>67</v>
      </c>
      <c r="B12" s="1" t="s">
        <v>68</v>
      </c>
      <c r="C12" s="1">
        <v>13.67</v>
      </c>
      <c r="D12" s="1">
        <v>0.18</v>
      </c>
      <c r="E12" s="2">
        <v>1.3339999999999999E-2</v>
      </c>
      <c r="F12" s="1">
        <v>13.66</v>
      </c>
      <c r="G12" s="1">
        <v>13.67</v>
      </c>
      <c r="H12" s="1">
        <v>13.49</v>
      </c>
      <c r="I12" s="1">
        <v>13.61</v>
      </c>
      <c r="J12" s="1">
        <v>13.84</v>
      </c>
      <c r="K12" s="1">
        <v>13.55</v>
      </c>
      <c r="L12" s="3">
        <v>183884</v>
      </c>
    </row>
    <row r="13" spans="1:12" x14ac:dyDescent="0.15">
      <c r="A13" s="1" t="s">
        <v>35</v>
      </c>
      <c r="B13" s="1" t="s">
        <v>36</v>
      </c>
      <c r="C13" s="1">
        <v>40.93</v>
      </c>
      <c r="D13" s="1">
        <v>0.48</v>
      </c>
      <c r="E13" s="2">
        <v>1.187E-2</v>
      </c>
      <c r="F13" s="1">
        <v>40.92</v>
      </c>
      <c r="G13" s="1">
        <v>40.93</v>
      </c>
      <c r="H13" s="1">
        <v>40.450000000000003</v>
      </c>
      <c r="I13" s="1">
        <v>40.81</v>
      </c>
      <c r="J13" s="1">
        <v>41.5</v>
      </c>
      <c r="K13" s="1">
        <v>40.81</v>
      </c>
      <c r="L13" s="3">
        <v>22662</v>
      </c>
    </row>
    <row r="14" spans="1:12" x14ac:dyDescent="0.15">
      <c r="A14" s="1" t="s">
        <v>43</v>
      </c>
      <c r="B14" s="1" t="s">
        <v>44</v>
      </c>
      <c r="C14" s="1">
        <v>6.79</v>
      </c>
      <c r="D14" s="1">
        <v>7.0000000000000007E-2</v>
      </c>
      <c r="E14" s="2">
        <v>1.042E-2</v>
      </c>
      <c r="F14" s="1">
        <v>6.78</v>
      </c>
      <c r="G14" s="1">
        <v>6.79</v>
      </c>
      <c r="H14" s="1">
        <v>6.72</v>
      </c>
      <c r="I14" s="1">
        <v>6.78</v>
      </c>
      <c r="J14" s="1">
        <v>6.89</v>
      </c>
      <c r="K14" s="1">
        <v>6.75</v>
      </c>
      <c r="L14" s="3">
        <v>432590</v>
      </c>
    </row>
    <row r="15" spans="1:12" x14ac:dyDescent="0.15">
      <c r="A15" s="1" t="s">
        <v>57</v>
      </c>
      <c r="B15" s="1" t="s">
        <v>58</v>
      </c>
      <c r="C15" s="1">
        <v>4.09</v>
      </c>
      <c r="D15" s="1">
        <v>0.04</v>
      </c>
      <c r="E15" s="2">
        <v>9.8799999999999999E-3</v>
      </c>
      <c r="F15" s="1">
        <v>4.09</v>
      </c>
      <c r="G15" s="1">
        <v>4.0999999999999996</v>
      </c>
      <c r="H15" s="1">
        <v>4.05</v>
      </c>
      <c r="I15" s="1">
        <v>4.0599999999999996</v>
      </c>
      <c r="J15" s="1">
        <v>4.0999999999999996</v>
      </c>
      <c r="K15" s="1">
        <v>4.05</v>
      </c>
      <c r="L15" s="3">
        <v>243555</v>
      </c>
    </row>
    <row r="16" spans="1:12" x14ac:dyDescent="0.15">
      <c r="A16" s="1" t="s">
        <v>15</v>
      </c>
      <c r="B16" s="1" t="s">
        <v>16</v>
      </c>
      <c r="C16" s="1">
        <v>62.68</v>
      </c>
      <c r="D16" s="1">
        <v>0.56000000000000005</v>
      </c>
      <c r="E16" s="2">
        <v>9.0100000000000006E-3</v>
      </c>
      <c r="F16" s="1">
        <v>62.62</v>
      </c>
      <c r="G16" s="1">
        <v>62.68</v>
      </c>
      <c r="H16" s="1">
        <v>62.12</v>
      </c>
      <c r="I16" s="1">
        <v>62.27</v>
      </c>
      <c r="J16" s="1">
        <v>62.99</v>
      </c>
      <c r="K16" s="1">
        <v>62.27</v>
      </c>
      <c r="L16" s="3">
        <v>5463</v>
      </c>
    </row>
    <row r="17" spans="1:12" x14ac:dyDescent="0.15">
      <c r="A17" s="1" t="s">
        <v>63</v>
      </c>
      <c r="B17" s="1" t="s">
        <v>64</v>
      </c>
      <c r="C17" s="1">
        <v>5.17</v>
      </c>
      <c r="D17" s="1">
        <v>0.04</v>
      </c>
      <c r="E17" s="2">
        <v>7.7999999999999996E-3</v>
      </c>
      <c r="F17" s="1">
        <v>5.17</v>
      </c>
      <c r="G17" s="1">
        <v>5.18</v>
      </c>
      <c r="H17" s="1">
        <v>5.13</v>
      </c>
      <c r="I17" s="1">
        <v>5.15</v>
      </c>
      <c r="J17" s="1">
        <v>5.19</v>
      </c>
      <c r="K17" s="1">
        <v>5.14</v>
      </c>
      <c r="L17" s="3">
        <v>188328</v>
      </c>
    </row>
    <row r="18" spans="1:12" x14ac:dyDescent="0.15">
      <c r="A18" s="1" t="s">
        <v>29</v>
      </c>
      <c r="B18" s="1" t="s">
        <v>30</v>
      </c>
      <c r="C18" s="1">
        <v>43.99</v>
      </c>
      <c r="D18" s="1">
        <v>0.01</v>
      </c>
      <c r="E18" s="2">
        <v>2.3000000000000001E-4</v>
      </c>
      <c r="F18" s="1">
        <v>43.9</v>
      </c>
      <c r="G18" s="1">
        <v>43.99</v>
      </c>
      <c r="H18" s="1">
        <v>43.99</v>
      </c>
      <c r="I18" s="1">
        <v>44.6</v>
      </c>
      <c r="J18" s="1">
        <v>45.1</v>
      </c>
      <c r="K18" s="1">
        <v>43.53</v>
      </c>
      <c r="L18" s="3">
        <v>2476</v>
      </c>
    </row>
    <row r="19" spans="1:12" x14ac:dyDescent="0.15">
      <c r="A19" s="1" t="s">
        <v>27</v>
      </c>
      <c r="B19" s="1" t="s">
        <v>28</v>
      </c>
      <c r="C19" s="1">
        <v>45.7</v>
      </c>
      <c r="D19" s="1">
        <v>-0.15</v>
      </c>
      <c r="E19" s="2">
        <v>-3.2699999999999999E-3</v>
      </c>
      <c r="F19" s="1">
        <v>45.69</v>
      </c>
      <c r="G19" s="1">
        <v>45.71</v>
      </c>
      <c r="H19" s="1">
        <v>45.85</v>
      </c>
      <c r="I19" s="1">
        <v>45.88</v>
      </c>
      <c r="J19" s="1">
        <v>46.34</v>
      </c>
      <c r="K19" s="1">
        <v>45.7</v>
      </c>
      <c r="L19" s="3">
        <v>1239</v>
      </c>
    </row>
    <row r="20" spans="1:12" x14ac:dyDescent="0.15">
      <c r="A20" s="1" t="s">
        <v>65</v>
      </c>
      <c r="B20" s="1" t="s">
        <v>66</v>
      </c>
      <c r="C20" s="1">
        <v>12.18</v>
      </c>
      <c r="D20" s="1">
        <v>-0.35</v>
      </c>
      <c r="E20" s="2">
        <v>-2.793E-2</v>
      </c>
      <c r="F20" s="1">
        <v>12.17</v>
      </c>
      <c r="G20" s="1">
        <v>12.18</v>
      </c>
      <c r="H20" s="1">
        <v>12.53</v>
      </c>
      <c r="I20" s="1">
        <v>12.69</v>
      </c>
      <c r="J20" s="1">
        <v>12.77</v>
      </c>
      <c r="K20" s="1">
        <v>12.1</v>
      </c>
      <c r="L20" s="3">
        <v>188052</v>
      </c>
    </row>
    <row r="21" spans="1:12" x14ac:dyDescent="0.15">
      <c r="A21" s="1" t="s">
        <v>23</v>
      </c>
      <c r="B21" s="1" t="s">
        <v>24</v>
      </c>
      <c r="C21" s="1">
        <v>46.46</v>
      </c>
      <c r="D21" s="1">
        <v>-4.0199999999999996</v>
      </c>
      <c r="E21" s="2">
        <v>-7.9640000000000002E-2</v>
      </c>
      <c r="F21" s="1">
        <v>46.26</v>
      </c>
      <c r="G21" s="1">
        <v>46.4</v>
      </c>
      <c r="H21" s="1">
        <v>50.48</v>
      </c>
      <c r="I21" s="1">
        <v>48</v>
      </c>
      <c r="J21" s="1">
        <v>50.5</v>
      </c>
      <c r="K21" s="1">
        <v>46.46</v>
      </c>
      <c r="L21" s="3">
        <v>87069</v>
      </c>
    </row>
    <row r="23" spans="1:12" x14ac:dyDescent="0.15">
      <c r="A23" s="1" t="s">
        <v>99</v>
      </c>
      <c r="B23" s="1" t="s">
        <v>99</v>
      </c>
      <c r="C23" s="1" t="s">
        <v>100</v>
      </c>
      <c r="D23" s="1" t="s">
        <v>100</v>
      </c>
    </row>
    <row r="24" spans="1:12" x14ac:dyDescent="0.15">
      <c r="A24" s="1" t="s">
        <v>104</v>
      </c>
      <c r="B24" s="1" t="s">
        <v>105</v>
      </c>
      <c r="C24" s="1" t="s">
        <v>101</v>
      </c>
      <c r="D24" s="1" t="s">
        <v>103</v>
      </c>
    </row>
    <row r="25" spans="1:12" x14ac:dyDescent="0.15">
      <c r="A25" s="1" t="s">
        <v>101</v>
      </c>
      <c r="B25" s="1" t="s">
        <v>102</v>
      </c>
      <c r="C25" s="1" t="s">
        <v>101</v>
      </c>
      <c r="D25" s="1" t="s">
        <v>103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/>
  <dimension ref="A1:L25"/>
  <sheetViews>
    <sheetView zoomScale="81" zoomScaleNormal="81" workbookViewId="0">
      <selection activeCell="O34" sqref="O34"/>
    </sheetView>
  </sheetViews>
  <sheetFormatPr defaultRowHeight="13.5" x14ac:dyDescent="0.15"/>
  <cols>
    <col min="1" max="1" width="8.25" style="1" customWidth="1"/>
    <col min="2" max="2" width="9" style="1" customWidth="1"/>
    <col min="3" max="3" width="7.75" style="1" customWidth="1"/>
    <col min="4" max="4" width="6.375" style="1" customWidth="1"/>
    <col min="5" max="5" width="7.625" style="1" customWidth="1"/>
    <col min="6" max="6" width="5.625" style="1" hidden="1" customWidth="1"/>
    <col min="7" max="7" width="5.875" style="1" hidden="1" customWidth="1"/>
    <col min="8" max="8" width="5.875" style="1" customWidth="1"/>
    <col min="9" max="9" width="4.375" style="1" customWidth="1"/>
    <col min="10" max="10" width="5.875" style="1" customWidth="1"/>
    <col min="11" max="11" width="5.75" style="1" customWidth="1"/>
    <col min="12" max="12" width="8.25" style="1" customWidth="1"/>
    <col min="13" max="16384" width="9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97</v>
      </c>
    </row>
    <row r="2" spans="1:12" x14ac:dyDescent="0.15">
      <c r="A2" s="1" t="s">
        <v>53</v>
      </c>
      <c r="B2" s="1" t="s">
        <v>54</v>
      </c>
      <c r="C2" s="1">
        <v>21.2</v>
      </c>
      <c r="D2" s="1">
        <v>1.93</v>
      </c>
      <c r="E2" s="2">
        <v>0.10016</v>
      </c>
      <c r="F2" s="1">
        <v>21.2</v>
      </c>
      <c r="G2" s="1">
        <v>0</v>
      </c>
      <c r="H2" s="1">
        <v>19.27</v>
      </c>
      <c r="I2" s="1">
        <v>19.55</v>
      </c>
      <c r="J2" s="1">
        <v>21.2</v>
      </c>
      <c r="K2" s="1">
        <v>19.55</v>
      </c>
      <c r="L2" s="3">
        <v>292785</v>
      </c>
    </row>
    <row r="3" spans="1:12" hidden="1" x14ac:dyDescent="0.15">
      <c r="A3" s="1" t="s">
        <v>77</v>
      </c>
      <c r="B3" s="1" t="s">
        <v>78</v>
      </c>
      <c r="C3" s="1">
        <v>20.9</v>
      </c>
      <c r="D3" s="1">
        <v>1.9</v>
      </c>
      <c r="E3" s="2">
        <v>0.1</v>
      </c>
      <c r="F3" s="1">
        <v>20.89</v>
      </c>
      <c r="G3" s="1">
        <v>20.9</v>
      </c>
      <c r="H3" s="1">
        <v>19</v>
      </c>
      <c r="I3" s="1">
        <v>19.600000000000001</v>
      </c>
      <c r="J3" s="1">
        <v>20.9</v>
      </c>
      <c r="K3" s="1">
        <v>19.600000000000001</v>
      </c>
      <c r="L3" s="3">
        <v>86739</v>
      </c>
    </row>
    <row r="4" spans="1:12" hidden="1" x14ac:dyDescent="0.15">
      <c r="A4" s="1" t="s">
        <v>73</v>
      </c>
      <c r="B4" s="1" t="s">
        <v>74</v>
      </c>
      <c r="C4" s="1">
        <v>22.77</v>
      </c>
      <c r="D4" s="1">
        <v>2.0699999999999998</v>
      </c>
      <c r="E4" s="2">
        <v>0.1</v>
      </c>
      <c r="F4" s="1">
        <v>22.77</v>
      </c>
      <c r="G4" s="1">
        <v>0</v>
      </c>
      <c r="H4" s="1">
        <v>20.7</v>
      </c>
      <c r="I4" s="1">
        <v>22.77</v>
      </c>
      <c r="J4" s="1">
        <v>22.77</v>
      </c>
      <c r="K4" s="1">
        <v>22.77</v>
      </c>
      <c r="L4" s="3">
        <v>6661</v>
      </c>
    </row>
    <row r="5" spans="1:12" x14ac:dyDescent="0.15">
      <c r="A5" s="1" t="s">
        <v>41</v>
      </c>
      <c r="B5" s="1" t="s">
        <v>42</v>
      </c>
      <c r="C5" s="1">
        <v>13.68</v>
      </c>
      <c r="D5" s="1">
        <v>1.24</v>
      </c>
      <c r="E5" s="2">
        <v>9.9680000000000005E-2</v>
      </c>
      <c r="F5" s="1">
        <v>13.68</v>
      </c>
      <c r="G5" s="1">
        <v>0</v>
      </c>
      <c r="H5" s="1">
        <v>12.44</v>
      </c>
      <c r="I5" s="1">
        <v>12.68</v>
      </c>
      <c r="J5" s="1">
        <v>13.68</v>
      </c>
      <c r="K5" s="1">
        <v>12.66</v>
      </c>
      <c r="L5" s="3">
        <v>545904</v>
      </c>
    </row>
    <row r="6" spans="1:12" x14ac:dyDescent="0.15">
      <c r="A6" s="1" t="s">
        <v>75</v>
      </c>
      <c r="B6" s="1" t="s">
        <v>76</v>
      </c>
      <c r="C6" s="1">
        <v>7.4</v>
      </c>
      <c r="D6" s="1">
        <v>0.67</v>
      </c>
      <c r="E6" s="2">
        <v>9.955E-2</v>
      </c>
      <c r="F6" s="1">
        <v>7.4</v>
      </c>
      <c r="G6" s="1">
        <v>0</v>
      </c>
      <c r="H6" s="1">
        <v>6.73</v>
      </c>
      <c r="I6" s="1">
        <v>6.78</v>
      </c>
      <c r="J6" s="1">
        <v>7.4</v>
      </c>
      <c r="K6" s="1">
        <v>6.78</v>
      </c>
      <c r="L6" s="3">
        <v>169693</v>
      </c>
    </row>
    <row r="7" spans="1:12" x14ac:dyDescent="0.15">
      <c r="A7" s="1" t="s">
        <v>79</v>
      </c>
      <c r="B7" s="1" t="s">
        <v>80</v>
      </c>
      <c r="C7" s="1">
        <v>12.46</v>
      </c>
      <c r="D7" s="1">
        <v>1.07</v>
      </c>
      <c r="E7" s="2">
        <v>9.3939999999999996E-2</v>
      </c>
      <c r="F7" s="1">
        <v>12.45</v>
      </c>
      <c r="G7" s="1">
        <v>12.46</v>
      </c>
      <c r="H7" s="1">
        <v>11.39</v>
      </c>
      <c r="I7" s="1">
        <v>11.75</v>
      </c>
      <c r="J7" s="1">
        <v>12.52</v>
      </c>
      <c r="K7" s="1">
        <v>11.55</v>
      </c>
      <c r="L7" s="3">
        <v>197784</v>
      </c>
    </row>
    <row r="8" spans="1:12" hidden="1" x14ac:dyDescent="0.15">
      <c r="A8" s="1" t="s">
        <v>83</v>
      </c>
      <c r="B8" s="1" t="s">
        <v>84</v>
      </c>
      <c r="C8" s="1">
        <v>15.69</v>
      </c>
      <c r="D8" s="1">
        <v>1.07</v>
      </c>
      <c r="E8" s="2">
        <v>7.3190000000000005E-2</v>
      </c>
      <c r="F8" s="1">
        <v>15.68</v>
      </c>
      <c r="G8" s="1">
        <v>15.69</v>
      </c>
      <c r="H8" s="1">
        <v>14.62</v>
      </c>
      <c r="I8" s="1">
        <v>14.5</v>
      </c>
      <c r="J8" s="1">
        <v>16.010000000000002</v>
      </c>
      <c r="K8" s="1">
        <v>14.2</v>
      </c>
      <c r="L8" s="3">
        <v>78143</v>
      </c>
    </row>
    <row r="9" spans="1:12" hidden="1" x14ac:dyDescent="0.15">
      <c r="A9" s="1" t="s">
        <v>91</v>
      </c>
      <c r="B9" s="1" t="s">
        <v>92</v>
      </c>
      <c r="C9" s="1">
        <v>39.869999999999997</v>
      </c>
      <c r="D9" s="1">
        <v>1.98</v>
      </c>
      <c r="E9" s="2">
        <v>5.2260000000000001E-2</v>
      </c>
      <c r="F9" s="1">
        <v>39.83</v>
      </c>
      <c r="G9" s="1">
        <v>39.85</v>
      </c>
      <c r="H9" s="1">
        <v>37.89</v>
      </c>
      <c r="I9" s="1">
        <v>38.1</v>
      </c>
      <c r="J9" s="1">
        <v>39.869999999999997</v>
      </c>
      <c r="K9" s="1">
        <v>38.1</v>
      </c>
      <c r="L9" s="3">
        <v>5624</v>
      </c>
    </row>
    <row r="10" spans="1:12" x14ac:dyDescent="0.15">
      <c r="A10" s="1" t="s">
        <v>87</v>
      </c>
      <c r="B10" s="1" t="s">
        <v>88</v>
      </c>
      <c r="C10" s="1">
        <v>11.56</v>
      </c>
      <c r="D10" s="1">
        <v>0.56000000000000005</v>
      </c>
      <c r="E10" s="2">
        <v>5.101E-2</v>
      </c>
      <c r="F10" s="1">
        <v>11.56</v>
      </c>
      <c r="G10" s="1">
        <v>11.57</v>
      </c>
      <c r="H10" s="1">
        <v>11</v>
      </c>
      <c r="I10" s="1">
        <v>11.03</v>
      </c>
      <c r="J10" s="1">
        <v>11.78</v>
      </c>
      <c r="K10" s="1">
        <v>10.97</v>
      </c>
      <c r="L10" s="3">
        <v>158824</v>
      </c>
    </row>
    <row r="11" spans="1:12" hidden="1" x14ac:dyDescent="0.15">
      <c r="A11" s="1" t="s">
        <v>93</v>
      </c>
      <c r="B11" s="1" t="s">
        <v>94</v>
      </c>
      <c r="C11" s="1">
        <v>7.83</v>
      </c>
      <c r="D11" s="1">
        <v>0.38</v>
      </c>
      <c r="E11" s="2">
        <v>5.101E-2</v>
      </c>
      <c r="F11" s="1">
        <v>7.82</v>
      </c>
      <c r="G11" s="1">
        <v>7.83</v>
      </c>
      <c r="H11" s="1">
        <v>7.45</v>
      </c>
      <c r="I11" s="1">
        <v>7.6</v>
      </c>
      <c r="J11" s="1">
        <v>7.97</v>
      </c>
      <c r="K11" s="1">
        <v>7.6</v>
      </c>
      <c r="L11" s="3">
        <v>87003</v>
      </c>
    </row>
    <row r="12" spans="1:12" hidden="1" x14ac:dyDescent="0.15">
      <c r="A12" s="1" t="s">
        <v>67</v>
      </c>
      <c r="B12" s="1" t="s">
        <v>68</v>
      </c>
      <c r="C12" s="1">
        <v>13.67</v>
      </c>
      <c r="D12" s="1">
        <v>0.18</v>
      </c>
      <c r="E12" s="2">
        <v>1.3339999999999999E-2</v>
      </c>
      <c r="F12" s="1">
        <v>13.66</v>
      </c>
      <c r="G12" s="1">
        <v>13.67</v>
      </c>
      <c r="H12" s="1">
        <v>13.49</v>
      </c>
      <c r="I12" s="1">
        <v>13.61</v>
      </c>
      <c r="J12" s="1">
        <v>13.84</v>
      </c>
      <c r="K12" s="1">
        <v>13.55</v>
      </c>
      <c r="L12" s="3">
        <v>183884</v>
      </c>
    </row>
    <row r="13" spans="1:12" hidden="1" x14ac:dyDescent="0.15">
      <c r="A13" s="1" t="s">
        <v>35</v>
      </c>
      <c r="B13" s="1" t="s">
        <v>36</v>
      </c>
      <c r="C13" s="1">
        <v>40.93</v>
      </c>
      <c r="D13" s="1">
        <v>0.48</v>
      </c>
      <c r="E13" s="2">
        <v>1.187E-2</v>
      </c>
      <c r="F13" s="1">
        <v>40.92</v>
      </c>
      <c r="G13" s="1">
        <v>40.93</v>
      </c>
      <c r="H13" s="1">
        <v>40.450000000000003</v>
      </c>
      <c r="I13" s="1">
        <v>40.81</v>
      </c>
      <c r="J13" s="1">
        <v>41.5</v>
      </c>
      <c r="K13" s="1">
        <v>40.81</v>
      </c>
      <c r="L13" s="3">
        <v>22662</v>
      </c>
    </row>
    <row r="14" spans="1:12" hidden="1" x14ac:dyDescent="0.15">
      <c r="A14" s="1" t="s">
        <v>43</v>
      </c>
      <c r="B14" s="1" t="s">
        <v>44</v>
      </c>
      <c r="C14" s="1">
        <v>6.79</v>
      </c>
      <c r="D14" s="1">
        <v>7.0000000000000007E-2</v>
      </c>
      <c r="E14" s="2">
        <v>1.042E-2</v>
      </c>
      <c r="F14" s="1">
        <v>6.78</v>
      </c>
      <c r="G14" s="1">
        <v>6.79</v>
      </c>
      <c r="H14" s="1">
        <v>6.72</v>
      </c>
      <c r="I14" s="1">
        <v>6.78</v>
      </c>
      <c r="J14" s="1">
        <v>6.89</v>
      </c>
      <c r="K14" s="1">
        <v>6.75</v>
      </c>
      <c r="L14" s="3">
        <v>432590</v>
      </c>
    </row>
    <row r="15" spans="1:12" hidden="1" x14ac:dyDescent="0.15">
      <c r="A15" s="1" t="s">
        <v>57</v>
      </c>
      <c r="B15" s="1" t="s">
        <v>58</v>
      </c>
      <c r="C15" s="1">
        <v>4.09</v>
      </c>
      <c r="D15" s="1">
        <v>0.04</v>
      </c>
      <c r="E15" s="2">
        <v>9.8799999999999999E-3</v>
      </c>
      <c r="F15" s="1">
        <v>4.09</v>
      </c>
      <c r="G15" s="1">
        <v>4.0999999999999996</v>
      </c>
      <c r="H15" s="1">
        <v>4.05</v>
      </c>
      <c r="I15" s="1">
        <v>4.0599999999999996</v>
      </c>
      <c r="J15" s="1">
        <v>4.0999999999999996</v>
      </c>
      <c r="K15" s="1">
        <v>4.05</v>
      </c>
      <c r="L15" s="3">
        <v>243555</v>
      </c>
    </row>
    <row r="16" spans="1:12" hidden="1" x14ac:dyDescent="0.15">
      <c r="A16" s="1" t="s">
        <v>15</v>
      </c>
      <c r="B16" s="1" t="s">
        <v>16</v>
      </c>
      <c r="C16" s="1">
        <v>62.68</v>
      </c>
      <c r="D16" s="1">
        <v>0.56000000000000005</v>
      </c>
      <c r="E16" s="2">
        <v>9.0100000000000006E-3</v>
      </c>
      <c r="F16" s="1">
        <v>62.62</v>
      </c>
      <c r="G16" s="1">
        <v>62.68</v>
      </c>
      <c r="H16" s="1">
        <v>62.12</v>
      </c>
      <c r="I16" s="1">
        <v>62.27</v>
      </c>
      <c r="J16" s="1">
        <v>62.99</v>
      </c>
      <c r="K16" s="1">
        <v>62.27</v>
      </c>
      <c r="L16" s="3">
        <v>5463</v>
      </c>
    </row>
    <row r="17" spans="1:12" hidden="1" x14ac:dyDescent="0.15">
      <c r="A17" s="1" t="s">
        <v>63</v>
      </c>
      <c r="B17" s="1" t="s">
        <v>64</v>
      </c>
      <c r="C17" s="1">
        <v>5.17</v>
      </c>
      <c r="D17" s="1">
        <v>0.04</v>
      </c>
      <c r="E17" s="2">
        <v>7.7999999999999996E-3</v>
      </c>
      <c r="F17" s="1">
        <v>5.17</v>
      </c>
      <c r="G17" s="1">
        <v>5.18</v>
      </c>
      <c r="H17" s="1">
        <v>5.13</v>
      </c>
      <c r="I17" s="1">
        <v>5.15</v>
      </c>
      <c r="J17" s="1">
        <v>5.19</v>
      </c>
      <c r="K17" s="1">
        <v>5.14</v>
      </c>
      <c r="L17" s="3">
        <v>188328</v>
      </c>
    </row>
    <row r="18" spans="1:12" hidden="1" x14ac:dyDescent="0.15">
      <c r="A18" s="1" t="s">
        <v>29</v>
      </c>
      <c r="B18" s="1" t="s">
        <v>30</v>
      </c>
      <c r="C18" s="1">
        <v>43.99</v>
      </c>
      <c r="D18" s="1">
        <v>0.01</v>
      </c>
      <c r="E18" s="2">
        <v>2.3000000000000001E-4</v>
      </c>
      <c r="F18" s="1">
        <v>43.9</v>
      </c>
      <c r="G18" s="1">
        <v>43.99</v>
      </c>
      <c r="H18" s="1">
        <v>43.99</v>
      </c>
      <c r="I18" s="1">
        <v>44.6</v>
      </c>
      <c r="J18" s="1">
        <v>45.1</v>
      </c>
      <c r="K18" s="1">
        <v>43.53</v>
      </c>
      <c r="L18" s="3">
        <v>2476</v>
      </c>
    </row>
    <row r="19" spans="1:12" hidden="1" x14ac:dyDescent="0.15">
      <c r="A19" s="1" t="s">
        <v>27</v>
      </c>
      <c r="B19" s="1" t="s">
        <v>28</v>
      </c>
      <c r="C19" s="1">
        <v>45.7</v>
      </c>
      <c r="D19" s="1">
        <v>-0.15</v>
      </c>
      <c r="E19" s="2">
        <v>-3.2699999999999999E-3</v>
      </c>
      <c r="F19" s="1">
        <v>45.69</v>
      </c>
      <c r="G19" s="1">
        <v>45.71</v>
      </c>
      <c r="H19" s="1">
        <v>45.85</v>
      </c>
      <c r="I19" s="1">
        <v>45.88</v>
      </c>
      <c r="J19" s="1">
        <v>46.34</v>
      </c>
      <c r="K19" s="1">
        <v>45.7</v>
      </c>
      <c r="L19" s="3">
        <v>1239</v>
      </c>
    </row>
    <row r="20" spans="1:12" hidden="1" x14ac:dyDescent="0.15">
      <c r="A20" s="1" t="s">
        <v>65</v>
      </c>
      <c r="B20" s="1" t="s">
        <v>66</v>
      </c>
      <c r="C20" s="1">
        <v>12.18</v>
      </c>
      <c r="D20" s="1">
        <v>-0.35</v>
      </c>
      <c r="E20" s="2">
        <v>-2.793E-2</v>
      </c>
      <c r="F20" s="1">
        <v>12.17</v>
      </c>
      <c r="G20" s="1">
        <v>12.18</v>
      </c>
      <c r="H20" s="1">
        <v>12.53</v>
      </c>
      <c r="I20" s="1">
        <v>12.69</v>
      </c>
      <c r="J20" s="1">
        <v>12.77</v>
      </c>
      <c r="K20" s="1">
        <v>12.1</v>
      </c>
      <c r="L20" s="3">
        <v>188052</v>
      </c>
    </row>
    <row r="21" spans="1:12" hidden="1" x14ac:dyDescent="0.15">
      <c r="A21" s="1" t="s">
        <v>23</v>
      </c>
      <c r="B21" s="1" t="s">
        <v>24</v>
      </c>
      <c r="C21" s="1">
        <v>46.46</v>
      </c>
      <c r="D21" s="1">
        <v>-4.0199999999999996</v>
      </c>
      <c r="E21" s="2">
        <v>-7.9640000000000002E-2</v>
      </c>
      <c r="F21" s="1">
        <v>46.26</v>
      </c>
      <c r="G21" s="1">
        <v>46.4</v>
      </c>
      <c r="H21" s="1">
        <v>50.48</v>
      </c>
      <c r="I21" s="1">
        <v>48</v>
      </c>
      <c r="J21" s="1">
        <v>50.5</v>
      </c>
      <c r="K21" s="1">
        <v>46.46</v>
      </c>
      <c r="L21" s="3">
        <v>87069</v>
      </c>
    </row>
    <row r="23" spans="1:12" x14ac:dyDescent="0.15">
      <c r="A23" s="1" t="s">
        <v>99</v>
      </c>
      <c r="B23" s="1" t="s">
        <v>99</v>
      </c>
      <c r="C23" s="1" t="s">
        <v>100</v>
      </c>
      <c r="D23" s="1" t="s">
        <v>100</v>
      </c>
    </row>
    <row r="24" spans="1:12" x14ac:dyDescent="0.15">
      <c r="A24" s="1" t="s">
        <v>104</v>
      </c>
      <c r="B24" s="1" t="s">
        <v>105</v>
      </c>
      <c r="C24" s="1" t="s">
        <v>101</v>
      </c>
      <c r="D24" s="1" t="s">
        <v>103</v>
      </c>
    </row>
    <row r="25" spans="1:12" x14ac:dyDescent="0.15">
      <c r="A25" s="1" t="s">
        <v>101</v>
      </c>
      <c r="B25" s="1" t="s">
        <v>102</v>
      </c>
      <c r="C25" s="1" t="s">
        <v>101</v>
      </c>
      <c r="D25" s="1" t="s">
        <v>103</v>
      </c>
    </row>
  </sheetData>
  <autoFilter ref="A1:L21">
    <filterColumn colId="4">
      <top10 val="10" filterVal="5.101E-2"/>
    </filterColumn>
    <filterColumn colId="11">
      <top10 val="10" filterVal="158824"/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12" sqref="E12"/>
    </sheetView>
  </sheetViews>
  <sheetFormatPr defaultRowHeight="12" x14ac:dyDescent="0.15"/>
  <cols>
    <col min="1" max="1" width="8.5" style="21" bestFit="1" customWidth="1"/>
    <col min="2" max="2" width="8" style="21" bestFit="1" customWidth="1"/>
    <col min="3" max="3" width="6.75" style="21" bestFit="1" customWidth="1"/>
    <col min="4" max="4" width="6.375" style="21" bestFit="1" customWidth="1"/>
    <col min="5" max="11" width="6.75" style="21" bestFit="1" customWidth="1"/>
    <col min="12" max="12" width="8.875" style="21" bestFit="1" customWidth="1"/>
    <col min="13" max="14" width="8.75" style="21" customWidth="1"/>
    <col min="15" max="16384" width="9" style="21"/>
  </cols>
  <sheetData>
    <row r="1" spans="1:12" s="24" customForma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194</v>
      </c>
    </row>
    <row r="2" spans="1:12" x14ac:dyDescent="0.15">
      <c r="A2" s="21" t="s">
        <v>53</v>
      </c>
      <c r="B2" s="21" t="s">
        <v>54</v>
      </c>
      <c r="C2" s="21">
        <v>21.2</v>
      </c>
      <c r="D2" s="21">
        <v>1.93</v>
      </c>
      <c r="E2" s="22">
        <v>0.10016</v>
      </c>
      <c r="F2" s="21">
        <v>21.2</v>
      </c>
      <c r="G2" s="21">
        <v>0</v>
      </c>
      <c r="H2" s="21">
        <v>19.27</v>
      </c>
      <c r="I2" s="21">
        <v>19.55</v>
      </c>
      <c r="J2" s="21">
        <v>21.2</v>
      </c>
      <c r="K2" s="21">
        <v>19.55</v>
      </c>
      <c r="L2" s="23">
        <v>292785</v>
      </c>
    </row>
    <row r="3" spans="1:12" x14ac:dyDescent="0.15">
      <c r="A3" s="21" t="s">
        <v>77</v>
      </c>
      <c r="B3" s="21" t="s">
        <v>78</v>
      </c>
      <c r="C3" s="21">
        <v>20.9</v>
      </c>
      <c r="D3" s="21">
        <v>1.9</v>
      </c>
      <c r="E3" s="22">
        <v>0.1</v>
      </c>
      <c r="F3" s="21">
        <v>20.89</v>
      </c>
      <c r="G3" s="21">
        <v>20.9</v>
      </c>
      <c r="H3" s="21">
        <v>19</v>
      </c>
      <c r="I3" s="21">
        <v>19.600000000000001</v>
      </c>
      <c r="J3" s="21">
        <v>20.9</v>
      </c>
      <c r="K3" s="21">
        <v>19.600000000000001</v>
      </c>
      <c r="L3" s="23">
        <v>86739</v>
      </c>
    </row>
    <row r="4" spans="1:12" x14ac:dyDescent="0.15">
      <c r="A4" s="21" t="s">
        <v>73</v>
      </c>
      <c r="B4" s="21" t="s">
        <v>74</v>
      </c>
      <c r="C4" s="21">
        <v>22.77</v>
      </c>
      <c r="D4" s="21">
        <v>2.0699999999999998</v>
      </c>
      <c r="E4" s="22">
        <v>0.1</v>
      </c>
      <c r="F4" s="21">
        <v>22.77</v>
      </c>
      <c r="G4" s="21">
        <v>0</v>
      </c>
      <c r="H4" s="21">
        <v>20.7</v>
      </c>
      <c r="I4" s="21">
        <v>22.77</v>
      </c>
      <c r="J4" s="21">
        <v>22.77</v>
      </c>
      <c r="K4" s="21">
        <v>22.77</v>
      </c>
      <c r="L4" s="23">
        <v>6661</v>
      </c>
    </row>
    <row r="5" spans="1:12" x14ac:dyDescent="0.15">
      <c r="A5" s="21" t="s">
        <v>41</v>
      </c>
      <c r="B5" s="21" t="s">
        <v>42</v>
      </c>
      <c r="C5" s="21">
        <v>13.68</v>
      </c>
      <c r="D5" s="21">
        <v>1.24</v>
      </c>
      <c r="E5" s="22">
        <v>9.9680000000000005E-2</v>
      </c>
      <c r="F5" s="21">
        <v>13.68</v>
      </c>
      <c r="G5" s="21">
        <v>0</v>
      </c>
      <c r="H5" s="21">
        <v>12.44</v>
      </c>
      <c r="I5" s="21">
        <v>12.68</v>
      </c>
      <c r="J5" s="21">
        <v>13.68</v>
      </c>
      <c r="K5" s="21">
        <v>12.66</v>
      </c>
      <c r="L5" s="23">
        <v>545904</v>
      </c>
    </row>
    <row r="6" spans="1:12" x14ac:dyDescent="0.15">
      <c r="A6" s="21" t="s">
        <v>75</v>
      </c>
      <c r="B6" s="21" t="s">
        <v>76</v>
      </c>
      <c r="C6" s="21">
        <v>7.4</v>
      </c>
      <c r="D6" s="21">
        <v>0.67</v>
      </c>
      <c r="E6" s="22">
        <v>9.955E-2</v>
      </c>
      <c r="F6" s="21">
        <v>7.4</v>
      </c>
      <c r="G6" s="21">
        <v>0</v>
      </c>
      <c r="H6" s="21">
        <v>6.73</v>
      </c>
      <c r="I6" s="21">
        <v>6.78</v>
      </c>
      <c r="J6" s="21">
        <v>7.4</v>
      </c>
      <c r="K6" s="21">
        <v>6.78</v>
      </c>
      <c r="L6" s="23">
        <v>169693</v>
      </c>
    </row>
    <row r="7" spans="1:12" x14ac:dyDescent="0.15">
      <c r="A7" s="21" t="s">
        <v>79</v>
      </c>
      <c r="B7" s="21" t="s">
        <v>80</v>
      </c>
      <c r="C7" s="21">
        <v>12.46</v>
      </c>
      <c r="D7" s="21">
        <v>1.07</v>
      </c>
      <c r="E7" s="22">
        <v>9.3939999999999996E-2</v>
      </c>
      <c r="F7" s="21">
        <v>12.45</v>
      </c>
      <c r="G7" s="21">
        <v>12.46</v>
      </c>
      <c r="H7" s="21">
        <v>11.39</v>
      </c>
      <c r="I7" s="21">
        <v>11.75</v>
      </c>
      <c r="J7" s="21">
        <v>12.52</v>
      </c>
      <c r="K7" s="21">
        <v>11.55</v>
      </c>
      <c r="L7" s="23">
        <v>197784</v>
      </c>
    </row>
    <row r="8" spans="1:12" x14ac:dyDescent="0.15">
      <c r="A8" s="21" t="s">
        <v>83</v>
      </c>
      <c r="B8" s="21" t="s">
        <v>84</v>
      </c>
      <c r="C8" s="21">
        <v>15.69</v>
      </c>
      <c r="D8" s="21">
        <v>1.07</v>
      </c>
      <c r="E8" s="22">
        <v>7.3190000000000005E-2</v>
      </c>
      <c r="F8" s="21">
        <v>15.68</v>
      </c>
      <c r="G8" s="21">
        <v>15.69</v>
      </c>
      <c r="H8" s="21">
        <v>14.62</v>
      </c>
      <c r="I8" s="21">
        <v>14.5</v>
      </c>
      <c r="J8" s="21">
        <v>16.010000000000002</v>
      </c>
      <c r="K8" s="21">
        <v>14.2</v>
      </c>
      <c r="L8" s="23">
        <v>78143</v>
      </c>
    </row>
    <row r="9" spans="1:12" x14ac:dyDescent="0.15">
      <c r="A9" s="21" t="s">
        <v>91</v>
      </c>
      <c r="B9" s="21" t="s">
        <v>92</v>
      </c>
      <c r="C9" s="21">
        <v>39.869999999999997</v>
      </c>
      <c r="D9" s="21">
        <v>1.98</v>
      </c>
      <c r="E9" s="22">
        <v>5.2260000000000001E-2</v>
      </c>
      <c r="F9" s="21">
        <v>39.83</v>
      </c>
      <c r="G9" s="21">
        <v>39.85</v>
      </c>
      <c r="H9" s="21">
        <v>37.89</v>
      </c>
      <c r="I9" s="21">
        <v>38.1</v>
      </c>
      <c r="J9" s="21">
        <v>39.869999999999997</v>
      </c>
      <c r="K9" s="21">
        <v>38.1</v>
      </c>
      <c r="L9" s="23">
        <v>5624</v>
      </c>
    </row>
    <row r="10" spans="1:12" x14ac:dyDescent="0.15">
      <c r="A10" s="21" t="s">
        <v>93</v>
      </c>
      <c r="B10" s="21" t="s">
        <v>94</v>
      </c>
      <c r="C10" s="21">
        <v>7.83</v>
      </c>
      <c r="D10" s="21">
        <v>0.38</v>
      </c>
      <c r="E10" s="22">
        <v>5.101E-2</v>
      </c>
      <c r="F10" s="21">
        <v>7.82</v>
      </c>
      <c r="G10" s="21">
        <v>7.83</v>
      </c>
      <c r="H10" s="21">
        <v>7.45</v>
      </c>
      <c r="I10" s="21">
        <v>7.6</v>
      </c>
      <c r="J10" s="21">
        <v>7.97</v>
      </c>
      <c r="K10" s="21">
        <v>7.6</v>
      </c>
      <c r="L10" s="23">
        <v>87003</v>
      </c>
    </row>
    <row r="11" spans="1:12" x14ac:dyDescent="0.15">
      <c r="A11" s="21" t="s">
        <v>87</v>
      </c>
      <c r="B11" s="21" t="s">
        <v>88</v>
      </c>
      <c r="C11" s="21">
        <v>11.56</v>
      </c>
      <c r="D11" s="21">
        <v>0.56000000000000005</v>
      </c>
      <c r="E11" s="22">
        <v>5.0909999999999997E-2</v>
      </c>
      <c r="F11" s="21">
        <v>11.56</v>
      </c>
      <c r="G11" s="21">
        <v>11.57</v>
      </c>
      <c r="H11" s="21">
        <v>11</v>
      </c>
      <c r="I11" s="21">
        <v>11.03</v>
      </c>
      <c r="J11" s="21">
        <v>11.78</v>
      </c>
      <c r="K11" s="21">
        <v>10.97</v>
      </c>
      <c r="L11" s="23">
        <v>158824</v>
      </c>
    </row>
    <row r="12" spans="1:12" x14ac:dyDescent="0.15">
      <c r="A12" s="21" t="s">
        <v>67</v>
      </c>
      <c r="B12" s="21" t="s">
        <v>68</v>
      </c>
      <c r="C12" s="21">
        <v>13.67</v>
      </c>
      <c r="D12" s="21">
        <v>0.18</v>
      </c>
      <c r="E12" s="22">
        <v>1.3339999999999999E-2</v>
      </c>
      <c r="F12" s="21">
        <v>13.66</v>
      </c>
      <c r="G12" s="21">
        <v>13.67</v>
      </c>
      <c r="H12" s="21">
        <v>13.49</v>
      </c>
      <c r="I12" s="21">
        <v>13.61</v>
      </c>
      <c r="J12" s="21">
        <v>13.84</v>
      </c>
      <c r="K12" s="21">
        <v>13.55</v>
      </c>
      <c r="L12" s="23">
        <v>183884</v>
      </c>
    </row>
    <row r="13" spans="1:12" x14ac:dyDescent="0.15">
      <c r="A13" s="21" t="s">
        <v>35</v>
      </c>
      <c r="B13" s="21" t="s">
        <v>36</v>
      </c>
      <c r="C13" s="21">
        <v>40.93</v>
      </c>
      <c r="D13" s="21">
        <v>0.48</v>
      </c>
      <c r="E13" s="22">
        <v>1.187E-2</v>
      </c>
      <c r="F13" s="21">
        <v>40.92</v>
      </c>
      <c r="G13" s="21">
        <v>40.93</v>
      </c>
      <c r="H13" s="21">
        <v>40.450000000000003</v>
      </c>
      <c r="I13" s="21">
        <v>40.81</v>
      </c>
      <c r="J13" s="21">
        <v>41.5</v>
      </c>
      <c r="K13" s="21">
        <v>40.81</v>
      </c>
      <c r="L13" s="23">
        <v>22662</v>
      </c>
    </row>
    <row r="14" spans="1:12" x14ac:dyDescent="0.15">
      <c r="A14" s="21" t="s">
        <v>43</v>
      </c>
      <c r="B14" s="21" t="s">
        <v>44</v>
      </c>
      <c r="C14" s="21">
        <v>6.79</v>
      </c>
      <c r="D14" s="21">
        <v>7.0000000000000007E-2</v>
      </c>
      <c r="E14" s="22">
        <v>1.042E-2</v>
      </c>
      <c r="F14" s="21">
        <v>6.78</v>
      </c>
      <c r="G14" s="21">
        <v>6.79</v>
      </c>
      <c r="H14" s="21">
        <v>6.72</v>
      </c>
      <c r="I14" s="21">
        <v>6.78</v>
      </c>
      <c r="J14" s="21">
        <v>6.89</v>
      </c>
      <c r="K14" s="21">
        <v>6.75</v>
      </c>
      <c r="L14" s="23">
        <v>432590</v>
      </c>
    </row>
    <row r="15" spans="1:12" x14ac:dyDescent="0.15">
      <c r="A15" s="21" t="s">
        <v>57</v>
      </c>
      <c r="B15" s="21" t="s">
        <v>58</v>
      </c>
      <c r="C15" s="21">
        <v>4.09</v>
      </c>
      <c r="D15" s="21">
        <v>0.04</v>
      </c>
      <c r="E15" s="22">
        <v>9.8799999999999999E-3</v>
      </c>
      <c r="F15" s="21">
        <v>4.09</v>
      </c>
      <c r="G15" s="21">
        <v>4.0999999999999996</v>
      </c>
      <c r="H15" s="21">
        <v>4.05</v>
      </c>
      <c r="I15" s="21">
        <v>4.0599999999999996</v>
      </c>
      <c r="J15" s="21">
        <v>4.0999999999999996</v>
      </c>
      <c r="K15" s="21">
        <v>4.05</v>
      </c>
      <c r="L15" s="23">
        <v>243555</v>
      </c>
    </row>
    <row r="16" spans="1:12" x14ac:dyDescent="0.15">
      <c r="A16" s="21" t="s">
        <v>15</v>
      </c>
      <c r="B16" s="21" t="s">
        <v>16</v>
      </c>
      <c r="C16" s="21">
        <v>62.68</v>
      </c>
      <c r="D16" s="21">
        <v>0.56000000000000005</v>
      </c>
      <c r="E16" s="22">
        <v>9.0100000000000006E-3</v>
      </c>
      <c r="F16" s="21">
        <v>62.62</v>
      </c>
      <c r="G16" s="21">
        <v>62.68</v>
      </c>
      <c r="H16" s="21">
        <v>62.12</v>
      </c>
      <c r="I16" s="21">
        <v>62.27</v>
      </c>
      <c r="J16" s="21">
        <v>62.99</v>
      </c>
      <c r="K16" s="21">
        <v>62.27</v>
      </c>
      <c r="L16" s="23">
        <v>5463</v>
      </c>
    </row>
    <row r="17" spans="1:12" x14ac:dyDescent="0.15">
      <c r="A17" s="21" t="s">
        <v>63</v>
      </c>
      <c r="B17" s="21" t="s">
        <v>64</v>
      </c>
      <c r="C17" s="21">
        <v>5.17</v>
      </c>
      <c r="D17" s="21">
        <v>0.04</v>
      </c>
      <c r="E17" s="22">
        <v>7.7999999999999996E-3</v>
      </c>
      <c r="F17" s="21">
        <v>5.17</v>
      </c>
      <c r="G17" s="21">
        <v>5.18</v>
      </c>
      <c r="H17" s="21">
        <v>5.13</v>
      </c>
      <c r="I17" s="21">
        <v>5.15</v>
      </c>
      <c r="J17" s="21">
        <v>5.19</v>
      </c>
      <c r="K17" s="21">
        <v>5.14</v>
      </c>
      <c r="L17" s="23">
        <v>188328</v>
      </c>
    </row>
    <row r="18" spans="1:12" x14ac:dyDescent="0.15">
      <c r="A18" s="21" t="s">
        <v>29</v>
      </c>
      <c r="B18" s="21" t="s">
        <v>30</v>
      </c>
      <c r="C18" s="21">
        <v>43.99</v>
      </c>
      <c r="D18" s="21">
        <v>0.01</v>
      </c>
      <c r="E18" s="22">
        <v>2.3000000000000001E-4</v>
      </c>
      <c r="F18" s="21">
        <v>43.9</v>
      </c>
      <c r="G18" s="21">
        <v>43.99</v>
      </c>
      <c r="H18" s="21">
        <v>43.99</v>
      </c>
      <c r="I18" s="21">
        <v>44.6</v>
      </c>
      <c r="J18" s="21">
        <v>45.1</v>
      </c>
      <c r="K18" s="21">
        <v>43.53</v>
      </c>
      <c r="L18" s="23">
        <v>2476</v>
      </c>
    </row>
    <row r="19" spans="1:12" x14ac:dyDescent="0.15">
      <c r="A19" s="21" t="s">
        <v>27</v>
      </c>
      <c r="B19" s="21" t="s">
        <v>28</v>
      </c>
      <c r="C19" s="21">
        <v>45.7</v>
      </c>
      <c r="D19" s="21">
        <v>-0.15</v>
      </c>
      <c r="E19" s="22">
        <v>-3.2699999999999999E-3</v>
      </c>
      <c r="F19" s="21">
        <v>45.69</v>
      </c>
      <c r="G19" s="21">
        <v>45.71</v>
      </c>
      <c r="H19" s="21">
        <v>45.85</v>
      </c>
      <c r="I19" s="21">
        <v>45.88</v>
      </c>
      <c r="J19" s="21">
        <v>46.34</v>
      </c>
      <c r="K19" s="21">
        <v>45.7</v>
      </c>
      <c r="L19" s="23">
        <v>1239</v>
      </c>
    </row>
    <row r="20" spans="1:12" x14ac:dyDescent="0.15">
      <c r="A20" s="21" t="s">
        <v>65</v>
      </c>
      <c r="B20" s="21" t="s">
        <v>66</v>
      </c>
      <c r="C20" s="21">
        <v>12.18</v>
      </c>
      <c r="D20" s="21">
        <v>-0.35</v>
      </c>
      <c r="E20" s="22">
        <v>-2.793E-2</v>
      </c>
      <c r="F20" s="21">
        <v>12.17</v>
      </c>
      <c r="G20" s="21">
        <v>12.18</v>
      </c>
      <c r="H20" s="21">
        <v>12.53</v>
      </c>
      <c r="I20" s="21">
        <v>12.69</v>
      </c>
      <c r="J20" s="21">
        <v>12.77</v>
      </c>
      <c r="K20" s="21">
        <v>12.1</v>
      </c>
      <c r="L20" s="23">
        <v>188052</v>
      </c>
    </row>
    <row r="21" spans="1:12" x14ac:dyDescent="0.15">
      <c r="A21" s="21" t="s">
        <v>23</v>
      </c>
      <c r="B21" s="21" t="s">
        <v>24</v>
      </c>
      <c r="C21" s="21">
        <v>46.8</v>
      </c>
      <c r="D21" s="21">
        <v>-3.68</v>
      </c>
      <c r="E21" s="22">
        <v>-7.2900000000000006E-2</v>
      </c>
      <c r="F21" s="21">
        <v>46.75</v>
      </c>
      <c r="G21" s="21">
        <v>46.8</v>
      </c>
      <c r="H21" s="21">
        <v>50.48</v>
      </c>
      <c r="I21" s="21">
        <v>48</v>
      </c>
      <c r="J21" s="21">
        <v>50.5</v>
      </c>
      <c r="K21" s="21">
        <v>46.76</v>
      </c>
      <c r="L21" s="23">
        <v>78447</v>
      </c>
    </row>
  </sheetData>
  <sortState ref="A2:L21">
    <sortCondition descending="1" ref="E2:E21"/>
    <sortCondition descending="1" ref="L2:L2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5"/>
  <sheetViews>
    <sheetView zoomScaleNormal="100" workbookViewId="0">
      <selection activeCell="N35" sqref="N35"/>
    </sheetView>
  </sheetViews>
  <sheetFormatPr defaultRowHeight="12" x14ac:dyDescent="0.15"/>
  <cols>
    <col min="1" max="2" width="8.25" style="27" customWidth="1"/>
    <col min="3" max="4" width="6.375" style="27" customWidth="1"/>
    <col min="5" max="5" width="7.625" style="27" customWidth="1"/>
    <col min="6" max="6" width="5.625" style="27" hidden="1" customWidth="1"/>
    <col min="7" max="8" width="5.875" style="27" hidden="1" customWidth="1"/>
    <col min="9" max="9" width="4.375" style="27" hidden="1" customWidth="1"/>
    <col min="10" max="10" width="5.875" style="27" hidden="1" customWidth="1"/>
    <col min="11" max="11" width="5.75" style="27" customWidth="1"/>
    <col min="12" max="12" width="8.25" style="27" customWidth="1"/>
    <col min="13" max="13" width="5.75" style="27" customWidth="1"/>
    <col min="14" max="15" width="9" style="27"/>
    <col min="16" max="16" width="18.75" style="27" bestFit="1" customWidth="1"/>
    <col min="17" max="16384" width="9" style="27"/>
  </cols>
  <sheetData>
    <row r="1" spans="1:16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97</v>
      </c>
      <c r="M1" s="27" t="s">
        <v>98</v>
      </c>
    </row>
    <row r="2" spans="1:16" hidden="1" x14ac:dyDescent="0.15">
      <c r="A2" s="27" t="s">
        <v>53</v>
      </c>
      <c r="B2" s="27" t="s">
        <v>54</v>
      </c>
      <c r="C2" s="27">
        <v>21.2</v>
      </c>
      <c r="D2" s="27">
        <v>1.93</v>
      </c>
      <c r="E2" s="25">
        <v>0.10016</v>
      </c>
      <c r="F2" s="27">
        <v>21.2</v>
      </c>
      <c r="G2" s="27">
        <v>0</v>
      </c>
      <c r="H2" s="27">
        <v>19.27</v>
      </c>
      <c r="I2" s="27">
        <v>19.55</v>
      </c>
      <c r="J2" s="27">
        <v>21.2</v>
      </c>
      <c r="K2" s="27">
        <v>19.55</v>
      </c>
      <c r="L2" s="26">
        <v>292785</v>
      </c>
      <c r="M2" s="27">
        <f>RANK(E2,E:E)</f>
        <v>1</v>
      </c>
      <c r="P2" s="28"/>
    </row>
    <row r="3" spans="1:16" hidden="1" x14ac:dyDescent="0.15">
      <c r="A3" s="27" t="s">
        <v>77</v>
      </c>
      <c r="B3" s="27" t="s">
        <v>78</v>
      </c>
      <c r="C3" s="27">
        <v>20.9</v>
      </c>
      <c r="D3" s="27">
        <v>1.9</v>
      </c>
      <c r="E3" s="25">
        <v>0.1</v>
      </c>
      <c r="F3" s="27">
        <v>20.89</v>
      </c>
      <c r="G3" s="27">
        <v>20.9</v>
      </c>
      <c r="H3" s="27">
        <v>19</v>
      </c>
      <c r="I3" s="27">
        <v>19.600000000000001</v>
      </c>
      <c r="J3" s="27">
        <v>20.9</v>
      </c>
      <c r="K3" s="27">
        <v>19.600000000000001</v>
      </c>
      <c r="L3" s="26">
        <v>86739</v>
      </c>
      <c r="M3" s="27">
        <f>M2+(E3&lt;E2)</f>
        <v>2</v>
      </c>
      <c r="P3" s="28" t="s">
        <v>195</v>
      </c>
    </row>
    <row r="4" spans="1:16" hidden="1" x14ac:dyDescent="0.15">
      <c r="A4" s="27" t="s">
        <v>73</v>
      </c>
      <c r="B4" s="27" t="s">
        <v>74</v>
      </c>
      <c r="C4" s="27">
        <v>22.77</v>
      </c>
      <c r="D4" s="27">
        <v>2.0699999999999998</v>
      </c>
      <c r="E4" s="25">
        <v>0.1</v>
      </c>
      <c r="F4" s="27">
        <v>22.77</v>
      </c>
      <c r="G4" s="27">
        <v>0</v>
      </c>
      <c r="H4" s="27">
        <v>20.7</v>
      </c>
      <c r="I4" s="27">
        <v>22.77</v>
      </c>
      <c r="J4" s="27">
        <v>22.77</v>
      </c>
      <c r="K4" s="27">
        <v>22.77</v>
      </c>
      <c r="L4" s="26">
        <v>6661</v>
      </c>
      <c r="M4" s="27">
        <f t="shared" ref="M4:M21" si="0">M3+(E4&lt;E3)</f>
        <v>2</v>
      </c>
      <c r="P4" s="28" t="s">
        <v>196</v>
      </c>
    </row>
    <row r="5" spans="1:16" x14ac:dyDescent="0.15">
      <c r="A5" s="27" t="s">
        <v>41</v>
      </c>
      <c r="B5" s="27" t="s">
        <v>42</v>
      </c>
      <c r="C5" s="27">
        <v>13.68</v>
      </c>
      <c r="D5" s="27">
        <v>1.24</v>
      </c>
      <c r="E5" s="25">
        <v>9.9680000000000005E-2</v>
      </c>
      <c r="F5" s="27">
        <v>13.68</v>
      </c>
      <c r="G5" s="27">
        <v>0</v>
      </c>
      <c r="H5" s="27">
        <v>12.44</v>
      </c>
      <c r="I5" s="27">
        <v>12.68</v>
      </c>
      <c r="J5" s="27">
        <v>13.68</v>
      </c>
      <c r="K5" s="27">
        <v>12.66</v>
      </c>
      <c r="L5" s="26">
        <v>545904</v>
      </c>
      <c r="M5" s="27">
        <f t="shared" si="0"/>
        <v>3</v>
      </c>
      <c r="P5" s="28" t="s">
        <v>197</v>
      </c>
    </row>
    <row r="6" spans="1:16" x14ac:dyDescent="0.15">
      <c r="A6" s="27" t="s">
        <v>75</v>
      </c>
      <c r="B6" s="27" t="s">
        <v>76</v>
      </c>
      <c r="C6" s="27">
        <v>7.4</v>
      </c>
      <c r="D6" s="27">
        <v>0.67</v>
      </c>
      <c r="E6" s="25">
        <v>9.955E-2</v>
      </c>
      <c r="F6" s="27">
        <v>7.4</v>
      </c>
      <c r="G6" s="27">
        <v>0</v>
      </c>
      <c r="H6" s="27">
        <v>6.73</v>
      </c>
      <c r="I6" s="27">
        <v>6.78</v>
      </c>
      <c r="J6" s="27">
        <v>7.4</v>
      </c>
      <c r="K6" s="27">
        <v>6.78</v>
      </c>
      <c r="L6" s="26">
        <v>169693</v>
      </c>
      <c r="M6" s="27">
        <f t="shared" si="0"/>
        <v>4</v>
      </c>
      <c r="P6" s="28"/>
    </row>
    <row r="7" spans="1:16" x14ac:dyDescent="0.15">
      <c r="A7" s="27" t="s">
        <v>79</v>
      </c>
      <c r="B7" s="27" t="s">
        <v>80</v>
      </c>
      <c r="C7" s="27">
        <v>12.46</v>
      </c>
      <c r="D7" s="27">
        <v>1.07</v>
      </c>
      <c r="E7" s="25">
        <v>9.3939999999999996E-2</v>
      </c>
      <c r="F7" s="27">
        <v>12.45</v>
      </c>
      <c r="G7" s="27">
        <v>12.46</v>
      </c>
      <c r="H7" s="27">
        <v>11.39</v>
      </c>
      <c r="I7" s="27">
        <v>11.75</v>
      </c>
      <c r="J7" s="27">
        <v>12.52</v>
      </c>
      <c r="K7" s="27">
        <v>11.55</v>
      </c>
      <c r="L7" s="26">
        <v>197784</v>
      </c>
      <c r="M7" s="27">
        <f t="shared" si="0"/>
        <v>5</v>
      </c>
      <c r="P7" s="28"/>
    </row>
    <row r="8" spans="1:16" hidden="1" x14ac:dyDescent="0.15">
      <c r="A8" s="27" t="s">
        <v>83</v>
      </c>
      <c r="B8" s="27" t="s">
        <v>84</v>
      </c>
      <c r="C8" s="27">
        <v>15.69</v>
      </c>
      <c r="D8" s="27">
        <v>1.07</v>
      </c>
      <c r="E8" s="25">
        <v>7.3190000000000005E-2</v>
      </c>
      <c r="F8" s="27">
        <v>15.68</v>
      </c>
      <c r="G8" s="27">
        <v>15.69</v>
      </c>
      <c r="H8" s="27">
        <v>14.62</v>
      </c>
      <c r="I8" s="27">
        <v>14.5</v>
      </c>
      <c r="J8" s="27">
        <v>16.010000000000002</v>
      </c>
      <c r="K8" s="27">
        <v>14.2</v>
      </c>
      <c r="L8" s="26">
        <v>78143</v>
      </c>
      <c r="M8" s="27">
        <f t="shared" si="0"/>
        <v>6</v>
      </c>
      <c r="P8" s="28"/>
    </row>
    <row r="9" spans="1:16" hidden="1" x14ac:dyDescent="0.15">
      <c r="A9" s="27" t="s">
        <v>91</v>
      </c>
      <c r="B9" s="27" t="s">
        <v>92</v>
      </c>
      <c r="C9" s="27">
        <v>39.869999999999997</v>
      </c>
      <c r="D9" s="27">
        <v>1.98</v>
      </c>
      <c r="E9" s="25">
        <v>5.2260000000000001E-2</v>
      </c>
      <c r="F9" s="27">
        <v>39.83</v>
      </c>
      <c r="G9" s="27">
        <v>39.85</v>
      </c>
      <c r="H9" s="27">
        <v>37.89</v>
      </c>
      <c r="I9" s="27">
        <v>38.1</v>
      </c>
      <c r="J9" s="27">
        <v>39.869999999999997</v>
      </c>
      <c r="K9" s="27">
        <v>38.1</v>
      </c>
      <c r="L9" s="26">
        <v>5624</v>
      </c>
      <c r="M9" s="27">
        <f t="shared" si="0"/>
        <v>7</v>
      </c>
      <c r="P9" s="28"/>
    </row>
    <row r="10" spans="1:16" x14ac:dyDescent="0.15">
      <c r="A10" s="27" t="s">
        <v>87</v>
      </c>
      <c r="B10" s="27" t="s">
        <v>88</v>
      </c>
      <c r="C10" s="27">
        <v>11.56</v>
      </c>
      <c r="D10" s="27">
        <v>0.56000000000000005</v>
      </c>
      <c r="E10" s="25">
        <v>5.101E-2</v>
      </c>
      <c r="F10" s="27">
        <v>11.56</v>
      </c>
      <c r="G10" s="27">
        <v>11.57</v>
      </c>
      <c r="H10" s="27">
        <v>11</v>
      </c>
      <c r="I10" s="27">
        <v>11.03</v>
      </c>
      <c r="J10" s="27">
        <v>11.78</v>
      </c>
      <c r="K10" s="27">
        <v>10.97</v>
      </c>
      <c r="L10" s="26">
        <v>158824</v>
      </c>
      <c r="M10" s="27">
        <f t="shared" si="0"/>
        <v>8</v>
      </c>
    </row>
    <row r="11" spans="1:16" x14ac:dyDescent="0.15">
      <c r="A11" s="27" t="s">
        <v>93</v>
      </c>
      <c r="B11" s="27" t="s">
        <v>94</v>
      </c>
      <c r="C11" s="27">
        <v>7.83</v>
      </c>
      <c r="D11" s="27">
        <v>0.38</v>
      </c>
      <c r="E11" s="25">
        <v>5.101E-2</v>
      </c>
      <c r="F11" s="27">
        <v>7.82</v>
      </c>
      <c r="G11" s="27">
        <v>7.83</v>
      </c>
      <c r="H11" s="27">
        <v>7.45</v>
      </c>
      <c r="I11" s="27">
        <v>7.6</v>
      </c>
      <c r="J11" s="27">
        <v>7.97</v>
      </c>
      <c r="K11" s="27">
        <v>7.6</v>
      </c>
      <c r="L11" s="26">
        <v>87003</v>
      </c>
      <c r="M11" s="27">
        <f t="shared" si="0"/>
        <v>8</v>
      </c>
    </row>
    <row r="12" spans="1:16" x14ac:dyDescent="0.15">
      <c r="A12" s="27" t="s">
        <v>67</v>
      </c>
      <c r="B12" s="27" t="s">
        <v>68</v>
      </c>
      <c r="C12" s="27">
        <v>13.67</v>
      </c>
      <c r="D12" s="27">
        <v>0.18</v>
      </c>
      <c r="E12" s="25">
        <v>1.3339999999999999E-2</v>
      </c>
      <c r="F12" s="27">
        <v>13.66</v>
      </c>
      <c r="G12" s="27">
        <v>13.67</v>
      </c>
      <c r="H12" s="27">
        <v>13.49</v>
      </c>
      <c r="I12" s="27">
        <v>13.61</v>
      </c>
      <c r="J12" s="27">
        <v>13.84</v>
      </c>
      <c r="K12" s="27">
        <v>13.55</v>
      </c>
      <c r="L12" s="26">
        <v>183884</v>
      </c>
      <c r="M12" s="27">
        <f t="shared" si="0"/>
        <v>9</v>
      </c>
    </row>
    <row r="13" spans="1:16" hidden="1" x14ac:dyDescent="0.15">
      <c r="A13" s="27" t="s">
        <v>35</v>
      </c>
      <c r="B13" s="27" t="s">
        <v>36</v>
      </c>
      <c r="C13" s="27">
        <v>40.93</v>
      </c>
      <c r="D13" s="27">
        <v>0.48</v>
      </c>
      <c r="E13" s="25">
        <v>1.187E-2</v>
      </c>
      <c r="F13" s="27">
        <v>40.92</v>
      </c>
      <c r="G13" s="27">
        <v>40.93</v>
      </c>
      <c r="H13" s="27">
        <v>40.450000000000003</v>
      </c>
      <c r="I13" s="27">
        <v>40.81</v>
      </c>
      <c r="J13" s="27">
        <v>41.5</v>
      </c>
      <c r="K13" s="27">
        <v>40.81</v>
      </c>
      <c r="L13" s="26">
        <v>22662</v>
      </c>
      <c r="M13" s="27">
        <f t="shared" si="0"/>
        <v>10</v>
      </c>
    </row>
    <row r="14" spans="1:16" x14ac:dyDescent="0.15">
      <c r="A14" s="27" t="s">
        <v>43</v>
      </c>
      <c r="B14" s="27" t="s">
        <v>44</v>
      </c>
      <c r="C14" s="27">
        <v>6.79</v>
      </c>
      <c r="D14" s="27">
        <v>7.0000000000000007E-2</v>
      </c>
      <c r="E14" s="25">
        <v>1.042E-2</v>
      </c>
      <c r="F14" s="27">
        <v>6.78</v>
      </c>
      <c r="G14" s="27">
        <v>6.79</v>
      </c>
      <c r="H14" s="27">
        <v>6.72</v>
      </c>
      <c r="I14" s="27">
        <v>6.78</v>
      </c>
      <c r="J14" s="27">
        <v>6.89</v>
      </c>
      <c r="K14" s="27">
        <v>6.75</v>
      </c>
      <c r="L14" s="26">
        <v>432590</v>
      </c>
      <c r="M14" s="27">
        <f t="shared" si="0"/>
        <v>11</v>
      </c>
    </row>
    <row r="15" spans="1:16" hidden="1" x14ac:dyDescent="0.15">
      <c r="A15" s="27" t="s">
        <v>57</v>
      </c>
      <c r="B15" s="27" t="s">
        <v>58</v>
      </c>
      <c r="C15" s="27">
        <v>4.09</v>
      </c>
      <c r="D15" s="27">
        <v>0.04</v>
      </c>
      <c r="E15" s="25">
        <v>9.8799999999999999E-3</v>
      </c>
      <c r="F15" s="27">
        <v>4.09</v>
      </c>
      <c r="G15" s="27">
        <v>4.0999999999999996</v>
      </c>
      <c r="H15" s="27">
        <v>4.05</v>
      </c>
      <c r="I15" s="27">
        <v>4.0599999999999996</v>
      </c>
      <c r="J15" s="27">
        <v>4.0999999999999996</v>
      </c>
      <c r="K15" s="27">
        <v>4.05</v>
      </c>
      <c r="L15" s="26">
        <v>243555</v>
      </c>
      <c r="M15" s="27">
        <f t="shared" si="0"/>
        <v>12</v>
      </c>
    </row>
    <row r="16" spans="1:16" hidden="1" x14ac:dyDescent="0.15">
      <c r="A16" s="27" t="s">
        <v>15</v>
      </c>
      <c r="B16" s="27" t="s">
        <v>16</v>
      </c>
      <c r="C16" s="27">
        <v>62.68</v>
      </c>
      <c r="D16" s="27">
        <v>0.56000000000000005</v>
      </c>
      <c r="E16" s="25">
        <v>9.0100000000000006E-3</v>
      </c>
      <c r="F16" s="27">
        <v>62.62</v>
      </c>
      <c r="G16" s="27">
        <v>62.68</v>
      </c>
      <c r="H16" s="27">
        <v>62.12</v>
      </c>
      <c r="I16" s="27">
        <v>62.27</v>
      </c>
      <c r="J16" s="27">
        <v>62.99</v>
      </c>
      <c r="K16" s="27">
        <v>62.27</v>
      </c>
      <c r="L16" s="26">
        <v>5463</v>
      </c>
      <c r="M16" s="27">
        <f t="shared" si="0"/>
        <v>13</v>
      </c>
    </row>
    <row r="17" spans="1:13" x14ac:dyDescent="0.15">
      <c r="A17" s="27" t="s">
        <v>63</v>
      </c>
      <c r="B17" s="27" t="s">
        <v>64</v>
      </c>
      <c r="C17" s="27">
        <v>5.17</v>
      </c>
      <c r="D17" s="27">
        <v>0.04</v>
      </c>
      <c r="E17" s="25">
        <v>7.7999999999999996E-3</v>
      </c>
      <c r="F17" s="27">
        <v>5.17</v>
      </c>
      <c r="G17" s="27">
        <v>5.18</v>
      </c>
      <c r="H17" s="27">
        <v>5.13</v>
      </c>
      <c r="I17" s="27">
        <v>5.15</v>
      </c>
      <c r="J17" s="27">
        <v>5.19</v>
      </c>
      <c r="K17" s="27">
        <v>5.14</v>
      </c>
      <c r="L17" s="26">
        <v>188328</v>
      </c>
      <c r="M17" s="27">
        <f t="shared" si="0"/>
        <v>14</v>
      </c>
    </row>
    <row r="18" spans="1:13" hidden="1" x14ac:dyDescent="0.15">
      <c r="A18" s="27" t="s">
        <v>29</v>
      </c>
      <c r="B18" s="27" t="s">
        <v>30</v>
      </c>
      <c r="C18" s="27">
        <v>43.99</v>
      </c>
      <c r="D18" s="27">
        <v>0.01</v>
      </c>
      <c r="E18" s="25">
        <v>2.3000000000000001E-4</v>
      </c>
      <c r="F18" s="27">
        <v>43.9</v>
      </c>
      <c r="G18" s="27">
        <v>43.99</v>
      </c>
      <c r="H18" s="27">
        <v>43.99</v>
      </c>
      <c r="I18" s="27">
        <v>44.6</v>
      </c>
      <c r="J18" s="27">
        <v>45.1</v>
      </c>
      <c r="K18" s="27">
        <v>43.53</v>
      </c>
      <c r="L18" s="26">
        <v>2476</v>
      </c>
      <c r="M18" s="27">
        <f t="shared" si="0"/>
        <v>15</v>
      </c>
    </row>
    <row r="19" spans="1:13" hidden="1" x14ac:dyDescent="0.15">
      <c r="A19" s="27" t="s">
        <v>27</v>
      </c>
      <c r="B19" s="27" t="s">
        <v>28</v>
      </c>
      <c r="C19" s="27">
        <v>45.7</v>
      </c>
      <c r="D19" s="27">
        <v>-0.15</v>
      </c>
      <c r="E19" s="25">
        <v>-3.2699999999999999E-3</v>
      </c>
      <c r="F19" s="27">
        <v>45.69</v>
      </c>
      <c r="G19" s="27">
        <v>45.71</v>
      </c>
      <c r="H19" s="27">
        <v>45.85</v>
      </c>
      <c r="I19" s="27">
        <v>45.88</v>
      </c>
      <c r="J19" s="27">
        <v>46.34</v>
      </c>
      <c r="K19" s="27">
        <v>45.7</v>
      </c>
      <c r="L19" s="26">
        <v>1239</v>
      </c>
      <c r="M19" s="27">
        <f t="shared" si="0"/>
        <v>16</v>
      </c>
    </row>
    <row r="20" spans="1:13" x14ac:dyDescent="0.15">
      <c r="A20" s="27" t="s">
        <v>65</v>
      </c>
      <c r="B20" s="27" t="s">
        <v>66</v>
      </c>
      <c r="C20" s="27">
        <v>12.18</v>
      </c>
      <c r="D20" s="27">
        <v>-0.35</v>
      </c>
      <c r="E20" s="25">
        <v>-2.793E-2</v>
      </c>
      <c r="F20" s="27">
        <v>12.17</v>
      </c>
      <c r="G20" s="27">
        <v>12.18</v>
      </c>
      <c r="H20" s="27">
        <v>12.53</v>
      </c>
      <c r="I20" s="27">
        <v>12.69</v>
      </c>
      <c r="J20" s="27">
        <v>12.77</v>
      </c>
      <c r="K20" s="27">
        <v>12.1</v>
      </c>
      <c r="L20" s="26">
        <v>188052</v>
      </c>
      <c r="M20" s="27">
        <f t="shared" si="0"/>
        <v>17</v>
      </c>
    </row>
    <row r="21" spans="1:13" hidden="1" x14ac:dyDescent="0.15">
      <c r="A21" s="27" t="s">
        <v>23</v>
      </c>
      <c r="B21" s="27" t="s">
        <v>24</v>
      </c>
      <c r="C21" s="27">
        <v>46.46</v>
      </c>
      <c r="D21" s="27">
        <v>-4.0199999999999996</v>
      </c>
      <c r="E21" s="25">
        <v>-7.9640000000000002E-2</v>
      </c>
      <c r="F21" s="27">
        <v>46.26</v>
      </c>
      <c r="G21" s="27">
        <v>46.4</v>
      </c>
      <c r="H21" s="27">
        <v>50.48</v>
      </c>
      <c r="I21" s="27">
        <v>48</v>
      </c>
      <c r="J21" s="27">
        <v>50.5</v>
      </c>
      <c r="K21" s="27">
        <v>46.46</v>
      </c>
      <c r="L21" s="26">
        <v>87069</v>
      </c>
      <c r="M21" s="27">
        <f t="shared" si="0"/>
        <v>18</v>
      </c>
    </row>
    <row r="23" spans="1:13" x14ac:dyDescent="0.15">
      <c r="A23" s="27" t="s">
        <v>99</v>
      </c>
      <c r="B23" s="27" t="s">
        <v>99</v>
      </c>
      <c r="C23" s="27" t="s">
        <v>100</v>
      </c>
      <c r="D23" s="27" t="s">
        <v>100</v>
      </c>
    </row>
    <row r="24" spans="1:13" x14ac:dyDescent="0.15">
      <c r="A24" s="27" t="s">
        <v>104</v>
      </c>
      <c r="B24" s="27" t="s">
        <v>105</v>
      </c>
      <c r="C24" s="27" t="s">
        <v>101</v>
      </c>
      <c r="D24" s="27" t="s">
        <v>103</v>
      </c>
    </row>
    <row r="25" spans="1:13" x14ac:dyDescent="0.15">
      <c r="A25" s="27" t="s">
        <v>101</v>
      </c>
      <c r="B25" s="27" t="s">
        <v>102</v>
      </c>
      <c r="C25" s="27" t="s">
        <v>101</v>
      </c>
      <c r="D25" s="27" t="s">
        <v>103</v>
      </c>
    </row>
  </sheetData>
  <sortState ref="A2:L21">
    <sortCondition descending="1" ref="E2:E21"/>
    <sortCondition descending="1" ref="L2:L21"/>
  </sortState>
  <customSheetViews>
    <customSheetView guid="{FA6FA8BC-7300-4BEA-922F-F4D633479262}" scale="79" showAutoFilter="1" hiddenColumns="1">
      <selection activeCell="Q25" sqref="Q25"/>
      <pageMargins left="0.7" right="0.7" top="0.75" bottom="0.75" header="0.3" footer="0.3"/>
      <autoFilter ref="A1:M21"/>
    </customSheetView>
  </customSheetView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0"/>
  <sheetViews>
    <sheetView topLeftCell="F16" zoomScaleNormal="100" workbookViewId="0">
      <selection activeCell="S17" sqref="S17"/>
    </sheetView>
  </sheetViews>
  <sheetFormatPr defaultRowHeight="13.5" x14ac:dyDescent="0.15"/>
  <cols>
    <col min="1" max="2" width="9.375" style="1" bestFit="1" customWidth="1"/>
    <col min="3" max="6" width="6.375" style="1" bestFit="1" customWidth="1"/>
    <col min="7" max="7" width="5.5" style="1" bestFit="1" customWidth="1"/>
    <col min="8" max="9" width="9.125" style="1" bestFit="1" customWidth="1"/>
    <col min="10" max="16384" width="9" style="1"/>
  </cols>
  <sheetData>
    <row r="1" spans="1:9" ht="23.25" customHeight="1" x14ac:dyDescent="0.15">
      <c r="A1" s="29" t="s">
        <v>112</v>
      </c>
      <c r="B1" s="29"/>
      <c r="C1" s="29"/>
      <c r="D1" s="29"/>
      <c r="E1" s="29"/>
      <c r="F1" s="29"/>
    </row>
    <row r="2" spans="1:9" x14ac:dyDescent="0.15">
      <c r="A2" s="24" t="s">
        <v>106</v>
      </c>
      <c r="B2" s="24" t="s">
        <v>107</v>
      </c>
      <c r="C2" s="24" t="s">
        <v>108</v>
      </c>
      <c r="D2" s="24" t="s">
        <v>109</v>
      </c>
      <c r="E2" s="24" t="s">
        <v>110</v>
      </c>
      <c r="F2" s="24" t="s">
        <v>111</v>
      </c>
    </row>
    <row r="3" spans="1:9" x14ac:dyDescent="0.15">
      <c r="A3" s="30">
        <v>40304</v>
      </c>
      <c r="B3" s="24">
        <v>63397088</v>
      </c>
      <c r="C3" s="24">
        <v>7.45</v>
      </c>
      <c r="D3" s="24">
        <v>7.45</v>
      </c>
      <c r="E3" s="24">
        <v>7.18</v>
      </c>
      <c r="F3" s="24">
        <v>7.18</v>
      </c>
      <c r="I3" s="4"/>
    </row>
    <row r="4" spans="1:9" x14ac:dyDescent="0.15">
      <c r="A4" s="30">
        <v>40303</v>
      </c>
      <c r="B4" s="24">
        <v>88121712</v>
      </c>
      <c r="C4" s="24">
        <v>7.39</v>
      </c>
      <c r="D4" s="24">
        <v>7.54</v>
      </c>
      <c r="E4" s="24">
        <v>7.15</v>
      </c>
      <c r="F4" s="24">
        <v>7.49</v>
      </c>
      <c r="I4" s="4"/>
    </row>
    <row r="5" spans="1:9" x14ac:dyDescent="0.15">
      <c r="A5" s="30">
        <v>40302</v>
      </c>
      <c r="B5" s="24">
        <v>72229896</v>
      </c>
      <c r="C5" s="24">
        <v>7.64</v>
      </c>
      <c r="D5" s="24">
        <v>7.7</v>
      </c>
      <c r="E5" s="24">
        <v>7.41</v>
      </c>
      <c r="F5" s="24">
        <v>7.45</v>
      </c>
      <c r="I5" s="4"/>
    </row>
    <row r="6" spans="1:9" x14ac:dyDescent="0.15">
      <c r="A6" s="30">
        <v>40298</v>
      </c>
      <c r="B6" s="24">
        <v>50809216</v>
      </c>
      <c r="C6" s="24">
        <v>7.76</v>
      </c>
      <c r="D6" s="24">
        <v>7.84</v>
      </c>
      <c r="E6" s="24">
        <v>7.68</v>
      </c>
      <c r="F6" s="24">
        <v>7.8</v>
      </c>
      <c r="I6" s="4"/>
    </row>
    <row r="7" spans="1:9" x14ac:dyDescent="0.15">
      <c r="A7" s="30">
        <v>40297</v>
      </c>
      <c r="B7" s="24">
        <v>59634732</v>
      </c>
      <c r="C7" s="24">
        <v>7.83</v>
      </c>
      <c r="D7" s="24">
        <v>7.87</v>
      </c>
      <c r="E7" s="24">
        <v>7.75</v>
      </c>
      <c r="F7" s="24">
        <v>7.76</v>
      </c>
      <c r="I7" s="4"/>
    </row>
    <row r="8" spans="1:9" x14ac:dyDescent="0.15">
      <c r="A8" s="30">
        <v>40296</v>
      </c>
      <c r="B8" s="24">
        <v>60745460</v>
      </c>
      <c r="C8" s="24">
        <v>7.65</v>
      </c>
      <c r="D8" s="24">
        <v>7.8</v>
      </c>
      <c r="E8" s="24">
        <v>7.62</v>
      </c>
      <c r="F8" s="24">
        <v>7.78</v>
      </c>
      <c r="I8" s="4"/>
    </row>
    <row r="9" spans="1:9" x14ac:dyDescent="0.15">
      <c r="A9" s="30">
        <v>40295</v>
      </c>
      <c r="B9" s="24">
        <v>89443272</v>
      </c>
      <c r="C9" s="24">
        <v>7.8</v>
      </c>
      <c r="D9" s="24">
        <v>7.8</v>
      </c>
      <c r="E9" s="24">
        <v>7.6</v>
      </c>
      <c r="F9" s="24">
        <v>7.7</v>
      </c>
      <c r="I9" s="4"/>
    </row>
    <row r="10" spans="1:9" x14ac:dyDescent="0.15">
      <c r="A10" s="30">
        <v>40294</v>
      </c>
      <c r="B10" s="24">
        <v>72453248</v>
      </c>
      <c r="C10" s="24">
        <v>7.95</v>
      </c>
      <c r="D10" s="24">
        <v>7.98</v>
      </c>
      <c r="E10" s="24">
        <v>7.79</v>
      </c>
      <c r="F10" s="24">
        <v>7.8</v>
      </c>
      <c r="I10" s="4"/>
    </row>
    <row r="11" spans="1:9" x14ac:dyDescent="0.15">
      <c r="A11" s="30">
        <v>40291</v>
      </c>
      <c r="B11" s="24">
        <v>72653944</v>
      </c>
      <c r="C11" s="24">
        <v>7.89</v>
      </c>
      <c r="D11" s="24">
        <v>7.97</v>
      </c>
      <c r="E11" s="24">
        <v>7.83</v>
      </c>
      <c r="F11" s="24">
        <v>7.93</v>
      </c>
      <c r="I11" s="4"/>
    </row>
    <row r="12" spans="1:9" x14ac:dyDescent="0.15">
      <c r="A12" s="30">
        <v>40290</v>
      </c>
      <c r="B12" s="24">
        <v>97960800</v>
      </c>
      <c r="C12" s="24">
        <v>8.1</v>
      </c>
      <c r="D12" s="24">
        <v>8.1</v>
      </c>
      <c r="E12" s="24">
        <v>7.85</v>
      </c>
      <c r="F12" s="24">
        <v>7.9</v>
      </c>
      <c r="I12" s="4"/>
    </row>
    <row r="13" spans="1:9" x14ac:dyDescent="0.15">
      <c r="A13" s="30">
        <v>40289</v>
      </c>
      <c r="B13" s="24">
        <v>109128000</v>
      </c>
      <c r="C13" s="24">
        <v>8</v>
      </c>
      <c r="D13" s="24">
        <v>8.15</v>
      </c>
      <c r="E13" s="24">
        <v>7.96</v>
      </c>
      <c r="F13" s="24">
        <v>8.11</v>
      </c>
      <c r="I13" s="4"/>
    </row>
    <row r="14" spans="1:9" x14ac:dyDescent="0.15">
      <c r="A14" s="30">
        <v>40288</v>
      </c>
      <c r="B14" s="24">
        <v>142805504</v>
      </c>
      <c r="C14" s="24">
        <v>8.2799999999999994</v>
      </c>
      <c r="D14" s="24">
        <v>8.2799999999999994</v>
      </c>
      <c r="E14" s="24">
        <v>7.82</v>
      </c>
      <c r="F14" s="24">
        <v>8.0299999999999994</v>
      </c>
      <c r="I14" s="4"/>
    </row>
    <row r="15" spans="1:9" x14ac:dyDescent="0.15">
      <c r="A15" s="30">
        <v>40287</v>
      </c>
      <c r="B15" s="24">
        <v>180916928</v>
      </c>
      <c r="C15" s="24">
        <v>8.9</v>
      </c>
      <c r="D15" s="24">
        <v>8.9</v>
      </c>
      <c r="E15" s="24">
        <v>8.26</v>
      </c>
      <c r="F15" s="24">
        <v>8.3000000000000007</v>
      </c>
      <c r="I15" s="4"/>
    </row>
    <row r="16" spans="1:9" x14ac:dyDescent="0.15">
      <c r="A16" s="30">
        <v>40284</v>
      </c>
      <c r="B16" s="24">
        <v>86982472</v>
      </c>
      <c r="C16" s="24">
        <v>9.07</v>
      </c>
      <c r="D16" s="24">
        <v>9.11</v>
      </c>
      <c r="E16" s="24">
        <v>8.9499999999999993</v>
      </c>
      <c r="F16" s="24">
        <v>9.0399999999999991</v>
      </c>
      <c r="I16" s="4"/>
    </row>
    <row r="17" spans="1:9" x14ac:dyDescent="0.15">
      <c r="A17" s="30">
        <v>40283</v>
      </c>
      <c r="B17" s="24">
        <v>107341648</v>
      </c>
      <c r="C17" s="24">
        <v>9.15</v>
      </c>
      <c r="D17" s="24">
        <v>9.17</v>
      </c>
      <c r="E17" s="24">
        <v>9.07</v>
      </c>
      <c r="F17" s="24">
        <v>9.11</v>
      </c>
      <c r="I17" s="4"/>
    </row>
    <row r="18" spans="1:9" x14ac:dyDescent="0.15">
      <c r="A18" s="30">
        <v>40282</v>
      </c>
      <c r="B18" s="24">
        <v>79566024</v>
      </c>
      <c r="C18" s="24">
        <v>9.2200000000000006</v>
      </c>
      <c r="D18" s="24">
        <v>9.23</v>
      </c>
      <c r="E18" s="24">
        <v>9.1300000000000008</v>
      </c>
      <c r="F18" s="24">
        <v>9.2100000000000009</v>
      </c>
    </row>
    <row r="19" spans="1:9" x14ac:dyDescent="0.15">
      <c r="A19" s="30">
        <v>40281</v>
      </c>
      <c r="B19" s="24">
        <v>91606424</v>
      </c>
      <c r="C19" s="24">
        <v>9.1999999999999993</v>
      </c>
      <c r="D19" s="24">
        <v>9.2899999999999991</v>
      </c>
      <c r="E19" s="24">
        <v>9.1</v>
      </c>
      <c r="F19" s="24">
        <v>9.25</v>
      </c>
    </row>
    <row r="20" spans="1:9" x14ac:dyDescent="0.15">
      <c r="A20" s="30">
        <v>40280</v>
      </c>
      <c r="B20" s="24">
        <v>129430808</v>
      </c>
      <c r="C20" s="24">
        <v>9.41</v>
      </c>
      <c r="D20" s="24">
        <v>9.44</v>
      </c>
      <c r="E20" s="24">
        <v>9.18</v>
      </c>
      <c r="F20" s="24">
        <v>9.1999999999999993</v>
      </c>
    </row>
    <row r="21" spans="1:9" x14ac:dyDescent="0.15">
      <c r="A21" s="30">
        <v>40277</v>
      </c>
      <c r="B21" s="24">
        <v>54364236</v>
      </c>
      <c r="C21" s="24">
        <v>9.33</v>
      </c>
      <c r="D21" s="24">
        <v>9.41</v>
      </c>
      <c r="E21" s="24">
        <v>9.31</v>
      </c>
      <c r="F21" s="24">
        <v>9.39</v>
      </c>
    </row>
    <row r="22" spans="1:9" x14ac:dyDescent="0.15">
      <c r="A22" s="30">
        <v>40276</v>
      </c>
      <c r="B22" s="24">
        <v>109983864</v>
      </c>
      <c r="C22" s="24">
        <v>9.44</v>
      </c>
      <c r="D22" s="24">
        <v>9.4499999999999993</v>
      </c>
      <c r="E22" s="24">
        <v>9.3000000000000007</v>
      </c>
      <c r="F22" s="24">
        <v>9.34</v>
      </c>
    </row>
    <row r="23" spans="1:9" x14ac:dyDescent="0.15">
      <c r="A23" s="30">
        <v>40275</v>
      </c>
      <c r="B23" s="24">
        <v>92935320</v>
      </c>
      <c r="C23" s="24">
        <v>9.59</v>
      </c>
      <c r="D23" s="24">
        <v>9.6199999999999992</v>
      </c>
      <c r="E23" s="24">
        <v>9.44</v>
      </c>
      <c r="F23" s="24">
        <v>9.4600000000000009</v>
      </c>
    </row>
    <row r="24" spans="1:9" x14ac:dyDescent="0.15">
      <c r="A24" s="30">
        <v>40274</v>
      </c>
      <c r="B24" s="24">
        <v>121323176</v>
      </c>
      <c r="C24" s="24">
        <v>9.8000000000000007</v>
      </c>
      <c r="D24" s="24">
        <v>9.83</v>
      </c>
      <c r="E24" s="24">
        <v>9.5299999999999994</v>
      </c>
      <c r="F24" s="24">
        <v>9.6</v>
      </c>
    </row>
    <row r="25" spans="1:9" x14ac:dyDescent="0.15">
      <c r="A25" s="30">
        <v>40270</v>
      </c>
      <c r="B25" s="24">
        <v>127292816</v>
      </c>
      <c r="C25" s="24">
        <v>9.75</v>
      </c>
      <c r="D25" s="24">
        <v>9.85</v>
      </c>
      <c r="E25" s="24">
        <v>9.69</v>
      </c>
      <c r="F25" s="24">
        <v>9.77</v>
      </c>
    </row>
    <row r="26" spans="1:9" x14ac:dyDescent="0.15">
      <c r="A26" s="30">
        <v>40269</v>
      </c>
      <c r="B26" s="24">
        <v>148227968</v>
      </c>
      <c r="C26" s="24">
        <v>9.5</v>
      </c>
      <c r="D26" s="24">
        <v>9.75</v>
      </c>
      <c r="E26" s="24">
        <v>9.48</v>
      </c>
      <c r="F26" s="24">
        <v>9.73</v>
      </c>
    </row>
    <row r="40" spans="2:11" x14ac:dyDescent="0.15">
      <c r="B40" s="1">
        <v>7.18</v>
      </c>
      <c r="C40" s="1">
        <v>7.49</v>
      </c>
      <c r="D40" s="1">
        <v>7.45</v>
      </c>
      <c r="E40" s="1">
        <v>7.8</v>
      </c>
      <c r="F40" s="1">
        <v>7.76</v>
      </c>
      <c r="G40" s="1">
        <v>7.78</v>
      </c>
      <c r="H40" s="1">
        <v>7.7</v>
      </c>
      <c r="I40" s="1">
        <v>7.8</v>
      </c>
      <c r="J40" s="1">
        <v>7.93</v>
      </c>
      <c r="K40" s="1">
        <v>7.9</v>
      </c>
    </row>
  </sheetData>
  <customSheetViews>
    <customSheetView guid="{FA6FA8BC-7300-4BEA-922F-F4D633479262}" scale="91" topLeftCell="A10">
      <selection activeCell="H18" sqref="H18"/>
      <pageMargins left="0.7" right="0.7" top="0.75" bottom="0.75" header="0.3" footer="0.3"/>
    </customSheetView>
  </customSheetViews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82"/>
  <sheetViews>
    <sheetView topLeftCell="C53" zoomScaleNormal="100" workbookViewId="0">
      <selection activeCell="O75" sqref="O75"/>
    </sheetView>
  </sheetViews>
  <sheetFormatPr defaultRowHeight="13.5" x14ac:dyDescent="0.15"/>
  <cols>
    <col min="1" max="1" width="9.375" style="32" bestFit="1" customWidth="1"/>
    <col min="2" max="2" width="6.375" style="32" bestFit="1" customWidth="1"/>
    <col min="3" max="3" width="7.5" style="32" bestFit="1" customWidth="1"/>
    <col min="4" max="5" width="8.125" style="32" bestFit="1" customWidth="1"/>
    <col min="6" max="6" width="10.5" style="1" bestFit="1" customWidth="1"/>
    <col min="7" max="16384" width="9" style="1"/>
  </cols>
  <sheetData>
    <row r="1" spans="1:5" x14ac:dyDescent="0.15">
      <c r="A1" s="27" t="s">
        <v>106</v>
      </c>
      <c r="B1" s="27" t="s">
        <v>111</v>
      </c>
      <c r="C1" s="27" t="s">
        <v>113</v>
      </c>
      <c r="D1" s="27" t="s">
        <v>114</v>
      </c>
      <c r="E1" s="27" t="s">
        <v>115</v>
      </c>
    </row>
    <row r="2" spans="1:5" hidden="1" x14ac:dyDescent="0.15">
      <c r="A2" s="30">
        <v>40182</v>
      </c>
      <c r="B2" s="27">
        <v>10.6</v>
      </c>
      <c r="C2" s="27"/>
      <c r="D2" s="27"/>
      <c r="E2" s="30"/>
    </row>
    <row r="3" spans="1:5" hidden="1" x14ac:dyDescent="0.15">
      <c r="A3" s="30">
        <v>40183</v>
      </c>
      <c r="B3" s="27">
        <v>10.36</v>
      </c>
      <c r="C3" s="27"/>
      <c r="D3" s="27"/>
      <c r="E3" s="30"/>
    </row>
    <row r="4" spans="1:5" hidden="1" x14ac:dyDescent="0.15">
      <c r="A4" s="30">
        <v>40184</v>
      </c>
      <c r="B4" s="27">
        <v>10.36</v>
      </c>
      <c r="C4" s="27"/>
      <c r="D4" s="27"/>
      <c r="E4" s="27"/>
    </row>
    <row r="5" spans="1:5" hidden="1" x14ac:dyDescent="0.15">
      <c r="A5" s="30">
        <v>40185</v>
      </c>
      <c r="B5" s="27">
        <v>10.28</v>
      </c>
      <c r="C5" s="27"/>
      <c r="D5" s="27"/>
      <c r="E5" s="27"/>
    </row>
    <row r="6" spans="1:5" hidden="1" x14ac:dyDescent="0.15">
      <c r="A6" s="30">
        <v>40186</v>
      </c>
      <c r="B6" s="27">
        <v>10.35</v>
      </c>
      <c r="C6" s="27"/>
      <c r="D6" s="27"/>
      <c r="E6" s="27"/>
    </row>
    <row r="7" spans="1:5" hidden="1" x14ac:dyDescent="0.15">
      <c r="A7" s="30">
        <v>40189</v>
      </c>
      <c r="B7" s="27">
        <v>10.18</v>
      </c>
      <c r="C7" s="27">
        <f>AVERAGE(B2:B6)</f>
        <v>10.39</v>
      </c>
      <c r="D7" s="27"/>
      <c r="E7" s="27"/>
    </row>
    <row r="8" spans="1:5" hidden="1" x14ac:dyDescent="0.15">
      <c r="A8" s="30">
        <v>40190</v>
      </c>
      <c r="B8" s="27">
        <v>10.29</v>
      </c>
      <c r="C8" s="27">
        <f t="shared" ref="C8:C71" si="0">AVERAGE(B3:B7)</f>
        <v>10.306000000000001</v>
      </c>
      <c r="D8" s="27"/>
      <c r="E8" s="27"/>
    </row>
    <row r="9" spans="1:5" hidden="1" x14ac:dyDescent="0.15">
      <c r="A9" s="30">
        <v>40191</v>
      </c>
      <c r="B9" s="27">
        <v>10.039999999999999</v>
      </c>
      <c r="C9" s="27">
        <f t="shared" si="0"/>
        <v>10.292</v>
      </c>
      <c r="D9" s="27"/>
      <c r="E9" s="27"/>
    </row>
    <row r="10" spans="1:5" hidden="1" x14ac:dyDescent="0.15">
      <c r="A10" s="30">
        <v>40192</v>
      </c>
      <c r="B10" s="27">
        <v>10.029999999999999</v>
      </c>
      <c r="C10" s="27">
        <f t="shared" si="0"/>
        <v>10.227999999999998</v>
      </c>
      <c r="D10" s="27"/>
      <c r="E10" s="27"/>
    </row>
    <row r="11" spans="1:5" hidden="1" x14ac:dyDescent="0.15">
      <c r="A11" s="30">
        <v>40193</v>
      </c>
      <c r="B11" s="27">
        <v>10.14</v>
      </c>
      <c r="C11" s="27">
        <f t="shared" si="0"/>
        <v>10.178000000000001</v>
      </c>
      <c r="D11" s="27"/>
      <c r="E11" s="27"/>
    </row>
    <row r="12" spans="1:5" hidden="1" x14ac:dyDescent="0.15">
      <c r="A12" s="30">
        <v>40196</v>
      </c>
      <c r="B12" s="27">
        <v>10.09</v>
      </c>
      <c r="C12" s="27">
        <f t="shared" si="0"/>
        <v>10.135999999999999</v>
      </c>
      <c r="D12" s="27">
        <f>AVERAGE(B2:B11)</f>
        <v>10.263000000000002</v>
      </c>
      <c r="E12" s="27"/>
    </row>
    <row r="13" spans="1:5" hidden="1" x14ac:dyDescent="0.15">
      <c r="A13" s="30">
        <v>40197</v>
      </c>
      <c r="B13" s="27">
        <v>10.06</v>
      </c>
      <c r="C13" s="27">
        <f t="shared" si="0"/>
        <v>10.118</v>
      </c>
      <c r="D13" s="27">
        <f t="shared" ref="D13:D76" si="1">AVERAGE(B3:B12)</f>
        <v>10.212</v>
      </c>
      <c r="E13" s="27"/>
    </row>
    <row r="14" spans="1:5" hidden="1" x14ac:dyDescent="0.15">
      <c r="A14" s="30">
        <v>40198</v>
      </c>
      <c r="B14" s="27">
        <v>9.76</v>
      </c>
      <c r="C14" s="27">
        <f t="shared" si="0"/>
        <v>10.071999999999999</v>
      </c>
      <c r="D14" s="27">
        <f t="shared" si="1"/>
        <v>10.182</v>
      </c>
      <c r="E14" s="27"/>
    </row>
    <row r="15" spans="1:5" hidden="1" x14ac:dyDescent="0.15">
      <c r="A15" s="30">
        <v>40199</v>
      </c>
      <c r="B15" s="27">
        <v>9.8000000000000007</v>
      </c>
      <c r="C15" s="27">
        <f t="shared" si="0"/>
        <v>10.016</v>
      </c>
      <c r="D15" s="27">
        <f t="shared" si="1"/>
        <v>10.122000000000002</v>
      </c>
      <c r="E15" s="27"/>
    </row>
    <row r="16" spans="1:5" hidden="1" x14ac:dyDescent="0.15">
      <c r="A16" s="30">
        <v>40200</v>
      </c>
      <c r="B16" s="27">
        <v>9.5500000000000007</v>
      </c>
      <c r="C16" s="27">
        <f t="shared" si="0"/>
        <v>9.9699999999999989</v>
      </c>
      <c r="D16" s="27">
        <f t="shared" si="1"/>
        <v>10.074000000000002</v>
      </c>
      <c r="E16" s="27"/>
    </row>
    <row r="17" spans="1:5" hidden="1" x14ac:dyDescent="0.15">
      <c r="A17" s="30">
        <v>40203</v>
      </c>
      <c r="B17" s="27">
        <v>9.52</v>
      </c>
      <c r="C17" s="27">
        <f t="shared" si="0"/>
        <v>9.8519999999999985</v>
      </c>
      <c r="D17" s="27">
        <f t="shared" si="1"/>
        <v>9.9939999999999998</v>
      </c>
      <c r="E17" s="27"/>
    </row>
    <row r="18" spans="1:5" hidden="1" x14ac:dyDescent="0.15">
      <c r="A18" s="30">
        <v>40204</v>
      </c>
      <c r="B18" s="27">
        <v>9.2200000000000006</v>
      </c>
      <c r="C18" s="27">
        <f t="shared" si="0"/>
        <v>9.7379999999999995</v>
      </c>
      <c r="D18" s="27">
        <f t="shared" si="1"/>
        <v>9.9280000000000008</v>
      </c>
      <c r="E18" s="27"/>
    </row>
    <row r="19" spans="1:5" hidden="1" x14ac:dyDescent="0.15">
      <c r="A19" s="30">
        <v>40205</v>
      </c>
      <c r="B19" s="27">
        <v>9.2899999999999991</v>
      </c>
      <c r="C19" s="27">
        <f t="shared" si="0"/>
        <v>9.57</v>
      </c>
      <c r="D19" s="27">
        <f t="shared" si="1"/>
        <v>9.8209999999999997</v>
      </c>
      <c r="E19" s="27"/>
    </row>
    <row r="20" spans="1:5" hidden="1" x14ac:dyDescent="0.15">
      <c r="A20" s="30">
        <v>40206</v>
      </c>
      <c r="B20" s="27">
        <v>9.41</v>
      </c>
      <c r="C20" s="27">
        <f t="shared" si="0"/>
        <v>9.4760000000000009</v>
      </c>
      <c r="D20" s="27">
        <f t="shared" si="1"/>
        <v>9.7459999999999987</v>
      </c>
      <c r="E20" s="27"/>
    </row>
    <row r="21" spans="1:5" hidden="1" x14ac:dyDescent="0.15">
      <c r="A21" s="30">
        <v>40207</v>
      </c>
      <c r="B21" s="27">
        <v>9.34</v>
      </c>
      <c r="C21" s="27">
        <f t="shared" si="0"/>
        <v>9.3979999999999997</v>
      </c>
      <c r="D21" s="27">
        <f t="shared" si="1"/>
        <v>9.6839999999999975</v>
      </c>
      <c r="E21" s="27"/>
    </row>
    <row r="22" spans="1:5" hidden="1" x14ac:dyDescent="0.15">
      <c r="A22" s="30">
        <v>40210</v>
      </c>
      <c r="B22" s="27">
        <v>9.41</v>
      </c>
      <c r="C22" s="27">
        <f t="shared" si="0"/>
        <v>9.3559999999999999</v>
      </c>
      <c r="D22" s="27">
        <f t="shared" si="1"/>
        <v>9.6039999999999992</v>
      </c>
      <c r="E22" s="27"/>
    </row>
    <row r="23" spans="1:5" hidden="1" x14ac:dyDescent="0.15">
      <c r="A23" s="30">
        <v>40211</v>
      </c>
      <c r="B23" s="27">
        <v>9.2799999999999994</v>
      </c>
      <c r="C23" s="27">
        <f t="shared" si="0"/>
        <v>9.3339999999999996</v>
      </c>
      <c r="D23" s="27">
        <f t="shared" si="1"/>
        <v>9.5359999999999978</v>
      </c>
      <c r="E23" s="27"/>
    </row>
    <row r="24" spans="1:5" hidden="1" x14ac:dyDescent="0.15">
      <c r="A24" s="30">
        <v>40212</v>
      </c>
      <c r="B24" s="27">
        <v>9.4499999999999993</v>
      </c>
      <c r="C24" s="27">
        <f t="shared" si="0"/>
        <v>9.3460000000000001</v>
      </c>
      <c r="D24" s="27">
        <f t="shared" si="1"/>
        <v>9.4580000000000002</v>
      </c>
      <c r="E24" s="27"/>
    </row>
    <row r="25" spans="1:5" hidden="1" x14ac:dyDescent="0.15">
      <c r="A25" s="30">
        <v>40213</v>
      </c>
      <c r="B25" s="27">
        <v>9.41</v>
      </c>
      <c r="C25" s="27">
        <f t="shared" si="0"/>
        <v>9.3780000000000001</v>
      </c>
      <c r="D25" s="27">
        <f t="shared" si="1"/>
        <v>9.4270000000000014</v>
      </c>
      <c r="E25" s="27"/>
    </row>
    <row r="26" spans="1:5" hidden="1" x14ac:dyDescent="0.15">
      <c r="A26" s="30">
        <v>40214</v>
      </c>
      <c r="B26" s="27">
        <v>9.1999999999999993</v>
      </c>
      <c r="C26" s="27">
        <f t="shared" si="0"/>
        <v>9.3780000000000001</v>
      </c>
      <c r="D26" s="27">
        <f t="shared" si="1"/>
        <v>9.3879999999999999</v>
      </c>
      <c r="E26" s="27"/>
    </row>
    <row r="27" spans="1:5" hidden="1" x14ac:dyDescent="0.15">
      <c r="A27" s="30">
        <v>40217</v>
      </c>
      <c r="B27" s="27">
        <v>9.1199999999999992</v>
      </c>
      <c r="C27" s="27">
        <f t="shared" si="0"/>
        <v>9.35</v>
      </c>
      <c r="D27" s="27">
        <f t="shared" si="1"/>
        <v>9.3529999999999998</v>
      </c>
      <c r="E27" s="27"/>
    </row>
    <row r="28" spans="1:5" hidden="1" x14ac:dyDescent="0.15">
      <c r="A28" s="30">
        <v>40218</v>
      </c>
      <c r="B28" s="27">
        <v>9.09</v>
      </c>
      <c r="C28" s="27">
        <f t="shared" si="0"/>
        <v>9.291999999999998</v>
      </c>
      <c r="D28" s="27">
        <f t="shared" si="1"/>
        <v>9.3130000000000006</v>
      </c>
      <c r="E28" s="27"/>
    </row>
    <row r="29" spans="1:5" hidden="1" x14ac:dyDescent="0.15">
      <c r="A29" s="30">
        <v>40219</v>
      </c>
      <c r="B29" s="27">
        <v>9.2100000000000009</v>
      </c>
      <c r="C29" s="27">
        <f t="shared" si="0"/>
        <v>9.2539999999999996</v>
      </c>
      <c r="D29" s="27">
        <f t="shared" si="1"/>
        <v>9.3000000000000007</v>
      </c>
      <c r="E29" s="27"/>
    </row>
    <row r="30" spans="1:5" hidden="1" x14ac:dyDescent="0.15">
      <c r="A30" s="30">
        <v>40220</v>
      </c>
      <c r="B30" s="27">
        <v>9.2799999999999994</v>
      </c>
      <c r="C30" s="27">
        <f t="shared" si="0"/>
        <v>9.2059999999999995</v>
      </c>
      <c r="D30" s="27">
        <f t="shared" si="1"/>
        <v>9.2920000000000016</v>
      </c>
      <c r="E30" s="27"/>
    </row>
    <row r="31" spans="1:5" hidden="1" x14ac:dyDescent="0.15">
      <c r="A31" s="30">
        <v>40221</v>
      </c>
      <c r="B31" s="27">
        <v>9.3699999999999992</v>
      </c>
      <c r="C31" s="27">
        <f t="shared" si="0"/>
        <v>9.1800000000000015</v>
      </c>
      <c r="D31" s="27">
        <f t="shared" si="1"/>
        <v>9.2790000000000017</v>
      </c>
      <c r="E31" s="27"/>
    </row>
    <row r="32" spans="1:5" x14ac:dyDescent="0.15">
      <c r="A32" s="30">
        <v>40231</v>
      </c>
      <c r="B32" s="27">
        <v>9.26</v>
      </c>
      <c r="C32" s="27">
        <f t="shared" si="0"/>
        <v>9.2140000000000004</v>
      </c>
      <c r="D32" s="27">
        <f t="shared" si="1"/>
        <v>9.282</v>
      </c>
      <c r="E32" s="31">
        <f>AVERAGE(B2:B31)</f>
        <v>9.7163333333333313</v>
      </c>
    </row>
    <row r="33" spans="1:5" x14ac:dyDescent="0.15">
      <c r="A33" s="30">
        <v>40232</v>
      </c>
      <c r="B33" s="27">
        <v>9.1300000000000008</v>
      </c>
      <c r="C33" s="27">
        <f t="shared" si="0"/>
        <v>9.2419999999999991</v>
      </c>
      <c r="D33" s="27">
        <f t="shared" si="1"/>
        <v>9.2669999999999995</v>
      </c>
      <c r="E33" s="31">
        <f t="shared" ref="E33:E82" si="2">AVERAGE(B3:B32)</f>
        <v>9.6716666666666651</v>
      </c>
    </row>
    <row r="34" spans="1:5" x14ac:dyDescent="0.15">
      <c r="A34" s="30">
        <v>40233</v>
      </c>
      <c r="B34" s="27">
        <v>9.23</v>
      </c>
      <c r="C34" s="27">
        <f t="shared" si="0"/>
        <v>9.25</v>
      </c>
      <c r="D34" s="27">
        <f t="shared" si="1"/>
        <v>9.2519999999999989</v>
      </c>
      <c r="E34" s="31">
        <f t="shared" si="2"/>
        <v>9.6306666666666647</v>
      </c>
    </row>
    <row r="35" spans="1:5" x14ac:dyDescent="0.15">
      <c r="A35" s="30">
        <v>40234</v>
      </c>
      <c r="B35" s="27">
        <v>9.48</v>
      </c>
      <c r="C35" s="27">
        <f t="shared" si="0"/>
        <v>9.2539999999999996</v>
      </c>
      <c r="D35" s="27">
        <f t="shared" si="1"/>
        <v>9.23</v>
      </c>
      <c r="E35" s="31">
        <f t="shared" si="2"/>
        <v>9.5929999999999982</v>
      </c>
    </row>
    <row r="36" spans="1:5" x14ac:dyDescent="0.15">
      <c r="A36" s="30">
        <v>40235</v>
      </c>
      <c r="B36" s="27">
        <v>9.43</v>
      </c>
      <c r="C36" s="27">
        <f t="shared" si="0"/>
        <v>9.2940000000000005</v>
      </c>
      <c r="D36" s="27">
        <f t="shared" si="1"/>
        <v>9.2370000000000001</v>
      </c>
      <c r="E36" s="31">
        <f t="shared" si="2"/>
        <v>9.5663333333333345</v>
      </c>
    </row>
    <row r="37" spans="1:5" x14ac:dyDescent="0.15">
      <c r="A37" s="30">
        <v>40238</v>
      </c>
      <c r="B37" s="27">
        <v>9.44</v>
      </c>
      <c r="C37" s="27">
        <f t="shared" si="0"/>
        <v>9.3060000000000009</v>
      </c>
      <c r="D37" s="27">
        <f t="shared" si="1"/>
        <v>9.26</v>
      </c>
      <c r="E37" s="31">
        <f t="shared" si="2"/>
        <v>9.5356666666666676</v>
      </c>
    </row>
    <row r="38" spans="1:5" x14ac:dyDescent="0.15">
      <c r="A38" s="30">
        <v>40239</v>
      </c>
      <c r="B38" s="27">
        <v>9.61</v>
      </c>
      <c r="C38" s="27">
        <f t="shared" si="0"/>
        <v>9.3419999999999987</v>
      </c>
      <c r="D38" s="27">
        <f t="shared" si="1"/>
        <v>9.291999999999998</v>
      </c>
      <c r="E38" s="31">
        <f t="shared" si="2"/>
        <v>9.5109999999999992</v>
      </c>
    </row>
    <row r="39" spans="1:5" x14ac:dyDescent="0.15">
      <c r="A39" s="30">
        <v>40240</v>
      </c>
      <c r="B39" s="27">
        <v>9.58</v>
      </c>
      <c r="C39" s="27">
        <f t="shared" si="0"/>
        <v>9.4379999999999988</v>
      </c>
      <c r="D39" s="27">
        <f t="shared" si="1"/>
        <v>9.3440000000000012</v>
      </c>
      <c r="E39" s="31">
        <f t="shared" si="2"/>
        <v>9.4883333333333333</v>
      </c>
    </row>
    <row r="40" spans="1:5" x14ac:dyDescent="0.15">
      <c r="A40" s="30">
        <v>40241</v>
      </c>
      <c r="B40" s="27">
        <v>9.39</v>
      </c>
      <c r="C40" s="27">
        <f t="shared" si="0"/>
        <v>9.5079999999999991</v>
      </c>
      <c r="D40" s="27">
        <f t="shared" si="1"/>
        <v>9.3810000000000002</v>
      </c>
      <c r="E40" s="31">
        <f t="shared" si="2"/>
        <v>9.4729999999999972</v>
      </c>
    </row>
    <row r="41" spans="1:5" x14ac:dyDescent="0.15">
      <c r="A41" s="30">
        <v>40242</v>
      </c>
      <c r="B41" s="27">
        <v>9.36</v>
      </c>
      <c r="C41" s="27">
        <f t="shared" si="0"/>
        <v>9.4899999999999984</v>
      </c>
      <c r="D41" s="27">
        <f t="shared" si="1"/>
        <v>9.3919999999999995</v>
      </c>
      <c r="E41" s="31">
        <f t="shared" si="2"/>
        <v>9.4516666666666627</v>
      </c>
    </row>
    <row r="42" spans="1:5" x14ac:dyDescent="0.15">
      <c r="A42" s="30">
        <v>40245</v>
      </c>
      <c r="B42" s="27">
        <v>9.39</v>
      </c>
      <c r="C42" s="27">
        <f t="shared" si="0"/>
        <v>9.4759999999999991</v>
      </c>
      <c r="D42" s="27">
        <f t="shared" si="1"/>
        <v>9.391</v>
      </c>
      <c r="E42" s="31">
        <f t="shared" si="2"/>
        <v>9.4256666666666664</v>
      </c>
    </row>
    <row r="43" spans="1:5" x14ac:dyDescent="0.15">
      <c r="A43" s="30">
        <v>40246</v>
      </c>
      <c r="B43" s="27">
        <v>9.6199999999999992</v>
      </c>
      <c r="C43" s="27">
        <f t="shared" si="0"/>
        <v>9.4659999999999993</v>
      </c>
      <c r="D43" s="27">
        <f t="shared" si="1"/>
        <v>9.4039999999999999</v>
      </c>
      <c r="E43" s="31">
        <f t="shared" si="2"/>
        <v>9.402333333333333</v>
      </c>
    </row>
    <row r="44" spans="1:5" x14ac:dyDescent="0.15">
      <c r="A44" s="30">
        <v>40247</v>
      </c>
      <c r="B44" s="27">
        <v>9.48</v>
      </c>
      <c r="C44" s="27">
        <f t="shared" si="0"/>
        <v>9.468</v>
      </c>
      <c r="D44" s="27">
        <f t="shared" si="1"/>
        <v>9.4529999999999994</v>
      </c>
      <c r="E44" s="31">
        <f t="shared" si="2"/>
        <v>9.3876666666666662</v>
      </c>
    </row>
    <row r="45" spans="1:5" x14ac:dyDescent="0.15">
      <c r="A45" s="30">
        <v>40248</v>
      </c>
      <c r="B45" s="27">
        <v>9.5</v>
      </c>
      <c r="C45" s="27">
        <f t="shared" si="0"/>
        <v>9.4479999999999986</v>
      </c>
      <c r="D45" s="27">
        <f t="shared" si="1"/>
        <v>9.4779999999999998</v>
      </c>
      <c r="E45" s="31">
        <f t="shared" si="2"/>
        <v>9.3783333333333339</v>
      </c>
    </row>
    <row r="46" spans="1:5" x14ac:dyDescent="0.15">
      <c r="A46" s="30">
        <v>40249</v>
      </c>
      <c r="B46" s="27">
        <v>9.36</v>
      </c>
      <c r="C46" s="27">
        <f t="shared" si="0"/>
        <v>9.4699999999999989</v>
      </c>
      <c r="D46" s="27">
        <f t="shared" si="1"/>
        <v>9.48</v>
      </c>
      <c r="E46" s="31">
        <f t="shared" si="2"/>
        <v>9.3683333333333341</v>
      </c>
    </row>
    <row r="47" spans="1:5" x14ac:dyDescent="0.15">
      <c r="A47" s="30">
        <v>40252</v>
      </c>
      <c r="B47" s="27">
        <v>9.24</v>
      </c>
      <c r="C47" s="27">
        <f t="shared" si="0"/>
        <v>9.4699999999999989</v>
      </c>
      <c r="D47" s="27">
        <f t="shared" si="1"/>
        <v>9.4730000000000008</v>
      </c>
      <c r="E47" s="31">
        <f t="shared" si="2"/>
        <v>9.3620000000000019</v>
      </c>
    </row>
    <row r="48" spans="1:5" x14ac:dyDescent="0.15">
      <c r="A48" s="30">
        <v>40253</v>
      </c>
      <c r="B48" s="27">
        <v>9.27</v>
      </c>
      <c r="C48" s="27">
        <f t="shared" si="0"/>
        <v>9.4400000000000013</v>
      </c>
      <c r="D48" s="27">
        <f t="shared" si="1"/>
        <v>9.4529999999999994</v>
      </c>
      <c r="E48" s="31">
        <f t="shared" si="2"/>
        <v>9.3526666666666678</v>
      </c>
    </row>
    <row r="49" spans="1:5" x14ac:dyDescent="0.15">
      <c r="A49" s="30">
        <v>40254</v>
      </c>
      <c r="B49" s="27">
        <v>9.44</v>
      </c>
      <c r="C49" s="27">
        <f t="shared" si="0"/>
        <v>9.3699999999999992</v>
      </c>
      <c r="D49" s="27">
        <f t="shared" si="1"/>
        <v>9.4189999999999987</v>
      </c>
      <c r="E49" s="31">
        <f t="shared" si="2"/>
        <v>9.3543333333333329</v>
      </c>
    </row>
    <row r="50" spans="1:5" x14ac:dyDescent="0.15">
      <c r="A50" s="30">
        <v>40255</v>
      </c>
      <c r="B50" s="27">
        <v>9.5399999999999991</v>
      </c>
      <c r="C50" s="27">
        <f t="shared" si="0"/>
        <v>9.3620000000000001</v>
      </c>
      <c r="D50" s="27">
        <f t="shared" si="1"/>
        <v>9.4049999999999976</v>
      </c>
      <c r="E50" s="31">
        <f t="shared" si="2"/>
        <v>9.3593333333333337</v>
      </c>
    </row>
    <row r="51" spans="1:5" x14ac:dyDescent="0.15">
      <c r="A51" s="30">
        <v>40256</v>
      </c>
      <c r="B51" s="27">
        <v>9.6199999999999992</v>
      </c>
      <c r="C51" s="27">
        <f t="shared" si="0"/>
        <v>9.370000000000001</v>
      </c>
      <c r="D51" s="27">
        <f t="shared" si="1"/>
        <v>9.4199999999999982</v>
      </c>
      <c r="E51" s="31">
        <f t="shared" si="2"/>
        <v>9.363666666666667</v>
      </c>
    </row>
    <row r="52" spans="1:5" x14ac:dyDescent="0.15">
      <c r="A52" s="30">
        <v>40259</v>
      </c>
      <c r="B52" s="27">
        <v>9.52</v>
      </c>
      <c r="C52" s="27">
        <f t="shared" si="0"/>
        <v>9.4219999999999988</v>
      </c>
      <c r="D52" s="27">
        <f t="shared" si="1"/>
        <v>9.4460000000000015</v>
      </c>
      <c r="E52" s="31">
        <f t="shared" si="2"/>
        <v>9.3730000000000011</v>
      </c>
    </row>
    <row r="53" spans="1:5" x14ac:dyDescent="0.15">
      <c r="A53" s="30">
        <v>40261</v>
      </c>
      <c r="B53" s="27">
        <v>9.4</v>
      </c>
      <c r="C53" s="27">
        <f t="shared" si="0"/>
        <v>9.4779999999999998</v>
      </c>
      <c r="D53" s="27">
        <f t="shared" si="1"/>
        <v>9.4589999999999996</v>
      </c>
      <c r="E53" s="31">
        <f t="shared" si="2"/>
        <v>9.3766666666666669</v>
      </c>
    </row>
    <row r="54" spans="1:5" x14ac:dyDescent="0.15">
      <c r="A54" s="30">
        <v>40262</v>
      </c>
      <c r="B54" s="27">
        <v>9.24</v>
      </c>
      <c r="C54" s="27">
        <f t="shared" si="0"/>
        <v>9.5039999999999978</v>
      </c>
      <c r="D54" s="27">
        <f t="shared" si="1"/>
        <v>9.4369999999999994</v>
      </c>
      <c r="E54" s="31">
        <f t="shared" si="2"/>
        <v>9.3806666666666647</v>
      </c>
    </row>
    <row r="55" spans="1:5" x14ac:dyDescent="0.15">
      <c r="A55" s="30">
        <v>40265</v>
      </c>
      <c r="B55" s="27">
        <v>9.3000000000000007</v>
      </c>
      <c r="C55" s="27">
        <f t="shared" si="0"/>
        <v>9.4640000000000004</v>
      </c>
      <c r="D55" s="27">
        <f t="shared" si="1"/>
        <v>9.4130000000000003</v>
      </c>
      <c r="E55" s="31">
        <f t="shared" si="2"/>
        <v>9.3736666666666668</v>
      </c>
    </row>
    <row r="56" spans="1:5" x14ac:dyDescent="0.15">
      <c r="A56" s="30">
        <v>40266</v>
      </c>
      <c r="B56" s="27">
        <v>9.5399999999999991</v>
      </c>
      <c r="C56" s="27">
        <f t="shared" si="0"/>
        <v>9.4160000000000004</v>
      </c>
      <c r="D56" s="27">
        <f t="shared" si="1"/>
        <v>9.3929999999999989</v>
      </c>
      <c r="E56" s="31">
        <f t="shared" si="2"/>
        <v>9.370000000000001</v>
      </c>
    </row>
    <row r="57" spans="1:5" x14ac:dyDescent="0.15">
      <c r="A57" s="30">
        <v>40267</v>
      </c>
      <c r="B57" s="27">
        <v>9.49</v>
      </c>
      <c r="C57" s="27">
        <f t="shared" si="0"/>
        <v>9.4000000000000021</v>
      </c>
      <c r="D57" s="27">
        <f t="shared" si="1"/>
        <v>9.4109999999999978</v>
      </c>
      <c r="E57" s="31">
        <f t="shared" si="2"/>
        <v>9.3813333333333357</v>
      </c>
    </row>
    <row r="58" spans="1:5" x14ac:dyDescent="0.15">
      <c r="A58" s="30">
        <v>40268</v>
      </c>
      <c r="B58" s="27">
        <v>9.5</v>
      </c>
      <c r="C58" s="27">
        <f t="shared" si="0"/>
        <v>9.3940000000000019</v>
      </c>
      <c r="D58" s="27">
        <f t="shared" si="1"/>
        <v>9.4359999999999999</v>
      </c>
      <c r="E58" s="31">
        <f t="shared" si="2"/>
        <v>9.3936666666666682</v>
      </c>
    </row>
    <row r="59" spans="1:5" x14ac:dyDescent="0.15">
      <c r="A59" s="30">
        <v>40269</v>
      </c>
      <c r="B59" s="27">
        <v>9.73</v>
      </c>
      <c r="C59" s="27">
        <f t="shared" si="0"/>
        <v>9.4139999999999997</v>
      </c>
      <c r="D59" s="27">
        <f t="shared" si="1"/>
        <v>9.4589999999999996</v>
      </c>
      <c r="E59" s="31">
        <f t="shared" si="2"/>
        <v>9.4073333333333355</v>
      </c>
    </row>
    <row r="60" spans="1:5" x14ac:dyDescent="0.15">
      <c r="A60" s="30">
        <v>40270</v>
      </c>
      <c r="B60" s="27">
        <v>9.77</v>
      </c>
      <c r="C60" s="27">
        <f t="shared" si="0"/>
        <v>9.5120000000000005</v>
      </c>
      <c r="D60" s="27">
        <f t="shared" si="1"/>
        <v>9.4879999999999995</v>
      </c>
      <c r="E60" s="31">
        <f t="shared" si="2"/>
        <v>9.424666666666667</v>
      </c>
    </row>
    <row r="61" spans="1:5" x14ac:dyDescent="0.15">
      <c r="A61" s="30">
        <v>40274</v>
      </c>
      <c r="B61" s="27">
        <v>9.6</v>
      </c>
      <c r="C61" s="27">
        <f t="shared" si="0"/>
        <v>9.6059999999999999</v>
      </c>
      <c r="D61" s="27">
        <f t="shared" si="1"/>
        <v>9.5109999999999992</v>
      </c>
      <c r="E61" s="31">
        <f t="shared" si="2"/>
        <v>9.4410000000000007</v>
      </c>
    </row>
    <row r="62" spans="1:5" x14ac:dyDescent="0.15">
      <c r="A62" s="30">
        <v>40275</v>
      </c>
      <c r="B62" s="27">
        <v>9.4600000000000009</v>
      </c>
      <c r="C62" s="27">
        <f t="shared" si="0"/>
        <v>9.6180000000000003</v>
      </c>
      <c r="D62" s="27">
        <f t="shared" si="1"/>
        <v>9.5090000000000003</v>
      </c>
      <c r="E62" s="31">
        <f t="shared" si="2"/>
        <v>9.4486666666666679</v>
      </c>
    </row>
    <row r="63" spans="1:5" x14ac:dyDescent="0.15">
      <c r="A63" s="30">
        <v>40276</v>
      </c>
      <c r="B63" s="27">
        <v>9.34</v>
      </c>
      <c r="C63" s="27">
        <f t="shared" si="0"/>
        <v>9.6120000000000001</v>
      </c>
      <c r="D63" s="27">
        <f t="shared" si="1"/>
        <v>9.5030000000000001</v>
      </c>
      <c r="E63" s="31">
        <f t="shared" si="2"/>
        <v>9.4553333333333338</v>
      </c>
    </row>
    <row r="64" spans="1:5" x14ac:dyDescent="0.15">
      <c r="A64" s="30">
        <v>40277</v>
      </c>
      <c r="B64" s="27">
        <v>9.39</v>
      </c>
      <c r="C64" s="27">
        <f t="shared" si="0"/>
        <v>9.5800000000000018</v>
      </c>
      <c r="D64" s="27">
        <f t="shared" si="1"/>
        <v>9.4969999999999999</v>
      </c>
      <c r="E64" s="31">
        <f t="shared" si="2"/>
        <v>9.4623333333333335</v>
      </c>
    </row>
    <row r="65" spans="1:5" x14ac:dyDescent="0.15">
      <c r="A65" s="30">
        <v>40280</v>
      </c>
      <c r="B65" s="27">
        <v>9.1999999999999993</v>
      </c>
      <c r="C65" s="27">
        <f t="shared" si="0"/>
        <v>9.5120000000000005</v>
      </c>
      <c r="D65" s="27">
        <f t="shared" si="1"/>
        <v>9.5119999999999987</v>
      </c>
      <c r="E65" s="31">
        <f t="shared" si="2"/>
        <v>9.4676666666666662</v>
      </c>
    </row>
    <row r="66" spans="1:5" x14ac:dyDescent="0.15">
      <c r="A66" s="30">
        <v>40281</v>
      </c>
      <c r="B66" s="27">
        <v>9.25</v>
      </c>
      <c r="C66" s="27">
        <f t="shared" si="0"/>
        <v>9.3980000000000015</v>
      </c>
      <c r="D66" s="27">
        <f t="shared" si="1"/>
        <v>9.5020000000000007</v>
      </c>
      <c r="E66" s="31">
        <f t="shared" si="2"/>
        <v>9.4583333333333339</v>
      </c>
    </row>
    <row r="67" spans="1:5" x14ac:dyDescent="0.15">
      <c r="A67" s="30">
        <v>40282</v>
      </c>
      <c r="B67" s="27">
        <v>9.2100000000000009</v>
      </c>
      <c r="C67" s="27">
        <f t="shared" si="0"/>
        <v>9.3279999999999994</v>
      </c>
      <c r="D67" s="27">
        <f t="shared" si="1"/>
        <v>9.4730000000000008</v>
      </c>
      <c r="E67" s="31">
        <f t="shared" si="2"/>
        <v>9.4523333333333355</v>
      </c>
    </row>
    <row r="68" spans="1:5" x14ac:dyDescent="0.15">
      <c r="A68" s="30">
        <v>40283</v>
      </c>
      <c r="B68" s="27">
        <v>9.11</v>
      </c>
      <c r="C68" s="27">
        <f t="shared" si="0"/>
        <v>9.2780000000000005</v>
      </c>
      <c r="D68" s="27">
        <f t="shared" si="1"/>
        <v>9.4450000000000021</v>
      </c>
      <c r="E68" s="31">
        <f t="shared" si="2"/>
        <v>9.4446666666666665</v>
      </c>
    </row>
    <row r="69" spans="1:5" x14ac:dyDescent="0.15">
      <c r="A69" s="30">
        <v>40284</v>
      </c>
      <c r="B69" s="27">
        <v>9.0399999999999991</v>
      </c>
      <c r="C69" s="27">
        <f t="shared" si="0"/>
        <v>9.2319999999999993</v>
      </c>
      <c r="D69" s="27">
        <f t="shared" si="1"/>
        <v>9.4060000000000024</v>
      </c>
      <c r="E69" s="31">
        <f t="shared" si="2"/>
        <v>9.4280000000000008</v>
      </c>
    </row>
    <row r="70" spans="1:5" x14ac:dyDescent="0.15">
      <c r="A70" s="30">
        <v>40287</v>
      </c>
      <c r="B70" s="27">
        <v>8.3000000000000007</v>
      </c>
      <c r="C70" s="27">
        <f t="shared" si="0"/>
        <v>9.161999999999999</v>
      </c>
      <c r="D70" s="27">
        <f t="shared" si="1"/>
        <v>9.3369999999999997</v>
      </c>
      <c r="E70" s="31">
        <f t="shared" si="2"/>
        <v>9.41</v>
      </c>
    </row>
    <row r="71" spans="1:5" x14ac:dyDescent="0.15">
      <c r="A71" s="30">
        <v>40288</v>
      </c>
      <c r="B71" s="27">
        <v>8.0299999999999994</v>
      </c>
      <c r="C71" s="27">
        <f t="shared" si="0"/>
        <v>8.9819999999999993</v>
      </c>
      <c r="D71" s="27">
        <f t="shared" si="1"/>
        <v>9.1900000000000013</v>
      </c>
      <c r="E71" s="31">
        <f t="shared" si="2"/>
        <v>9.3736666666666686</v>
      </c>
    </row>
    <row r="72" spans="1:5" x14ac:dyDescent="0.15">
      <c r="A72" s="30">
        <v>40289</v>
      </c>
      <c r="B72" s="27">
        <v>8.11</v>
      </c>
      <c r="C72" s="27">
        <f t="shared" ref="C72:C82" si="3">AVERAGE(B67:B71)</f>
        <v>8.7379999999999995</v>
      </c>
      <c r="D72" s="27">
        <f t="shared" si="1"/>
        <v>9.0329999999999995</v>
      </c>
      <c r="E72" s="31">
        <f t="shared" si="2"/>
        <v>9.3293333333333326</v>
      </c>
    </row>
    <row r="73" spans="1:5" x14ac:dyDescent="0.15">
      <c r="A73" s="30">
        <v>40290</v>
      </c>
      <c r="B73" s="27">
        <v>7.9</v>
      </c>
      <c r="C73" s="27">
        <f t="shared" si="3"/>
        <v>8.5179999999999989</v>
      </c>
      <c r="D73" s="27">
        <f t="shared" si="1"/>
        <v>8.8979999999999997</v>
      </c>
      <c r="E73" s="31">
        <f t="shared" si="2"/>
        <v>9.2866666666666653</v>
      </c>
    </row>
    <row r="74" spans="1:5" x14ac:dyDescent="0.15">
      <c r="A74" s="30">
        <v>40291</v>
      </c>
      <c r="B74" s="27">
        <v>7.93</v>
      </c>
      <c r="C74" s="27">
        <f t="shared" si="3"/>
        <v>8.2759999999999998</v>
      </c>
      <c r="D74" s="27">
        <f t="shared" si="1"/>
        <v>8.7540000000000013</v>
      </c>
      <c r="E74" s="31">
        <f t="shared" si="2"/>
        <v>9.2293333333333329</v>
      </c>
    </row>
    <row r="75" spans="1:5" x14ac:dyDescent="0.15">
      <c r="A75" s="30">
        <v>40294</v>
      </c>
      <c r="B75" s="27">
        <v>7.8</v>
      </c>
      <c r="C75" s="27">
        <f t="shared" si="3"/>
        <v>8.0539999999999985</v>
      </c>
      <c r="D75" s="27">
        <f t="shared" si="1"/>
        <v>8.6080000000000005</v>
      </c>
      <c r="E75" s="31">
        <f t="shared" si="2"/>
        <v>9.1776666666666653</v>
      </c>
    </row>
    <row r="76" spans="1:5" x14ac:dyDescent="0.15">
      <c r="A76" s="30">
        <v>40295</v>
      </c>
      <c r="B76" s="27">
        <v>7.7</v>
      </c>
      <c r="C76" s="27">
        <f t="shared" si="3"/>
        <v>7.9539999999999988</v>
      </c>
      <c r="D76" s="27">
        <f t="shared" si="1"/>
        <v>8.468</v>
      </c>
      <c r="E76" s="31">
        <f t="shared" si="2"/>
        <v>9.1210000000000004</v>
      </c>
    </row>
    <row r="77" spans="1:5" x14ac:dyDescent="0.15">
      <c r="A77" s="30">
        <v>40296</v>
      </c>
      <c r="B77" s="27">
        <v>7.78</v>
      </c>
      <c r="C77" s="27">
        <f t="shared" si="3"/>
        <v>7.8879999999999999</v>
      </c>
      <c r="D77" s="27">
        <f t="shared" ref="D77:D82" si="4">AVERAGE(B67:B76)</f>
        <v>8.3129999999999988</v>
      </c>
      <c r="E77" s="31">
        <f t="shared" si="2"/>
        <v>9.0656666666666652</v>
      </c>
    </row>
    <row r="78" spans="1:5" x14ac:dyDescent="0.15">
      <c r="A78" s="30">
        <v>40297</v>
      </c>
      <c r="B78" s="27">
        <v>7.76</v>
      </c>
      <c r="C78" s="27">
        <f t="shared" si="3"/>
        <v>7.8220000000000001</v>
      </c>
      <c r="D78" s="27">
        <f t="shared" si="4"/>
        <v>8.17</v>
      </c>
      <c r="E78" s="31">
        <f t="shared" si="2"/>
        <v>9.0170000000000012</v>
      </c>
    </row>
    <row r="79" spans="1:5" x14ac:dyDescent="0.15">
      <c r="A79" s="30">
        <v>40298</v>
      </c>
      <c r="B79" s="27">
        <v>7.8</v>
      </c>
      <c r="C79" s="27">
        <f t="shared" si="3"/>
        <v>7.7939999999999996</v>
      </c>
      <c r="D79" s="27">
        <f t="shared" si="4"/>
        <v>8.0350000000000001</v>
      </c>
      <c r="E79" s="31">
        <f t="shared" si="2"/>
        <v>8.9666666666666668</v>
      </c>
    </row>
    <row r="80" spans="1:5" x14ac:dyDescent="0.15">
      <c r="A80" s="30">
        <v>40302</v>
      </c>
      <c r="B80" s="27">
        <v>7.45</v>
      </c>
      <c r="C80" s="27">
        <f t="shared" si="3"/>
        <v>7.7679999999999989</v>
      </c>
      <c r="D80" s="27">
        <f t="shared" si="4"/>
        <v>7.9109999999999996</v>
      </c>
      <c r="E80" s="31">
        <f t="shared" si="2"/>
        <v>8.9120000000000008</v>
      </c>
    </row>
    <row r="81" spans="1:5" x14ac:dyDescent="0.15">
      <c r="A81" s="30">
        <v>40303</v>
      </c>
      <c r="B81" s="27">
        <v>7.49</v>
      </c>
      <c r="C81" s="27">
        <f t="shared" si="3"/>
        <v>7.6980000000000004</v>
      </c>
      <c r="D81" s="27">
        <f t="shared" si="4"/>
        <v>7.8260000000000005</v>
      </c>
      <c r="E81" s="31">
        <f t="shared" si="2"/>
        <v>8.8423333333333325</v>
      </c>
    </row>
    <row r="82" spans="1:5" x14ac:dyDescent="0.15">
      <c r="A82" s="30">
        <v>40304</v>
      </c>
      <c r="B82" s="27">
        <v>7.18</v>
      </c>
      <c r="C82" s="27">
        <f t="shared" si="3"/>
        <v>7.6560000000000006</v>
      </c>
      <c r="D82" s="27">
        <f t="shared" si="4"/>
        <v>7.7719999999999985</v>
      </c>
      <c r="E82" s="31">
        <f t="shared" si="2"/>
        <v>8.7713333333333345</v>
      </c>
    </row>
  </sheetData>
  <customSheetViews>
    <customSheetView guid="{FA6FA8BC-7300-4BEA-922F-F4D633479262}" scale="91" hiddenRows="1" topLeftCell="A56">
      <selection activeCell="F83" sqref="F83"/>
      <pageMargins left="0.7" right="0.7" top="0.75" bottom="0.75" header="0.3" footer="0.3"/>
      <pageSetup paperSize="0" orientation="portrait" horizontalDpi="0" verticalDpi="0" copies="0"/>
    </customSheetView>
  </customSheetView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84"/>
  <sheetViews>
    <sheetView topLeftCell="D1" zoomScaleNormal="100" workbookViewId="0">
      <selection activeCell="L31" sqref="L31"/>
    </sheetView>
  </sheetViews>
  <sheetFormatPr defaultRowHeight="13.5" x14ac:dyDescent="0.15"/>
  <cols>
    <col min="1" max="2" width="9.375" style="1" bestFit="1" customWidth="1"/>
    <col min="3" max="6" width="6.375" style="1" bestFit="1" customWidth="1"/>
    <col min="7" max="9" width="6.75" style="1" bestFit="1" customWidth="1"/>
    <col min="10" max="10" width="7.75" style="1" customWidth="1"/>
    <col min="11" max="11" width="7.25" style="1" customWidth="1"/>
    <col min="12" max="12" width="64.25" style="1" customWidth="1"/>
    <col min="13" max="16384" width="9" style="1"/>
  </cols>
  <sheetData>
    <row r="1" spans="1:9" x14ac:dyDescent="0.15">
      <c r="A1" s="24" t="s">
        <v>106</v>
      </c>
      <c r="B1" s="24" t="s">
        <v>107</v>
      </c>
      <c r="C1" s="24" t="s">
        <v>108</v>
      </c>
      <c r="D1" s="24" t="s">
        <v>109</v>
      </c>
      <c r="E1" s="24" t="s">
        <v>110</v>
      </c>
      <c r="F1" s="24" t="s">
        <v>111</v>
      </c>
      <c r="G1" s="24" t="s">
        <v>116</v>
      </c>
      <c r="H1" s="24" t="s">
        <v>117</v>
      </c>
      <c r="I1" s="24" t="s">
        <v>118</v>
      </c>
    </row>
    <row r="2" spans="1:9" hidden="1" x14ac:dyDescent="0.15">
      <c r="A2" s="30">
        <v>40304</v>
      </c>
      <c r="B2" s="24">
        <v>63397088</v>
      </c>
      <c r="C2" s="24">
        <v>7.45</v>
      </c>
      <c r="D2" s="24">
        <v>7.45</v>
      </c>
      <c r="E2" s="24">
        <v>7.18</v>
      </c>
      <c r="F2" s="24">
        <v>7.18</v>
      </c>
      <c r="G2" s="24"/>
      <c r="H2" s="24"/>
      <c r="I2" s="24"/>
    </row>
    <row r="3" spans="1:9" hidden="1" x14ac:dyDescent="0.15">
      <c r="A3" s="30">
        <v>40303</v>
      </c>
      <c r="B3" s="24">
        <v>88121712</v>
      </c>
      <c r="C3" s="24">
        <v>7.39</v>
      </c>
      <c r="D3" s="24">
        <v>7.54</v>
      </c>
      <c r="E3" s="24">
        <v>7.15</v>
      </c>
      <c r="F3" s="24">
        <v>7.49</v>
      </c>
      <c r="G3" s="24"/>
      <c r="H3" s="24"/>
      <c r="I3" s="24"/>
    </row>
    <row r="4" spans="1:9" hidden="1" x14ac:dyDescent="0.15">
      <c r="A4" s="30">
        <v>40302</v>
      </c>
      <c r="B4" s="24">
        <v>72229896</v>
      </c>
      <c r="C4" s="24">
        <v>7.64</v>
      </c>
      <c r="D4" s="24">
        <v>7.7</v>
      </c>
      <c r="E4" s="24">
        <v>7.41</v>
      </c>
      <c r="F4" s="24">
        <v>7.45</v>
      </c>
      <c r="G4" s="24"/>
      <c r="H4" s="24"/>
      <c r="I4" s="24"/>
    </row>
    <row r="5" spans="1:9" hidden="1" x14ac:dyDescent="0.15">
      <c r="A5" s="30">
        <v>40298</v>
      </c>
      <c r="B5" s="24">
        <v>50809216</v>
      </c>
      <c r="C5" s="24">
        <v>7.76</v>
      </c>
      <c r="D5" s="24">
        <v>7.84</v>
      </c>
      <c r="E5" s="24">
        <v>7.68</v>
      </c>
      <c r="F5" s="24">
        <v>7.8</v>
      </c>
      <c r="G5" s="24"/>
      <c r="H5" s="24"/>
      <c r="I5" s="24"/>
    </row>
    <row r="6" spans="1:9" hidden="1" x14ac:dyDescent="0.15">
      <c r="A6" s="30">
        <v>40297</v>
      </c>
      <c r="B6" s="24">
        <v>59634732</v>
      </c>
      <c r="C6" s="24">
        <v>7.83</v>
      </c>
      <c r="D6" s="24">
        <v>7.87</v>
      </c>
      <c r="E6" s="24">
        <v>7.75</v>
      </c>
      <c r="F6" s="24">
        <v>7.76</v>
      </c>
      <c r="G6" s="24"/>
      <c r="H6" s="24"/>
      <c r="I6" s="24"/>
    </row>
    <row r="7" spans="1:9" hidden="1" x14ac:dyDescent="0.15">
      <c r="A7" s="30">
        <v>40296</v>
      </c>
      <c r="B7" s="24">
        <v>60745460</v>
      </c>
      <c r="C7" s="24">
        <v>7.65</v>
      </c>
      <c r="D7" s="24">
        <v>7.8</v>
      </c>
      <c r="E7" s="24">
        <v>7.62</v>
      </c>
      <c r="F7" s="24">
        <v>7.78</v>
      </c>
      <c r="G7" s="24"/>
      <c r="H7" s="24"/>
      <c r="I7" s="24"/>
    </row>
    <row r="8" spans="1:9" hidden="1" x14ac:dyDescent="0.15">
      <c r="A8" s="30">
        <v>40295</v>
      </c>
      <c r="B8" s="24">
        <v>89443272</v>
      </c>
      <c r="C8" s="24">
        <v>7.8</v>
      </c>
      <c r="D8" s="24">
        <v>7.8</v>
      </c>
      <c r="E8" s="24">
        <v>7.6</v>
      </c>
      <c r="F8" s="24">
        <v>7.7</v>
      </c>
      <c r="G8" s="24"/>
      <c r="H8" s="24"/>
      <c r="I8" s="24"/>
    </row>
    <row r="9" spans="1:9" hidden="1" x14ac:dyDescent="0.15">
      <c r="A9" s="30">
        <v>40294</v>
      </c>
      <c r="B9" s="24">
        <v>72453248</v>
      </c>
      <c r="C9" s="24">
        <v>7.95</v>
      </c>
      <c r="D9" s="24">
        <v>7.98</v>
      </c>
      <c r="E9" s="24">
        <v>7.79</v>
      </c>
      <c r="F9" s="24">
        <v>7.8</v>
      </c>
      <c r="G9" s="24"/>
      <c r="H9" s="24"/>
      <c r="I9" s="24"/>
    </row>
    <row r="10" spans="1:9" x14ac:dyDescent="0.15">
      <c r="A10" s="30">
        <v>40291</v>
      </c>
      <c r="B10" s="24">
        <v>72653944</v>
      </c>
      <c r="C10" s="24">
        <v>7.89</v>
      </c>
      <c r="D10" s="24">
        <v>7.97</v>
      </c>
      <c r="E10" s="24">
        <v>7.83</v>
      </c>
      <c r="F10" s="24">
        <v>7.93</v>
      </c>
      <c r="G10" s="31">
        <f>(F10-MIN(E2:E10))/(MAX(D2:D10)-MIN(E2:E10))</f>
        <v>0.93975903614457745</v>
      </c>
      <c r="H10" s="31">
        <f>G10</f>
        <v>0.93975903614457745</v>
      </c>
      <c r="I10" s="31">
        <f>G10</f>
        <v>0.93975903614457745</v>
      </c>
    </row>
    <row r="11" spans="1:9" x14ac:dyDescent="0.15">
      <c r="A11" s="30">
        <v>40290</v>
      </c>
      <c r="B11" s="24">
        <v>97960800</v>
      </c>
      <c r="C11" s="24">
        <v>8.1</v>
      </c>
      <c r="D11" s="24">
        <v>8.1</v>
      </c>
      <c r="E11" s="24">
        <v>7.85</v>
      </c>
      <c r="F11" s="24">
        <v>7.9</v>
      </c>
      <c r="G11" s="31">
        <f t="shared" ref="G11:G74" si="0">(F11-MIN(E3:E11))/(MAX(D3:D11)-MIN(E3:E11))</f>
        <v>0.78947368421052688</v>
      </c>
      <c r="H11" s="31">
        <f>(2*H10+G11)/3</f>
        <v>0.88966391883322726</v>
      </c>
      <c r="I11" s="31">
        <f>(2*I10+H11)/3</f>
        <v>0.92306066370746065</v>
      </c>
    </row>
    <row r="12" spans="1:9" x14ac:dyDescent="0.15">
      <c r="A12" s="30">
        <v>40289</v>
      </c>
      <c r="B12" s="24">
        <v>109128000</v>
      </c>
      <c r="C12" s="24">
        <v>8</v>
      </c>
      <c r="D12" s="24">
        <v>8.15</v>
      </c>
      <c r="E12" s="24">
        <v>7.96</v>
      </c>
      <c r="F12" s="24">
        <v>8.11</v>
      </c>
      <c r="G12" s="31">
        <f t="shared" si="0"/>
        <v>0.94594594594594472</v>
      </c>
      <c r="H12" s="31">
        <f t="shared" ref="H12:H75" si="1">(2*H11+G12)/3</f>
        <v>0.90842459453746649</v>
      </c>
      <c r="I12" s="31">
        <f t="shared" ref="I12:I75" si="2">(2*I11+H12)/3</f>
        <v>0.91818197398412915</v>
      </c>
    </row>
    <row r="13" spans="1:9" x14ac:dyDescent="0.15">
      <c r="A13" s="30">
        <v>40288</v>
      </c>
      <c r="B13" s="24">
        <v>142805504</v>
      </c>
      <c r="C13" s="24">
        <v>8.2799999999999994</v>
      </c>
      <c r="D13" s="24">
        <v>8.2799999999999994</v>
      </c>
      <c r="E13" s="24">
        <v>7.82</v>
      </c>
      <c r="F13" s="24">
        <v>8.0299999999999994</v>
      </c>
      <c r="G13" s="31">
        <f t="shared" si="0"/>
        <v>0.63235294117647045</v>
      </c>
      <c r="H13" s="31">
        <f t="shared" si="1"/>
        <v>0.81640071008380122</v>
      </c>
      <c r="I13" s="31">
        <f t="shared" si="2"/>
        <v>0.88425488601735314</v>
      </c>
    </row>
    <row r="14" spans="1:9" x14ac:dyDescent="0.15">
      <c r="A14" s="30">
        <v>40287</v>
      </c>
      <c r="B14" s="24">
        <v>180916928</v>
      </c>
      <c r="C14" s="24">
        <v>8.9</v>
      </c>
      <c r="D14" s="24">
        <v>8.9</v>
      </c>
      <c r="E14" s="24">
        <v>8.26</v>
      </c>
      <c r="F14" s="24">
        <v>8.3000000000000007</v>
      </c>
      <c r="G14" s="31">
        <f t="shared" si="0"/>
        <v>0.53846153846153899</v>
      </c>
      <c r="H14" s="31">
        <f t="shared" si="1"/>
        <v>0.72375431954304714</v>
      </c>
      <c r="I14" s="31">
        <f t="shared" si="2"/>
        <v>0.83075469719258443</v>
      </c>
    </row>
    <row r="15" spans="1:9" x14ac:dyDescent="0.15">
      <c r="A15" s="30">
        <v>40284</v>
      </c>
      <c r="B15" s="24">
        <v>86982472</v>
      </c>
      <c r="C15" s="24">
        <v>9.07</v>
      </c>
      <c r="D15" s="24">
        <v>9.11</v>
      </c>
      <c r="E15" s="24">
        <v>8.9499999999999993</v>
      </c>
      <c r="F15" s="24">
        <v>9.0399999999999991</v>
      </c>
      <c r="G15" s="31">
        <f t="shared" si="0"/>
        <v>0.95364238410596003</v>
      </c>
      <c r="H15" s="31">
        <f t="shared" si="1"/>
        <v>0.80038367439735136</v>
      </c>
      <c r="I15" s="31">
        <f t="shared" si="2"/>
        <v>0.82063102292750667</v>
      </c>
    </row>
    <row r="16" spans="1:9" x14ac:dyDescent="0.15">
      <c r="A16" s="30">
        <v>40283</v>
      </c>
      <c r="B16" s="24">
        <v>107341648</v>
      </c>
      <c r="C16" s="24">
        <v>9.15</v>
      </c>
      <c r="D16" s="24">
        <v>9.17</v>
      </c>
      <c r="E16" s="24">
        <v>9.07</v>
      </c>
      <c r="F16" s="24">
        <v>9.11</v>
      </c>
      <c r="G16" s="31">
        <f t="shared" si="0"/>
        <v>0.96178343949044554</v>
      </c>
      <c r="H16" s="31">
        <f t="shared" si="1"/>
        <v>0.85418359609504935</v>
      </c>
      <c r="I16" s="31">
        <f t="shared" si="2"/>
        <v>0.83181521398335423</v>
      </c>
    </row>
    <row r="17" spans="1:9" x14ac:dyDescent="0.15">
      <c r="A17" s="30">
        <v>40282</v>
      </c>
      <c r="B17" s="24">
        <v>79566024</v>
      </c>
      <c r="C17" s="24">
        <v>9.2200000000000006</v>
      </c>
      <c r="D17" s="24">
        <v>9.23</v>
      </c>
      <c r="E17" s="24">
        <v>9.1300000000000008</v>
      </c>
      <c r="F17" s="24">
        <v>9.2100000000000009</v>
      </c>
      <c r="G17" s="31">
        <f t="shared" si="0"/>
        <v>0.98611111111111138</v>
      </c>
      <c r="H17" s="31">
        <f t="shared" si="1"/>
        <v>0.89815943443373669</v>
      </c>
      <c r="I17" s="31">
        <f t="shared" si="2"/>
        <v>0.85392995413348183</v>
      </c>
    </row>
    <row r="18" spans="1:9" x14ac:dyDescent="0.15">
      <c r="A18" s="30">
        <v>40281</v>
      </c>
      <c r="B18" s="24">
        <v>91606424</v>
      </c>
      <c r="C18" s="24">
        <v>9.1999999999999993</v>
      </c>
      <c r="D18" s="24">
        <v>9.2899999999999991</v>
      </c>
      <c r="E18" s="24">
        <v>9.1</v>
      </c>
      <c r="F18" s="24">
        <v>9.25</v>
      </c>
      <c r="G18" s="31">
        <f t="shared" si="0"/>
        <v>0.97278911564625903</v>
      </c>
      <c r="H18" s="31">
        <f t="shared" si="1"/>
        <v>0.92303599483791077</v>
      </c>
      <c r="I18" s="31">
        <f t="shared" si="2"/>
        <v>0.87696530103495807</v>
      </c>
    </row>
    <row r="19" spans="1:9" x14ac:dyDescent="0.15">
      <c r="A19" s="30">
        <v>40280</v>
      </c>
      <c r="B19" s="24">
        <v>129430808</v>
      </c>
      <c r="C19" s="24">
        <v>9.41</v>
      </c>
      <c r="D19" s="24">
        <v>9.44</v>
      </c>
      <c r="E19" s="24">
        <v>9.18</v>
      </c>
      <c r="F19" s="24">
        <v>9.1999999999999993</v>
      </c>
      <c r="G19" s="31">
        <f t="shared" si="0"/>
        <v>0.85185185185185164</v>
      </c>
      <c r="H19" s="31">
        <f t="shared" si="1"/>
        <v>0.89930794717589102</v>
      </c>
      <c r="I19" s="31">
        <f t="shared" si="2"/>
        <v>0.88441284974860235</v>
      </c>
    </row>
    <row r="20" spans="1:9" x14ac:dyDescent="0.15">
      <c r="A20" s="30">
        <v>40277</v>
      </c>
      <c r="B20" s="24">
        <v>54364236</v>
      </c>
      <c r="C20" s="24">
        <v>9.33</v>
      </c>
      <c r="D20" s="24">
        <v>9.41</v>
      </c>
      <c r="E20" s="24">
        <v>9.31</v>
      </c>
      <c r="F20" s="24">
        <v>9.39</v>
      </c>
      <c r="G20" s="31">
        <f t="shared" si="0"/>
        <v>0.96913580246913644</v>
      </c>
      <c r="H20" s="31">
        <f t="shared" si="1"/>
        <v>0.92258389894030612</v>
      </c>
      <c r="I20" s="31">
        <f t="shared" si="2"/>
        <v>0.89713653281250361</v>
      </c>
    </row>
    <row r="21" spans="1:9" x14ac:dyDescent="0.15">
      <c r="A21" s="30">
        <v>40276</v>
      </c>
      <c r="B21" s="24">
        <v>109983864</v>
      </c>
      <c r="C21" s="24">
        <v>9.44</v>
      </c>
      <c r="D21" s="24">
        <v>9.4499999999999993</v>
      </c>
      <c r="E21" s="24">
        <v>9.3000000000000007</v>
      </c>
      <c r="F21" s="24">
        <v>9.34</v>
      </c>
      <c r="G21" s="31">
        <f t="shared" si="0"/>
        <v>0.93251533742331316</v>
      </c>
      <c r="H21" s="31">
        <f t="shared" si="1"/>
        <v>0.92589437843464184</v>
      </c>
      <c r="I21" s="31">
        <f t="shared" si="2"/>
        <v>0.90672248135321631</v>
      </c>
    </row>
    <row r="22" spans="1:9" x14ac:dyDescent="0.15">
      <c r="A22" s="30">
        <v>40275</v>
      </c>
      <c r="B22" s="24">
        <v>92935320</v>
      </c>
      <c r="C22" s="24">
        <v>9.59</v>
      </c>
      <c r="D22" s="24">
        <v>9.6199999999999992</v>
      </c>
      <c r="E22" s="24">
        <v>9.44</v>
      </c>
      <c r="F22" s="24">
        <v>9.4600000000000009</v>
      </c>
      <c r="G22" s="31">
        <f t="shared" si="0"/>
        <v>0.88235294117647178</v>
      </c>
      <c r="H22" s="31">
        <f t="shared" si="1"/>
        <v>0.91138056601525186</v>
      </c>
      <c r="I22" s="31">
        <f t="shared" si="2"/>
        <v>0.90827517624056142</v>
      </c>
    </row>
    <row r="23" spans="1:9" x14ac:dyDescent="0.15">
      <c r="A23" s="30">
        <v>40274</v>
      </c>
      <c r="B23" s="24">
        <v>121323176</v>
      </c>
      <c r="C23" s="24">
        <v>9.8000000000000007</v>
      </c>
      <c r="D23" s="24">
        <v>9.83</v>
      </c>
      <c r="E23" s="24">
        <v>9.5299999999999994</v>
      </c>
      <c r="F23" s="24">
        <v>9.6</v>
      </c>
      <c r="G23" s="31">
        <f t="shared" si="0"/>
        <v>0.73863636363636342</v>
      </c>
      <c r="H23" s="31">
        <f t="shared" si="1"/>
        <v>0.85379916522228905</v>
      </c>
      <c r="I23" s="31">
        <f t="shared" si="2"/>
        <v>0.89011650590113733</v>
      </c>
    </row>
    <row r="24" spans="1:9" x14ac:dyDescent="0.15">
      <c r="A24" s="30">
        <v>40270</v>
      </c>
      <c r="B24" s="24">
        <v>127292816</v>
      </c>
      <c r="C24" s="24">
        <v>9.75</v>
      </c>
      <c r="D24" s="24">
        <v>9.85</v>
      </c>
      <c r="E24" s="24">
        <v>9.69</v>
      </c>
      <c r="F24" s="24">
        <v>9.77</v>
      </c>
      <c r="G24" s="31">
        <f t="shared" si="0"/>
        <v>0.89743589743589725</v>
      </c>
      <c r="H24" s="31">
        <f t="shared" si="1"/>
        <v>0.86834474262682504</v>
      </c>
      <c r="I24" s="31">
        <f t="shared" si="2"/>
        <v>0.88285925147636657</v>
      </c>
    </row>
    <row r="25" spans="1:9" x14ac:dyDescent="0.15">
      <c r="A25" s="30">
        <v>40269</v>
      </c>
      <c r="B25" s="24">
        <v>148227968</v>
      </c>
      <c r="C25" s="24">
        <v>9.5</v>
      </c>
      <c r="D25" s="24">
        <v>9.75</v>
      </c>
      <c r="E25" s="24">
        <v>9.48</v>
      </c>
      <c r="F25" s="24">
        <v>9.73</v>
      </c>
      <c r="G25" s="31">
        <f t="shared" si="0"/>
        <v>0.84000000000000108</v>
      </c>
      <c r="H25" s="31">
        <f t="shared" si="1"/>
        <v>0.85889649508455035</v>
      </c>
      <c r="I25" s="31">
        <f t="shared" si="2"/>
        <v>0.87487166601242772</v>
      </c>
    </row>
    <row r="26" spans="1:9" x14ac:dyDescent="0.15">
      <c r="A26" s="30">
        <v>40268</v>
      </c>
      <c r="B26" s="24">
        <v>62379064</v>
      </c>
      <c r="C26" s="24">
        <v>9.49</v>
      </c>
      <c r="D26" s="24">
        <v>9.6300000000000008</v>
      </c>
      <c r="E26" s="24">
        <v>9.44</v>
      </c>
      <c r="F26" s="24">
        <v>9.5</v>
      </c>
      <c r="G26" s="31">
        <f t="shared" si="0"/>
        <v>0.53333333333333377</v>
      </c>
      <c r="H26" s="31">
        <f t="shared" si="1"/>
        <v>0.75037544116747812</v>
      </c>
      <c r="I26" s="31">
        <f t="shared" si="2"/>
        <v>0.83337292439744459</v>
      </c>
    </row>
    <row r="27" spans="1:9" x14ac:dyDescent="0.15">
      <c r="A27" s="30">
        <v>40267</v>
      </c>
      <c r="B27" s="24">
        <v>62712740</v>
      </c>
      <c r="C27" s="24">
        <v>9.5500000000000007</v>
      </c>
      <c r="D27" s="24">
        <v>9.58</v>
      </c>
      <c r="E27" s="24">
        <v>9.44</v>
      </c>
      <c r="F27" s="24">
        <v>9.49</v>
      </c>
      <c r="G27" s="31">
        <f t="shared" si="0"/>
        <v>0.46268656716417988</v>
      </c>
      <c r="H27" s="31">
        <f t="shared" si="1"/>
        <v>0.65447914983304534</v>
      </c>
      <c r="I27" s="31">
        <f t="shared" si="2"/>
        <v>0.77374166620931151</v>
      </c>
    </row>
    <row r="28" spans="1:9" x14ac:dyDescent="0.15">
      <c r="A28" s="30">
        <v>40266</v>
      </c>
      <c r="B28" s="24">
        <v>84559744</v>
      </c>
      <c r="C28" s="24">
        <v>9.33</v>
      </c>
      <c r="D28" s="24">
        <v>9.58</v>
      </c>
      <c r="E28" s="24">
        <v>9.32</v>
      </c>
      <c r="F28" s="24">
        <v>9.5399999999999991</v>
      </c>
      <c r="G28" s="31">
        <f t="shared" si="0"/>
        <v>0.43636363636363434</v>
      </c>
      <c r="H28" s="31">
        <f t="shared" si="1"/>
        <v>0.58177397867657499</v>
      </c>
      <c r="I28" s="31">
        <f t="shared" si="2"/>
        <v>0.70975243703173263</v>
      </c>
    </row>
    <row r="29" spans="1:9" x14ac:dyDescent="0.15">
      <c r="A29" s="30">
        <v>40263</v>
      </c>
      <c r="B29" s="24">
        <v>53531488</v>
      </c>
      <c r="C29" s="24">
        <v>9.24</v>
      </c>
      <c r="D29" s="24">
        <v>9.34</v>
      </c>
      <c r="E29" s="24">
        <v>9.1199999999999992</v>
      </c>
      <c r="F29" s="24">
        <v>9.3000000000000007</v>
      </c>
      <c r="G29" s="31">
        <f t="shared" si="0"/>
        <v>0.24657534246575533</v>
      </c>
      <c r="H29" s="31">
        <f t="shared" si="1"/>
        <v>0.47004109993963511</v>
      </c>
      <c r="I29" s="31">
        <f t="shared" si="2"/>
        <v>0.62984865800103351</v>
      </c>
    </row>
    <row r="30" spans="1:9" x14ac:dyDescent="0.15">
      <c r="A30" s="30">
        <v>40262</v>
      </c>
      <c r="B30" s="24">
        <v>55587624</v>
      </c>
      <c r="C30" s="24">
        <v>9.4</v>
      </c>
      <c r="D30" s="24">
        <v>9.4</v>
      </c>
      <c r="E30" s="24">
        <v>9.23</v>
      </c>
      <c r="F30" s="24">
        <v>9.24</v>
      </c>
      <c r="G30" s="31">
        <f t="shared" si="0"/>
        <v>0.16438356164383688</v>
      </c>
      <c r="H30" s="31">
        <f t="shared" si="1"/>
        <v>0.3681552538410357</v>
      </c>
      <c r="I30" s="31">
        <f t="shared" si="2"/>
        <v>0.5426175232810343</v>
      </c>
    </row>
    <row r="31" spans="1:9" x14ac:dyDescent="0.15">
      <c r="A31" s="30">
        <v>40261</v>
      </c>
      <c r="B31" s="24">
        <v>63558976</v>
      </c>
      <c r="C31" s="24">
        <v>9.4499999999999993</v>
      </c>
      <c r="D31" s="24">
        <v>9.51</v>
      </c>
      <c r="E31" s="24">
        <v>9.3699999999999992</v>
      </c>
      <c r="F31" s="24">
        <v>9.4</v>
      </c>
      <c r="G31" s="31">
        <f t="shared" si="0"/>
        <v>0.38356164383561775</v>
      </c>
      <c r="H31" s="31">
        <f t="shared" si="1"/>
        <v>0.37329071717256301</v>
      </c>
      <c r="I31" s="31">
        <f t="shared" si="2"/>
        <v>0.48617525457821054</v>
      </c>
    </row>
    <row r="32" spans="1:9" x14ac:dyDescent="0.15">
      <c r="A32" s="30">
        <v>40259</v>
      </c>
      <c r="B32" s="24">
        <v>51517008</v>
      </c>
      <c r="C32" s="24">
        <v>9.6300000000000008</v>
      </c>
      <c r="D32" s="24">
        <v>9.67</v>
      </c>
      <c r="E32" s="24">
        <v>9.4700000000000006</v>
      </c>
      <c r="F32" s="24">
        <v>9.52</v>
      </c>
      <c r="G32" s="31">
        <f t="shared" si="0"/>
        <v>0.54794520547945225</v>
      </c>
      <c r="H32" s="31">
        <f t="shared" si="1"/>
        <v>0.43150887994152609</v>
      </c>
      <c r="I32" s="31">
        <f t="shared" si="2"/>
        <v>0.46795312969931574</v>
      </c>
    </row>
    <row r="33" spans="1:9" x14ac:dyDescent="0.15">
      <c r="A33" s="30">
        <v>40256</v>
      </c>
      <c r="B33" s="24">
        <v>73279744</v>
      </c>
      <c r="C33" s="24">
        <v>9.58</v>
      </c>
      <c r="D33" s="24">
        <v>9.6999999999999993</v>
      </c>
      <c r="E33" s="24">
        <v>9.56</v>
      </c>
      <c r="F33" s="24">
        <v>9.6199999999999992</v>
      </c>
      <c r="G33" s="31">
        <f t="shared" si="0"/>
        <v>0.79365079365079272</v>
      </c>
      <c r="H33" s="31">
        <f t="shared" si="1"/>
        <v>0.55222285117794823</v>
      </c>
      <c r="I33" s="31">
        <f t="shared" si="2"/>
        <v>0.49604303685885992</v>
      </c>
    </row>
    <row r="34" spans="1:9" x14ac:dyDescent="0.15">
      <c r="A34" s="30">
        <v>40255</v>
      </c>
      <c r="B34" s="24">
        <v>106095728</v>
      </c>
      <c r="C34" s="24">
        <v>9.4600000000000009</v>
      </c>
      <c r="D34" s="24">
        <v>9.67</v>
      </c>
      <c r="E34" s="24">
        <v>9.43</v>
      </c>
      <c r="F34" s="24">
        <v>9.5399999999999991</v>
      </c>
      <c r="G34" s="31">
        <f t="shared" si="0"/>
        <v>0.72413793103448254</v>
      </c>
      <c r="H34" s="31">
        <f t="shared" si="1"/>
        <v>0.60952787779679296</v>
      </c>
      <c r="I34" s="31">
        <f t="shared" si="2"/>
        <v>0.53387131717150427</v>
      </c>
    </row>
    <row r="35" spans="1:9" x14ac:dyDescent="0.15">
      <c r="A35" s="30">
        <v>40254</v>
      </c>
      <c r="B35" s="24">
        <v>55940952</v>
      </c>
      <c r="C35" s="24">
        <v>9.34</v>
      </c>
      <c r="D35" s="24">
        <v>9.4600000000000009</v>
      </c>
      <c r="E35" s="24">
        <v>9.26</v>
      </c>
      <c r="F35" s="24">
        <v>9.44</v>
      </c>
      <c r="G35" s="31">
        <f t="shared" si="0"/>
        <v>0.55172413793103492</v>
      </c>
      <c r="H35" s="31">
        <f t="shared" si="1"/>
        <v>0.59025996450820695</v>
      </c>
      <c r="I35" s="31">
        <f t="shared" si="2"/>
        <v>0.55266753295040516</v>
      </c>
    </row>
    <row r="36" spans="1:9" x14ac:dyDescent="0.15">
      <c r="A36" s="30">
        <v>40253</v>
      </c>
      <c r="B36" s="24">
        <v>30019136</v>
      </c>
      <c r="C36" s="24">
        <v>9.2799999999999994</v>
      </c>
      <c r="D36" s="24">
        <v>9.33</v>
      </c>
      <c r="E36" s="24">
        <v>9.19</v>
      </c>
      <c r="F36" s="24">
        <v>9.27</v>
      </c>
      <c r="G36" s="31">
        <f t="shared" si="0"/>
        <v>0.25862068965517299</v>
      </c>
      <c r="H36" s="31">
        <f t="shared" si="1"/>
        <v>0.47971353955719565</v>
      </c>
      <c r="I36" s="31">
        <f t="shared" si="2"/>
        <v>0.52834953515266869</v>
      </c>
    </row>
    <row r="37" spans="1:9" x14ac:dyDescent="0.15">
      <c r="A37" s="30">
        <v>40252</v>
      </c>
      <c r="B37" s="24">
        <v>43815132</v>
      </c>
      <c r="C37" s="24">
        <v>9.35</v>
      </c>
      <c r="D37" s="24">
        <v>9.36</v>
      </c>
      <c r="E37" s="24">
        <v>9.1999999999999993</v>
      </c>
      <c r="F37" s="24">
        <v>9.24</v>
      </c>
      <c r="G37" s="31">
        <f t="shared" si="0"/>
        <v>0.20689655172413962</v>
      </c>
      <c r="H37" s="31">
        <f t="shared" si="1"/>
        <v>0.38877454361284364</v>
      </c>
      <c r="I37" s="31">
        <f t="shared" si="2"/>
        <v>0.48182453797272701</v>
      </c>
    </row>
    <row r="38" spans="1:9" x14ac:dyDescent="0.15">
      <c r="A38" s="30">
        <v>40249</v>
      </c>
      <c r="B38" s="24">
        <v>43713088</v>
      </c>
      <c r="C38" s="24">
        <v>9.49</v>
      </c>
      <c r="D38" s="24">
        <v>9.49</v>
      </c>
      <c r="E38" s="24">
        <v>9.35</v>
      </c>
      <c r="F38" s="24">
        <v>9.36</v>
      </c>
      <c r="G38" s="31">
        <f t="shared" si="0"/>
        <v>0.33333333333333331</v>
      </c>
      <c r="H38" s="31">
        <f t="shared" si="1"/>
        <v>0.37029414018634021</v>
      </c>
      <c r="I38" s="31">
        <f t="shared" si="2"/>
        <v>0.44464773871059809</v>
      </c>
    </row>
    <row r="39" spans="1:9" x14ac:dyDescent="0.15">
      <c r="A39" s="30">
        <v>40248</v>
      </c>
      <c r="B39" s="24">
        <v>48380168</v>
      </c>
      <c r="C39" s="24">
        <v>9.48</v>
      </c>
      <c r="D39" s="24">
        <v>9.56</v>
      </c>
      <c r="E39" s="24">
        <v>9.4</v>
      </c>
      <c r="F39" s="24">
        <v>9.5</v>
      </c>
      <c r="G39" s="31">
        <f t="shared" si="0"/>
        <v>0.60784313725490324</v>
      </c>
      <c r="H39" s="31">
        <f t="shared" si="1"/>
        <v>0.44947713920919458</v>
      </c>
      <c r="I39" s="31">
        <f t="shared" si="2"/>
        <v>0.44625753887679692</v>
      </c>
    </row>
    <row r="40" spans="1:9" x14ac:dyDescent="0.15">
      <c r="A40" s="30">
        <v>40247</v>
      </c>
      <c r="B40" s="24">
        <v>69423768</v>
      </c>
      <c r="C40" s="24">
        <v>9.6300000000000008</v>
      </c>
      <c r="D40" s="24">
        <v>9.64</v>
      </c>
      <c r="E40" s="24">
        <v>9.4600000000000009</v>
      </c>
      <c r="F40" s="24">
        <v>9.48</v>
      </c>
      <c r="G40" s="31">
        <f t="shared" si="0"/>
        <v>0.56862745098039424</v>
      </c>
      <c r="H40" s="31">
        <f t="shared" si="1"/>
        <v>0.48919390979959448</v>
      </c>
      <c r="I40" s="31">
        <f t="shared" si="2"/>
        <v>0.46056966251772941</v>
      </c>
    </row>
    <row r="41" spans="1:9" x14ac:dyDescent="0.15">
      <c r="A41" s="30">
        <v>40246</v>
      </c>
      <c r="B41" s="24">
        <v>136668880</v>
      </c>
      <c r="C41" s="24">
        <v>9.39</v>
      </c>
      <c r="D41" s="24">
        <v>9.6999999999999993</v>
      </c>
      <c r="E41" s="24">
        <v>9.2799999999999994</v>
      </c>
      <c r="F41" s="24">
        <v>9.6199999999999992</v>
      </c>
      <c r="G41" s="31">
        <f t="shared" si="0"/>
        <v>0.84313725490196056</v>
      </c>
      <c r="H41" s="31">
        <f t="shared" si="1"/>
        <v>0.60717502483371655</v>
      </c>
      <c r="I41" s="31">
        <f t="shared" si="2"/>
        <v>0.50943811662305849</v>
      </c>
    </row>
    <row r="42" spans="1:9" x14ac:dyDescent="0.15">
      <c r="A42" s="30">
        <v>40245</v>
      </c>
      <c r="B42" s="24">
        <v>49895544</v>
      </c>
      <c r="C42" s="24">
        <v>9.36</v>
      </c>
      <c r="D42" s="24">
        <v>9.4499999999999993</v>
      </c>
      <c r="E42" s="24">
        <v>9.3000000000000007</v>
      </c>
      <c r="F42" s="24">
        <v>9.39</v>
      </c>
      <c r="G42" s="31">
        <f t="shared" si="0"/>
        <v>0.39215686274510031</v>
      </c>
      <c r="H42" s="31">
        <f t="shared" si="1"/>
        <v>0.53550230413751121</v>
      </c>
      <c r="I42" s="31">
        <f t="shared" si="2"/>
        <v>0.51812617912787606</v>
      </c>
    </row>
    <row r="43" spans="1:9" x14ac:dyDescent="0.15">
      <c r="A43" s="30">
        <v>40242</v>
      </c>
      <c r="B43" s="24">
        <v>56346652</v>
      </c>
      <c r="C43" s="24">
        <v>9.3800000000000008</v>
      </c>
      <c r="D43" s="24">
        <v>9.4499999999999993</v>
      </c>
      <c r="E43" s="24">
        <v>9.3000000000000007</v>
      </c>
      <c r="F43" s="24">
        <v>9.36</v>
      </c>
      <c r="G43" s="31">
        <f t="shared" si="0"/>
        <v>0.33333333333333331</v>
      </c>
      <c r="H43" s="31">
        <f t="shared" si="1"/>
        <v>0.46811264720278523</v>
      </c>
      <c r="I43" s="31">
        <f t="shared" si="2"/>
        <v>0.50145500181951241</v>
      </c>
    </row>
    <row r="44" spans="1:9" x14ac:dyDescent="0.15">
      <c r="A44" s="30">
        <v>40241</v>
      </c>
      <c r="B44" s="24">
        <v>86929320</v>
      </c>
      <c r="C44" s="24">
        <v>9.57</v>
      </c>
      <c r="D44" s="24">
        <v>9.69</v>
      </c>
      <c r="E44" s="24">
        <v>9.36</v>
      </c>
      <c r="F44" s="24">
        <v>9.39</v>
      </c>
      <c r="G44" s="31">
        <f t="shared" si="0"/>
        <v>0.39215686274510031</v>
      </c>
      <c r="H44" s="31">
        <f t="shared" si="1"/>
        <v>0.4427940523835569</v>
      </c>
      <c r="I44" s="31">
        <f t="shared" si="2"/>
        <v>0.48190135200752726</v>
      </c>
    </row>
    <row r="45" spans="1:9" x14ac:dyDescent="0.15">
      <c r="A45" s="30">
        <v>40240</v>
      </c>
      <c r="B45" s="24">
        <v>79535888</v>
      </c>
      <c r="C45" s="24">
        <v>9.6199999999999992</v>
      </c>
      <c r="D45" s="24">
        <v>9.6300000000000008</v>
      </c>
      <c r="E45" s="24">
        <v>9.5</v>
      </c>
      <c r="F45" s="24">
        <v>9.58</v>
      </c>
      <c r="G45" s="31">
        <f t="shared" si="0"/>
        <v>0.76000000000000156</v>
      </c>
      <c r="H45" s="31">
        <f t="shared" si="1"/>
        <v>0.5485293682557052</v>
      </c>
      <c r="I45" s="31">
        <f t="shared" si="2"/>
        <v>0.50411069075691994</v>
      </c>
    </row>
    <row r="46" spans="1:9" x14ac:dyDescent="0.15">
      <c r="A46" s="30">
        <v>40239</v>
      </c>
      <c r="B46" s="24">
        <v>131501064</v>
      </c>
      <c r="C46" s="24">
        <v>9.4499999999999993</v>
      </c>
      <c r="D46" s="24">
        <v>9.66</v>
      </c>
      <c r="E46" s="24">
        <v>9.4499999999999993</v>
      </c>
      <c r="F46" s="24">
        <v>9.61</v>
      </c>
      <c r="G46" s="31">
        <f t="shared" si="0"/>
        <v>0.78571428571428603</v>
      </c>
      <c r="H46" s="31">
        <f t="shared" si="1"/>
        <v>0.62759100740856544</v>
      </c>
      <c r="I46" s="31">
        <f t="shared" si="2"/>
        <v>0.54527079630746844</v>
      </c>
    </row>
    <row r="47" spans="1:9" x14ac:dyDescent="0.15">
      <c r="A47" s="30">
        <v>40238</v>
      </c>
      <c r="B47" s="24">
        <v>70822800</v>
      </c>
      <c r="C47" s="24">
        <v>9.43</v>
      </c>
      <c r="D47" s="24">
        <v>9.48</v>
      </c>
      <c r="E47" s="24">
        <v>9.34</v>
      </c>
      <c r="F47" s="24">
        <v>9.44</v>
      </c>
      <c r="G47" s="31">
        <f t="shared" si="0"/>
        <v>0.38095238095238138</v>
      </c>
      <c r="H47" s="31">
        <f t="shared" si="1"/>
        <v>0.54537813192317075</v>
      </c>
      <c r="I47" s="31">
        <f t="shared" si="2"/>
        <v>0.54530657484603584</v>
      </c>
    </row>
    <row r="48" spans="1:9" x14ac:dyDescent="0.15">
      <c r="A48" s="30">
        <v>40235</v>
      </c>
      <c r="B48" s="24">
        <v>67820432</v>
      </c>
      <c r="C48" s="24">
        <v>9.49</v>
      </c>
      <c r="D48" s="24">
        <v>9.52</v>
      </c>
      <c r="E48" s="24">
        <v>9.4</v>
      </c>
      <c r="F48" s="24">
        <v>9.43</v>
      </c>
      <c r="G48" s="31">
        <f t="shared" si="0"/>
        <v>0.35714285714285804</v>
      </c>
      <c r="H48" s="31">
        <f t="shared" si="1"/>
        <v>0.4826330403297332</v>
      </c>
      <c r="I48" s="31">
        <f t="shared" si="2"/>
        <v>0.524415396673935</v>
      </c>
    </row>
    <row r="49" spans="1:9" x14ac:dyDescent="0.15">
      <c r="A49" s="30">
        <v>40234</v>
      </c>
      <c r="B49" s="24">
        <v>103274392</v>
      </c>
      <c r="C49" s="24">
        <v>9.2799999999999994</v>
      </c>
      <c r="D49" s="24">
        <v>9.5</v>
      </c>
      <c r="E49" s="24">
        <v>9.2799999999999994</v>
      </c>
      <c r="F49" s="24">
        <v>9.48</v>
      </c>
      <c r="G49" s="31">
        <f t="shared" si="0"/>
        <v>0.47619047619047883</v>
      </c>
      <c r="H49" s="31">
        <f t="shared" si="1"/>
        <v>0.48048551894998176</v>
      </c>
      <c r="I49" s="31">
        <f t="shared" si="2"/>
        <v>0.50977210409928386</v>
      </c>
    </row>
    <row r="50" spans="1:9" x14ac:dyDescent="0.15">
      <c r="A50" s="30">
        <v>40233</v>
      </c>
      <c r="B50" s="24">
        <v>47976792</v>
      </c>
      <c r="C50" s="24">
        <v>9.09</v>
      </c>
      <c r="D50" s="24">
        <v>9.24</v>
      </c>
      <c r="E50" s="24">
        <v>9.0500000000000007</v>
      </c>
      <c r="F50" s="24">
        <v>9.23</v>
      </c>
      <c r="G50" s="31">
        <f t="shared" si="0"/>
        <v>0.28125000000000011</v>
      </c>
      <c r="H50" s="31">
        <f t="shared" si="1"/>
        <v>0.4140736792999879</v>
      </c>
      <c r="I50" s="31">
        <f t="shared" si="2"/>
        <v>0.47787262916618523</v>
      </c>
    </row>
    <row r="51" spans="1:9" x14ac:dyDescent="0.15">
      <c r="A51" s="30">
        <v>40232</v>
      </c>
      <c r="B51" s="24">
        <v>43217472</v>
      </c>
      <c r="C51" s="24">
        <v>9.27</v>
      </c>
      <c r="D51" s="24">
        <v>9.27</v>
      </c>
      <c r="E51" s="24">
        <v>9.09</v>
      </c>
      <c r="F51" s="24">
        <v>9.1300000000000008</v>
      </c>
      <c r="G51" s="31">
        <f t="shared" si="0"/>
        <v>0.12500000000000033</v>
      </c>
      <c r="H51" s="31">
        <f t="shared" si="1"/>
        <v>0.31771578619999202</v>
      </c>
      <c r="I51" s="31">
        <f t="shared" si="2"/>
        <v>0.42448701484412082</v>
      </c>
    </row>
    <row r="52" spans="1:9" x14ac:dyDescent="0.15">
      <c r="A52" s="30">
        <v>40231</v>
      </c>
      <c r="B52" s="24">
        <v>34771728</v>
      </c>
      <c r="C52" s="24">
        <v>9.2899999999999991</v>
      </c>
      <c r="D52" s="24">
        <v>9.35</v>
      </c>
      <c r="E52" s="24">
        <v>9.25</v>
      </c>
      <c r="F52" s="24">
        <v>9.26</v>
      </c>
      <c r="G52" s="31">
        <f t="shared" si="0"/>
        <v>0.32812499999999917</v>
      </c>
      <c r="H52" s="31">
        <f t="shared" si="1"/>
        <v>0.32118552413332774</v>
      </c>
      <c r="I52" s="31">
        <f t="shared" si="2"/>
        <v>0.3900531846071898</v>
      </c>
    </row>
    <row r="53" spans="1:9" x14ac:dyDescent="0.15">
      <c r="A53" s="30">
        <v>40221</v>
      </c>
      <c r="B53" s="24">
        <v>42057816</v>
      </c>
      <c r="C53" s="24">
        <v>9.3699999999999992</v>
      </c>
      <c r="D53" s="24">
        <v>9.3699999999999992</v>
      </c>
      <c r="E53" s="24">
        <v>9.31</v>
      </c>
      <c r="F53" s="24">
        <v>9.3699999999999992</v>
      </c>
      <c r="G53" s="31">
        <f t="shared" si="0"/>
        <v>0.52459016393442426</v>
      </c>
      <c r="H53" s="31">
        <f t="shared" si="1"/>
        <v>0.38898707073369326</v>
      </c>
      <c r="I53" s="31">
        <f t="shared" si="2"/>
        <v>0.38969781331602427</v>
      </c>
    </row>
    <row r="54" spans="1:9" x14ac:dyDescent="0.15">
      <c r="A54" s="30">
        <v>40220</v>
      </c>
      <c r="B54" s="24">
        <v>52912192</v>
      </c>
      <c r="C54" s="24">
        <v>9.23</v>
      </c>
      <c r="D54" s="24">
        <v>9.35</v>
      </c>
      <c r="E54" s="24">
        <v>9.18</v>
      </c>
      <c r="F54" s="24">
        <v>9.2799999999999994</v>
      </c>
      <c r="G54" s="31">
        <f t="shared" si="0"/>
        <v>0.377049180327867</v>
      </c>
      <c r="H54" s="31">
        <f t="shared" si="1"/>
        <v>0.38500777393175117</v>
      </c>
      <c r="I54" s="31">
        <f t="shared" si="2"/>
        <v>0.3881344668545999</v>
      </c>
    </row>
    <row r="55" spans="1:9" x14ac:dyDescent="0.15">
      <c r="A55" s="30">
        <v>40219</v>
      </c>
      <c r="B55" s="24">
        <v>45054152</v>
      </c>
      <c r="C55" s="24">
        <v>9.14</v>
      </c>
      <c r="D55" s="24">
        <v>9.24</v>
      </c>
      <c r="E55" s="24">
        <v>9.1</v>
      </c>
      <c r="F55" s="24">
        <v>9.2100000000000009</v>
      </c>
      <c r="G55" s="31">
        <f t="shared" si="0"/>
        <v>0.34042553191489472</v>
      </c>
      <c r="H55" s="31">
        <f t="shared" si="1"/>
        <v>0.37014702659279902</v>
      </c>
      <c r="I55" s="31">
        <f t="shared" si="2"/>
        <v>0.38213865343399961</v>
      </c>
    </row>
    <row r="56" spans="1:9" x14ac:dyDescent="0.15">
      <c r="A56" s="30">
        <v>40218</v>
      </c>
      <c r="B56" s="24">
        <v>44903404</v>
      </c>
      <c r="C56" s="24">
        <v>9.1199999999999992</v>
      </c>
      <c r="D56" s="24">
        <v>9.16</v>
      </c>
      <c r="E56" s="24">
        <v>9.0299999999999994</v>
      </c>
      <c r="F56" s="24">
        <v>9.09</v>
      </c>
      <c r="G56" s="31">
        <f t="shared" si="0"/>
        <v>0.1224489795918377</v>
      </c>
      <c r="H56" s="31">
        <f t="shared" si="1"/>
        <v>0.2875810109258119</v>
      </c>
      <c r="I56" s="31">
        <f t="shared" si="2"/>
        <v>0.35061943926460365</v>
      </c>
    </row>
    <row r="57" spans="1:9" x14ac:dyDescent="0.15">
      <c r="A57" s="30">
        <v>40217</v>
      </c>
      <c r="B57" s="24">
        <v>53959164</v>
      </c>
      <c r="C57" s="24">
        <v>9.19</v>
      </c>
      <c r="D57" s="24">
        <v>9.2200000000000006</v>
      </c>
      <c r="E57" s="24">
        <v>9.08</v>
      </c>
      <c r="F57" s="24">
        <v>9.1199999999999992</v>
      </c>
      <c r="G57" s="31">
        <f t="shared" si="0"/>
        <v>0.1914893617021271</v>
      </c>
      <c r="H57" s="31">
        <f t="shared" si="1"/>
        <v>0.25555046118458363</v>
      </c>
      <c r="I57" s="31">
        <f t="shared" si="2"/>
        <v>0.31892977990459698</v>
      </c>
    </row>
    <row r="58" spans="1:9" x14ac:dyDescent="0.15">
      <c r="A58" s="30">
        <v>40214</v>
      </c>
      <c r="B58" s="24">
        <v>68799968</v>
      </c>
      <c r="C58" s="24">
        <v>9.26</v>
      </c>
      <c r="D58" s="24">
        <v>9.32</v>
      </c>
      <c r="E58" s="24">
        <v>9.15</v>
      </c>
      <c r="F58" s="24">
        <v>9.1999999999999993</v>
      </c>
      <c r="G58" s="31">
        <f t="shared" si="0"/>
        <v>0.5</v>
      </c>
      <c r="H58" s="31">
        <f t="shared" si="1"/>
        <v>0.33703364078972237</v>
      </c>
      <c r="I58" s="31">
        <f t="shared" si="2"/>
        <v>0.32496440019963879</v>
      </c>
    </row>
    <row r="59" spans="1:9" x14ac:dyDescent="0.15">
      <c r="A59" s="30">
        <v>40213</v>
      </c>
      <c r="B59" s="24">
        <v>82951328</v>
      </c>
      <c r="C59" s="24">
        <v>9.4</v>
      </c>
      <c r="D59" s="24">
        <v>9.5299999999999994</v>
      </c>
      <c r="E59" s="24">
        <v>9.3000000000000007</v>
      </c>
      <c r="F59" s="24">
        <v>9.41</v>
      </c>
      <c r="G59" s="31">
        <f t="shared" si="0"/>
        <v>0.76000000000000156</v>
      </c>
      <c r="H59" s="31">
        <f t="shared" si="1"/>
        <v>0.47802242719314875</v>
      </c>
      <c r="I59" s="31">
        <f t="shared" si="2"/>
        <v>0.3759837425308088</v>
      </c>
    </row>
    <row r="60" spans="1:9" x14ac:dyDescent="0.15">
      <c r="A60" s="30">
        <v>40212</v>
      </c>
      <c r="B60" s="24">
        <v>81877760</v>
      </c>
      <c r="C60" s="24">
        <v>9.26</v>
      </c>
      <c r="D60" s="24">
        <v>9.48</v>
      </c>
      <c r="E60" s="24">
        <v>9.1300000000000008</v>
      </c>
      <c r="F60" s="24">
        <v>9.4499999999999993</v>
      </c>
      <c r="G60" s="31">
        <f t="shared" si="0"/>
        <v>0.83999999999999986</v>
      </c>
      <c r="H60" s="31">
        <f t="shared" si="1"/>
        <v>0.59868161812876586</v>
      </c>
      <c r="I60" s="31">
        <f t="shared" si="2"/>
        <v>0.45021636773012785</v>
      </c>
    </row>
    <row r="61" spans="1:9" x14ac:dyDescent="0.15">
      <c r="A61" s="30">
        <v>40211</v>
      </c>
      <c r="B61" s="24">
        <v>75391816</v>
      </c>
      <c r="C61" s="24">
        <v>9.43</v>
      </c>
      <c r="D61" s="24">
        <v>9.5500000000000007</v>
      </c>
      <c r="E61" s="24">
        <v>9.2799999999999994</v>
      </c>
      <c r="F61" s="24">
        <v>9.2799999999999994</v>
      </c>
      <c r="G61" s="31">
        <f t="shared" si="0"/>
        <v>0.48076923076922951</v>
      </c>
      <c r="H61" s="31">
        <f t="shared" si="1"/>
        <v>0.55937748900892037</v>
      </c>
      <c r="I61" s="31">
        <f t="shared" si="2"/>
        <v>0.48660340815639208</v>
      </c>
    </row>
    <row r="62" spans="1:9" x14ac:dyDescent="0.15">
      <c r="A62" s="30">
        <v>40210</v>
      </c>
      <c r="B62" s="24">
        <v>97805800</v>
      </c>
      <c r="C62" s="24">
        <v>9.3000000000000007</v>
      </c>
      <c r="D62" s="24">
        <v>9.5299999999999994</v>
      </c>
      <c r="E62" s="24">
        <v>9.09</v>
      </c>
      <c r="F62" s="24">
        <v>9.41</v>
      </c>
      <c r="G62" s="31">
        <f t="shared" si="0"/>
        <v>0.73076923076923039</v>
      </c>
      <c r="H62" s="31">
        <f t="shared" si="1"/>
        <v>0.61650806959569038</v>
      </c>
      <c r="I62" s="31">
        <f t="shared" si="2"/>
        <v>0.52990496196949144</v>
      </c>
    </row>
    <row r="63" spans="1:9" x14ac:dyDescent="0.15">
      <c r="A63" s="30">
        <v>40207</v>
      </c>
      <c r="B63" s="24">
        <v>79150680</v>
      </c>
      <c r="C63" s="24">
        <v>9.35</v>
      </c>
      <c r="D63" s="24">
        <v>9.5299999999999994</v>
      </c>
      <c r="E63" s="24">
        <v>9.3000000000000007</v>
      </c>
      <c r="F63" s="24">
        <v>9.34</v>
      </c>
      <c r="G63" s="31">
        <f t="shared" si="0"/>
        <v>0.59615384615384559</v>
      </c>
      <c r="H63" s="31">
        <f t="shared" si="1"/>
        <v>0.60972332844840882</v>
      </c>
      <c r="I63" s="31">
        <f t="shared" si="2"/>
        <v>0.55651108412913064</v>
      </c>
    </row>
    <row r="64" spans="1:9" x14ac:dyDescent="0.15">
      <c r="A64" s="30">
        <v>40206</v>
      </c>
      <c r="B64" s="24">
        <v>84094752</v>
      </c>
      <c r="C64" s="24">
        <v>9.27</v>
      </c>
      <c r="D64" s="24">
        <v>9.48</v>
      </c>
      <c r="E64" s="24">
        <v>9.19</v>
      </c>
      <c r="F64" s="24">
        <v>9.41</v>
      </c>
      <c r="G64" s="31">
        <f t="shared" si="0"/>
        <v>0.73076923076923039</v>
      </c>
      <c r="H64" s="31">
        <f t="shared" si="1"/>
        <v>0.65007196255534938</v>
      </c>
      <c r="I64" s="31">
        <f t="shared" si="2"/>
        <v>0.58769804360453692</v>
      </c>
    </row>
    <row r="65" spans="1:9" x14ac:dyDescent="0.15">
      <c r="A65" s="30">
        <v>40205</v>
      </c>
      <c r="B65" s="24">
        <v>95500376</v>
      </c>
      <c r="C65" s="24">
        <v>9.25</v>
      </c>
      <c r="D65" s="24">
        <v>9.4600000000000009</v>
      </c>
      <c r="E65" s="24">
        <v>9.19</v>
      </c>
      <c r="F65" s="24">
        <v>9.2899999999999991</v>
      </c>
      <c r="G65" s="31">
        <f t="shared" si="0"/>
        <v>0.4468085106382953</v>
      </c>
      <c r="H65" s="31">
        <f t="shared" si="1"/>
        <v>0.58231747858299798</v>
      </c>
      <c r="I65" s="31">
        <f t="shared" si="2"/>
        <v>0.58590452193069054</v>
      </c>
    </row>
    <row r="66" spans="1:9" x14ac:dyDescent="0.15">
      <c r="A66" s="30">
        <v>40204</v>
      </c>
      <c r="B66" s="24">
        <v>105503880</v>
      </c>
      <c r="C66" s="24">
        <v>9.52</v>
      </c>
      <c r="D66" s="24">
        <v>9.59</v>
      </c>
      <c r="E66" s="24">
        <v>9.18</v>
      </c>
      <c r="F66" s="24">
        <v>9.2200000000000006</v>
      </c>
      <c r="G66" s="31">
        <f t="shared" si="0"/>
        <v>0.26000000000000156</v>
      </c>
      <c r="H66" s="31">
        <f t="shared" si="1"/>
        <v>0.47487831905533251</v>
      </c>
      <c r="I66" s="31">
        <f t="shared" si="2"/>
        <v>0.54889578763890456</v>
      </c>
    </row>
    <row r="67" spans="1:9" x14ac:dyDescent="0.15">
      <c r="A67" s="30">
        <v>40203</v>
      </c>
      <c r="B67" s="24">
        <v>60170836</v>
      </c>
      <c r="C67" s="24">
        <v>9.52</v>
      </c>
      <c r="D67" s="24">
        <v>9.65</v>
      </c>
      <c r="E67" s="24">
        <v>9.4499999999999993</v>
      </c>
      <c r="F67" s="24">
        <v>9.52</v>
      </c>
      <c r="G67" s="31">
        <f t="shared" si="0"/>
        <v>0.76785714285714168</v>
      </c>
      <c r="H67" s="31">
        <f t="shared" si="1"/>
        <v>0.57253792698926886</v>
      </c>
      <c r="I67" s="31">
        <f t="shared" si="2"/>
        <v>0.55677650075569263</v>
      </c>
    </row>
    <row r="68" spans="1:9" x14ac:dyDescent="0.15">
      <c r="A68" s="30">
        <v>40200</v>
      </c>
      <c r="B68" s="24">
        <v>112539344</v>
      </c>
      <c r="C68" s="24">
        <v>9.68</v>
      </c>
      <c r="D68" s="24">
        <v>9.73</v>
      </c>
      <c r="E68" s="24">
        <v>9.5</v>
      </c>
      <c r="F68" s="24">
        <v>9.5500000000000007</v>
      </c>
      <c r="G68" s="31">
        <f t="shared" si="0"/>
        <v>0.71875000000000067</v>
      </c>
      <c r="H68" s="31">
        <f t="shared" si="1"/>
        <v>0.62127528465951276</v>
      </c>
      <c r="I68" s="31">
        <f t="shared" si="2"/>
        <v>0.57827609539029934</v>
      </c>
    </row>
    <row r="69" spans="1:9" x14ac:dyDescent="0.15">
      <c r="A69" s="30">
        <v>40199</v>
      </c>
      <c r="B69" s="24">
        <v>104828456</v>
      </c>
      <c r="C69" s="24">
        <v>9.76</v>
      </c>
      <c r="D69" s="24">
        <v>9.8699999999999992</v>
      </c>
      <c r="E69" s="24">
        <v>9.6300000000000008</v>
      </c>
      <c r="F69" s="24">
        <v>9.8000000000000007</v>
      </c>
      <c r="G69" s="31">
        <f t="shared" si="0"/>
        <v>0.91025641025641213</v>
      </c>
      <c r="H69" s="31">
        <f t="shared" si="1"/>
        <v>0.71760232652514588</v>
      </c>
      <c r="I69" s="31">
        <f t="shared" si="2"/>
        <v>0.62471817243524819</v>
      </c>
    </row>
    <row r="70" spans="1:9" x14ac:dyDescent="0.15">
      <c r="A70" s="30">
        <v>40198</v>
      </c>
      <c r="B70" s="24">
        <v>173747648</v>
      </c>
      <c r="C70" s="24">
        <v>10.08</v>
      </c>
      <c r="D70" s="24">
        <v>10.1</v>
      </c>
      <c r="E70" s="24">
        <v>9.73</v>
      </c>
      <c r="F70" s="24">
        <v>9.76</v>
      </c>
      <c r="G70" s="31">
        <f t="shared" si="0"/>
        <v>0.6633663366336634</v>
      </c>
      <c r="H70" s="31">
        <f t="shared" si="1"/>
        <v>0.69952366322798509</v>
      </c>
      <c r="I70" s="31">
        <f t="shared" si="2"/>
        <v>0.64965333603282716</v>
      </c>
    </row>
    <row r="71" spans="1:9" x14ac:dyDescent="0.15">
      <c r="A71" s="30">
        <v>40197</v>
      </c>
      <c r="B71" s="24">
        <v>106404384</v>
      </c>
      <c r="C71" s="24">
        <v>10.1</v>
      </c>
      <c r="D71" s="24">
        <v>10.16</v>
      </c>
      <c r="E71" s="24">
        <v>10.029999999999999</v>
      </c>
      <c r="F71" s="24">
        <v>10.06</v>
      </c>
      <c r="G71" s="31">
        <f t="shared" si="0"/>
        <v>0.89795918367346983</v>
      </c>
      <c r="H71" s="31">
        <f t="shared" si="1"/>
        <v>0.76566883670981334</v>
      </c>
      <c r="I71" s="31">
        <f t="shared" si="2"/>
        <v>0.68832516959182255</v>
      </c>
    </row>
    <row r="72" spans="1:9" x14ac:dyDescent="0.15">
      <c r="A72" s="30">
        <v>40196</v>
      </c>
      <c r="B72" s="24">
        <v>125174544</v>
      </c>
      <c r="C72" s="24">
        <v>10.14</v>
      </c>
      <c r="D72" s="24">
        <v>10.19</v>
      </c>
      <c r="E72" s="24">
        <v>9.99</v>
      </c>
      <c r="F72" s="24">
        <v>10.09</v>
      </c>
      <c r="G72" s="31">
        <f t="shared" si="0"/>
        <v>0.90099009900990135</v>
      </c>
      <c r="H72" s="31">
        <f t="shared" si="1"/>
        <v>0.81077592414317612</v>
      </c>
      <c r="I72" s="31">
        <f t="shared" si="2"/>
        <v>0.72914208777560707</v>
      </c>
    </row>
    <row r="73" spans="1:9" x14ac:dyDescent="0.15">
      <c r="A73" s="30">
        <v>40193</v>
      </c>
      <c r="B73" s="24">
        <v>117924784</v>
      </c>
      <c r="C73" s="24">
        <v>10.06</v>
      </c>
      <c r="D73" s="24">
        <v>10.23</v>
      </c>
      <c r="E73" s="24">
        <v>10.039999999999999</v>
      </c>
      <c r="F73" s="24">
        <v>10.14</v>
      </c>
      <c r="G73" s="31">
        <f t="shared" si="0"/>
        <v>0.91428571428571448</v>
      </c>
      <c r="H73" s="31">
        <f t="shared" si="1"/>
        <v>0.8452791875240222</v>
      </c>
      <c r="I73" s="31">
        <f t="shared" si="2"/>
        <v>0.76785445435841204</v>
      </c>
    </row>
    <row r="74" spans="1:9" x14ac:dyDescent="0.15">
      <c r="A74" s="30">
        <v>40192</v>
      </c>
      <c r="B74" s="24">
        <v>119251384</v>
      </c>
      <c r="C74" s="24">
        <v>10.039999999999999</v>
      </c>
      <c r="D74" s="24">
        <v>10.08</v>
      </c>
      <c r="E74" s="24">
        <v>9.91</v>
      </c>
      <c r="F74" s="24">
        <v>10.029999999999999</v>
      </c>
      <c r="G74" s="31">
        <f t="shared" si="0"/>
        <v>0.80952380952380865</v>
      </c>
      <c r="H74" s="31">
        <f t="shared" si="1"/>
        <v>0.83336072819061757</v>
      </c>
      <c r="I74" s="31">
        <f t="shared" si="2"/>
        <v>0.78968987896914722</v>
      </c>
    </row>
    <row r="75" spans="1:9" x14ac:dyDescent="0.15">
      <c r="A75" s="30">
        <v>40191</v>
      </c>
      <c r="B75" s="24">
        <v>189279184</v>
      </c>
      <c r="C75" s="24">
        <v>9.94</v>
      </c>
      <c r="D75" s="24">
        <v>10.08</v>
      </c>
      <c r="E75" s="24">
        <v>9.89</v>
      </c>
      <c r="F75" s="24">
        <v>10.039999999999999</v>
      </c>
      <c r="G75" s="31">
        <f t="shared" ref="G75:G82" si="3">(F75-MIN(E67:E75))/(MAX(D67:D75)-MIN(E67:E75))</f>
        <v>0.75641025641025517</v>
      </c>
      <c r="H75" s="31">
        <f t="shared" si="1"/>
        <v>0.80771057093049681</v>
      </c>
      <c r="I75" s="31">
        <f t="shared" si="2"/>
        <v>0.79569677628959712</v>
      </c>
    </row>
    <row r="76" spans="1:9" x14ac:dyDescent="0.15">
      <c r="A76" s="30">
        <v>40190</v>
      </c>
      <c r="B76" s="24">
        <v>152072507</v>
      </c>
      <c r="C76" s="24">
        <v>10.130000000000001</v>
      </c>
      <c r="D76" s="24">
        <v>10.37</v>
      </c>
      <c r="E76" s="24">
        <v>9.98</v>
      </c>
      <c r="F76" s="24">
        <v>10.29</v>
      </c>
      <c r="G76" s="31">
        <f t="shared" si="3"/>
        <v>0.90804597701149414</v>
      </c>
      <c r="H76" s="31">
        <f t="shared" ref="H76:H82" si="4">(2*H75+G76)/3</f>
        <v>0.84115570629082936</v>
      </c>
      <c r="I76" s="31">
        <f t="shared" ref="I76:I82" si="5">(2*I75+H76)/3</f>
        <v>0.8108497529566745</v>
      </c>
    </row>
    <row r="77" spans="1:9" x14ac:dyDescent="0.15">
      <c r="A77" s="30">
        <v>40189</v>
      </c>
      <c r="B77" s="24">
        <v>171300592</v>
      </c>
      <c r="C77" s="24">
        <v>10.52</v>
      </c>
      <c r="D77" s="24">
        <v>10.6</v>
      </c>
      <c r="E77" s="24">
        <v>10.08</v>
      </c>
      <c r="F77" s="24">
        <v>10.18</v>
      </c>
      <c r="G77" s="31">
        <f t="shared" si="3"/>
        <v>0.56701030927835006</v>
      </c>
      <c r="H77" s="31">
        <f t="shared" si="4"/>
        <v>0.74977390728666959</v>
      </c>
      <c r="I77" s="31">
        <f t="shared" si="5"/>
        <v>0.79049113773333957</v>
      </c>
    </row>
    <row r="78" spans="1:9" x14ac:dyDescent="0.15">
      <c r="A78" s="30">
        <v>40186</v>
      </c>
      <c r="B78" s="24">
        <v>108530424</v>
      </c>
      <c r="C78" s="24">
        <v>10.28</v>
      </c>
      <c r="D78" s="24">
        <v>10.38</v>
      </c>
      <c r="E78" s="24">
        <v>10.19</v>
      </c>
      <c r="F78" s="24">
        <v>10.35</v>
      </c>
      <c r="G78" s="31">
        <f t="shared" si="3"/>
        <v>0.71264367816091934</v>
      </c>
      <c r="H78" s="31">
        <f t="shared" si="4"/>
        <v>0.73739716424475288</v>
      </c>
      <c r="I78" s="31">
        <f t="shared" si="5"/>
        <v>0.77279314657047726</v>
      </c>
    </row>
    <row r="79" spans="1:9" x14ac:dyDescent="0.15">
      <c r="A79" s="30">
        <v>40185</v>
      </c>
      <c r="B79" s="24">
        <v>115244200</v>
      </c>
      <c r="C79" s="24">
        <v>10.36</v>
      </c>
      <c r="D79" s="24">
        <v>10.43</v>
      </c>
      <c r="E79" s="24">
        <v>10.24</v>
      </c>
      <c r="F79" s="24">
        <v>10.28</v>
      </c>
      <c r="G79" s="31">
        <f t="shared" si="3"/>
        <v>0.54929577464788637</v>
      </c>
      <c r="H79" s="31">
        <f t="shared" si="4"/>
        <v>0.67469670104579738</v>
      </c>
      <c r="I79" s="31">
        <f t="shared" si="5"/>
        <v>0.74009433139558389</v>
      </c>
    </row>
    <row r="80" spans="1:9" x14ac:dyDescent="0.15">
      <c r="A80" s="30">
        <v>40184</v>
      </c>
      <c r="B80" s="24">
        <v>135860406</v>
      </c>
      <c r="C80" s="24">
        <v>10.35</v>
      </c>
      <c r="D80" s="24">
        <v>10.51</v>
      </c>
      <c r="E80" s="24">
        <v>10.199999999999999</v>
      </c>
      <c r="F80" s="24">
        <v>10.36</v>
      </c>
      <c r="G80" s="33">
        <f t="shared" si="3"/>
        <v>0.66197183098591472</v>
      </c>
      <c r="H80" s="31">
        <f t="shared" si="4"/>
        <v>0.67045507769250312</v>
      </c>
      <c r="I80" s="31">
        <f t="shared" si="5"/>
        <v>0.71688124682789034</v>
      </c>
    </row>
    <row r="81" spans="1:9" x14ac:dyDescent="0.15">
      <c r="A81" s="30">
        <v>40183</v>
      </c>
      <c r="B81" s="24">
        <v>184862080</v>
      </c>
      <c r="C81" s="24">
        <v>10.51</v>
      </c>
      <c r="D81" s="24">
        <v>10.52</v>
      </c>
      <c r="E81" s="24">
        <v>10.199999999999999</v>
      </c>
      <c r="F81" s="24">
        <v>10.36</v>
      </c>
      <c r="G81" s="33">
        <f t="shared" si="3"/>
        <v>0.66197183098591472</v>
      </c>
      <c r="H81" s="31">
        <f t="shared" si="4"/>
        <v>0.66762732879030695</v>
      </c>
      <c r="I81" s="31">
        <f t="shared" si="5"/>
        <v>0.7004632741486958</v>
      </c>
    </row>
    <row r="82" spans="1:9" x14ac:dyDescent="0.15">
      <c r="A82" s="30">
        <v>40182</v>
      </c>
      <c r="B82" s="24">
        <v>96983256</v>
      </c>
      <c r="C82" s="24">
        <v>10.85</v>
      </c>
      <c r="D82" s="24">
        <v>10.87</v>
      </c>
      <c r="E82" s="24">
        <v>10.6</v>
      </c>
      <c r="F82" s="24">
        <v>10.6</v>
      </c>
      <c r="G82" s="33">
        <f t="shared" si="3"/>
        <v>0.72448979591836737</v>
      </c>
      <c r="H82" s="31">
        <f t="shared" si="4"/>
        <v>0.68658148449966039</v>
      </c>
      <c r="I82" s="31">
        <f t="shared" si="5"/>
        <v>0.69583601093235059</v>
      </c>
    </row>
    <row r="83" spans="1:9" x14ac:dyDescent="0.15">
      <c r="H83" s="5"/>
      <c r="I83" s="5"/>
    </row>
    <row r="84" spans="1:9" x14ac:dyDescent="0.15">
      <c r="H84" s="5"/>
      <c r="I84" s="5"/>
    </row>
  </sheetData>
  <customSheetViews>
    <customSheetView guid="{FA6FA8BC-7300-4BEA-922F-F4D633479262}">
      <selection activeCell="B8" sqref="B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78"/>
  <sheetViews>
    <sheetView zoomScaleNormal="100" workbookViewId="0">
      <selection activeCell="G13" sqref="G13"/>
    </sheetView>
  </sheetViews>
  <sheetFormatPr defaultRowHeight="13.5" x14ac:dyDescent="0.15"/>
  <cols>
    <col min="1" max="1" width="8.625" style="1" customWidth="1"/>
    <col min="2" max="2" width="8" style="1" customWidth="1"/>
    <col min="3" max="3" width="8.375" style="1" customWidth="1"/>
    <col min="4" max="4" width="7.25" style="1" customWidth="1"/>
    <col min="5" max="5" width="7.25" style="1" bestFit="1" customWidth="1"/>
    <col min="6" max="9" width="9" style="1"/>
    <col min="10" max="10" width="11.125" style="1" bestFit="1" customWidth="1"/>
    <col min="11" max="16384" width="9" style="1"/>
  </cols>
  <sheetData>
    <row r="1" spans="1:9" ht="23.25" customHeight="1" x14ac:dyDescent="0.15">
      <c r="A1" s="51" t="s">
        <v>132</v>
      </c>
      <c r="B1" s="52"/>
      <c r="C1" s="52"/>
      <c r="D1" s="53"/>
    </row>
    <row r="2" spans="1:9" x14ac:dyDescent="0.15">
      <c r="A2" s="34" t="s">
        <v>129</v>
      </c>
      <c r="B2" s="35">
        <v>1E-3</v>
      </c>
      <c r="C2" s="36"/>
      <c r="D2" s="37"/>
      <c r="I2" s="4"/>
    </row>
    <row r="3" spans="1:9" x14ac:dyDescent="0.15">
      <c r="A3" s="38" t="s">
        <v>130</v>
      </c>
      <c r="B3" s="39">
        <v>3.0000000000000001E-3</v>
      </c>
      <c r="C3" s="40"/>
      <c r="D3" s="41"/>
      <c r="I3" s="4"/>
    </row>
    <row r="4" spans="1:9" x14ac:dyDescent="0.15">
      <c r="A4" s="42" t="s">
        <v>131</v>
      </c>
      <c r="B4" s="43">
        <v>4</v>
      </c>
      <c r="C4" s="44"/>
      <c r="D4" s="45"/>
      <c r="I4" s="4"/>
    </row>
    <row r="5" spans="1:9" x14ac:dyDescent="0.15">
      <c r="A5" s="46" t="s">
        <v>133</v>
      </c>
      <c r="B5" s="36" t="s">
        <v>120</v>
      </c>
      <c r="C5" s="36" t="s">
        <v>121</v>
      </c>
      <c r="D5" s="37" t="s">
        <v>122</v>
      </c>
      <c r="I5" s="4"/>
    </row>
    <row r="6" spans="1:9" x14ac:dyDescent="0.15">
      <c r="A6" s="38" t="s">
        <v>124</v>
      </c>
      <c r="B6" s="40">
        <v>2400</v>
      </c>
      <c r="C6" s="40">
        <v>21.82</v>
      </c>
      <c r="D6" s="41">
        <f>B6*C6</f>
        <v>52368</v>
      </c>
      <c r="I6" s="4"/>
    </row>
    <row r="7" spans="1:9" x14ac:dyDescent="0.15">
      <c r="A7" s="38" t="s">
        <v>125</v>
      </c>
      <c r="B7" s="40">
        <v>300</v>
      </c>
      <c r="C7" s="40"/>
      <c r="D7" s="41"/>
      <c r="I7" s="4"/>
    </row>
    <row r="8" spans="1:9" x14ac:dyDescent="0.15">
      <c r="A8" s="38" t="s">
        <v>126</v>
      </c>
      <c r="B8" s="40">
        <v>200</v>
      </c>
      <c r="C8" s="40">
        <v>12</v>
      </c>
      <c r="D8" s="41">
        <f>B8*C8</f>
        <v>2400</v>
      </c>
      <c r="I8" s="4"/>
    </row>
    <row r="9" spans="1:9" x14ac:dyDescent="0.15">
      <c r="A9" s="38" t="s">
        <v>127</v>
      </c>
      <c r="B9" s="40">
        <v>2900</v>
      </c>
      <c r="C9" s="40">
        <v>0.8</v>
      </c>
      <c r="D9" s="41">
        <f>B9*C9</f>
        <v>2320</v>
      </c>
      <c r="I9" s="4"/>
    </row>
    <row r="10" spans="1:9" x14ac:dyDescent="0.15">
      <c r="A10" s="42" t="s">
        <v>128</v>
      </c>
      <c r="B10" s="44">
        <v>2900</v>
      </c>
      <c r="C10" s="44">
        <v>23.35</v>
      </c>
      <c r="D10" s="45">
        <f>B10*C10</f>
        <v>67715</v>
      </c>
      <c r="I10" s="4"/>
    </row>
    <row r="11" spans="1:9" x14ac:dyDescent="0.15">
      <c r="A11" s="47" t="s">
        <v>123</v>
      </c>
      <c r="B11" s="48">
        <f>D10*(1-B2-B3)-D6*(1+B2+B3)-D8+D9-(SIGN(D6)+SIGN(D10))*B4</f>
        <v>14778.668000000012</v>
      </c>
      <c r="C11" s="49"/>
      <c r="D11" s="50"/>
      <c r="I11" s="4"/>
    </row>
    <row r="12" spans="1:9" x14ac:dyDescent="0.15">
      <c r="A12" s="4"/>
      <c r="I12" s="4"/>
    </row>
    <row r="13" spans="1:9" x14ac:dyDescent="0.15">
      <c r="A13" s="4"/>
      <c r="I13" s="4"/>
    </row>
    <row r="14" spans="1:9" x14ac:dyDescent="0.15">
      <c r="A14" s="4"/>
      <c r="I14" s="4"/>
    </row>
    <row r="15" spans="1:9" x14ac:dyDescent="0.15">
      <c r="A15" s="4"/>
      <c r="I15" s="4"/>
    </row>
    <row r="16" spans="1:9" x14ac:dyDescent="0.15">
      <c r="A16" s="4"/>
      <c r="I16" s="4"/>
    </row>
    <row r="17" spans="1:12" x14ac:dyDescent="0.15">
      <c r="A17" s="4"/>
      <c r="I17" s="4"/>
    </row>
    <row r="18" spans="1:12" x14ac:dyDescent="0.15">
      <c r="A18" s="4"/>
      <c r="I18" s="4"/>
    </row>
    <row r="19" spans="1:12" x14ac:dyDescent="0.15">
      <c r="A19" s="4"/>
      <c r="I19" s="4"/>
    </row>
    <row r="20" spans="1:12" x14ac:dyDescent="0.15">
      <c r="A20" s="4"/>
      <c r="I20" s="4"/>
    </row>
    <row r="21" spans="1:12" x14ac:dyDescent="0.15">
      <c r="A21" s="4"/>
      <c r="I21" s="4"/>
      <c r="L21" s="54"/>
    </row>
    <row r="22" spans="1:12" x14ac:dyDescent="0.15">
      <c r="A22" s="4"/>
      <c r="I22" s="4"/>
    </row>
    <row r="23" spans="1:12" x14ac:dyDescent="0.15">
      <c r="A23" s="4"/>
      <c r="I23" s="4"/>
    </row>
    <row r="24" spans="1:12" x14ac:dyDescent="0.15">
      <c r="A24" s="4"/>
      <c r="I24" s="4"/>
    </row>
    <row r="25" spans="1:12" x14ac:dyDescent="0.15">
      <c r="A25" s="4"/>
      <c r="I25" s="4"/>
    </row>
    <row r="26" spans="1:12" x14ac:dyDescent="0.15">
      <c r="A26" s="4"/>
      <c r="I26" s="4"/>
    </row>
    <row r="27" spans="1:12" x14ac:dyDescent="0.15">
      <c r="A27" s="4"/>
      <c r="I27" s="4"/>
    </row>
    <row r="28" spans="1:12" x14ac:dyDescent="0.15">
      <c r="A28" s="4"/>
      <c r="I28" s="4"/>
    </row>
    <row r="29" spans="1:12" x14ac:dyDescent="0.15">
      <c r="A29" s="4"/>
      <c r="I29" s="4"/>
    </row>
    <row r="30" spans="1:12" x14ac:dyDescent="0.15">
      <c r="A30" s="4"/>
      <c r="I30" s="4"/>
    </row>
    <row r="31" spans="1:12" x14ac:dyDescent="0.15">
      <c r="A31" s="4"/>
      <c r="I31" s="4"/>
    </row>
    <row r="32" spans="1:12" x14ac:dyDescent="0.15">
      <c r="A32" s="4"/>
      <c r="I32" s="4"/>
    </row>
    <row r="33" spans="1:9" x14ac:dyDescent="0.15">
      <c r="A33" s="4"/>
      <c r="I33" s="4"/>
    </row>
    <row r="34" spans="1:9" x14ac:dyDescent="0.15">
      <c r="A34" s="4"/>
      <c r="I34" s="4"/>
    </row>
    <row r="35" spans="1:9" x14ac:dyDescent="0.15">
      <c r="A35" s="4"/>
      <c r="I35" s="4"/>
    </row>
    <row r="36" spans="1:9" x14ac:dyDescent="0.15">
      <c r="A36" s="4"/>
      <c r="I36" s="4"/>
    </row>
    <row r="37" spans="1:9" x14ac:dyDescent="0.15">
      <c r="A37" s="4"/>
      <c r="I37" s="4"/>
    </row>
    <row r="38" spans="1:9" x14ac:dyDescent="0.15">
      <c r="A38" s="4"/>
      <c r="I38" s="4"/>
    </row>
    <row r="39" spans="1:9" x14ac:dyDescent="0.15">
      <c r="A39" s="4"/>
      <c r="I39" s="4"/>
    </row>
    <row r="40" spans="1:9" x14ac:dyDescent="0.15">
      <c r="A40" s="4"/>
      <c r="I40" s="4"/>
    </row>
    <row r="41" spans="1:9" x14ac:dyDescent="0.15">
      <c r="A41" s="4"/>
      <c r="I41" s="4"/>
    </row>
    <row r="42" spans="1:9" x14ac:dyDescent="0.15">
      <c r="A42" s="4"/>
      <c r="I42" s="4"/>
    </row>
    <row r="43" spans="1:9" x14ac:dyDescent="0.15">
      <c r="A43" s="4"/>
      <c r="I43" s="4"/>
    </row>
    <row r="44" spans="1:9" x14ac:dyDescent="0.15">
      <c r="A44" s="4"/>
      <c r="I44" s="4"/>
    </row>
    <row r="45" spans="1:9" x14ac:dyDescent="0.15">
      <c r="A45" s="4"/>
      <c r="I45" s="4"/>
    </row>
    <row r="46" spans="1:9" x14ac:dyDescent="0.15">
      <c r="A46" s="4"/>
      <c r="I46" s="4"/>
    </row>
    <row r="47" spans="1:9" x14ac:dyDescent="0.15">
      <c r="A47" s="4"/>
      <c r="I47" s="4"/>
    </row>
    <row r="48" spans="1:9" x14ac:dyDescent="0.15">
      <c r="A48" s="4"/>
      <c r="I48" s="4"/>
    </row>
    <row r="49" spans="1:9" x14ac:dyDescent="0.15">
      <c r="A49" s="4"/>
      <c r="I49" s="4"/>
    </row>
    <row r="50" spans="1:9" x14ac:dyDescent="0.15">
      <c r="A50" s="4"/>
      <c r="I50" s="4"/>
    </row>
    <row r="51" spans="1:9" x14ac:dyDescent="0.15">
      <c r="A51" s="4"/>
      <c r="I51" s="4"/>
    </row>
    <row r="52" spans="1:9" x14ac:dyDescent="0.15">
      <c r="A52" s="4"/>
      <c r="I52" s="4"/>
    </row>
    <row r="53" spans="1:9" x14ac:dyDescent="0.15">
      <c r="A53" s="4"/>
      <c r="I53" s="4"/>
    </row>
    <row r="54" spans="1:9" x14ac:dyDescent="0.15">
      <c r="A54" s="4"/>
      <c r="I54" s="4"/>
    </row>
    <row r="55" spans="1:9" x14ac:dyDescent="0.15">
      <c r="A55" s="4"/>
    </row>
    <row r="56" spans="1:9" x14ac:dyDescent="0.15">
      <c r="A56" s="4"/>
    </row>
    <row r="57" spans="1:9" x14ac:dyDescent="0.15">
      <c r="A57" s="4"/>
    </row>
    <row r="58" spans="1:9" x14ac:dyDescent="0.15">
      <c r="A58" s="4"/>
    </row>
    <row r="59" spans="1:9" x14ac:dyDescent="0.15">
      <c r="A59" s="4"/>
    </row>
    <row r="60" spans="1:9" x14ac:dyDescent="0.15">
      <c r="A60" s="4"/>
    </row>
    <row r="61" spans="1:9" x14ac:dyDescent="0.15">
      <c r="A61" s="4"/>
    </row>
    <row r="62" spans="1:9" x14ac:dyDescent="0.15">
      <c r="A62" s="4"/>
    </row>
    <row r="63" spans="1:9" x14ac:dyDescent="0.15">
      <c r="A63" s="4"/>
    </row>
    <row r="64" spans="1:9" x14ac:dyDescent="0.15">
      <c r="A64" s="4"/>
    </row>
    <row r="65" spans="1:1" x14ac:dyDescent="0.15">
      <c r="A65" s="4"/>
    </row>
    <row r="66" spans="1:1" x14ac:dyDescent="0.15">
      <c r="A66" s="4"/>
    </row>
    <row r="67" spans="1:1" x14ac:dyDescent="0.15">
      <c r="A67" s="4"/>
    </row>
    <row r="68" spans="1:1" x14ac:dyDescent="0.15">
      <c r="A68" s="4"/>
    </row>
    <row r="69" spans="1:1" x14ac:dyDescent="0.15">
      <c r="A69" s="4"/>
    </row>
    <row r="70" spans="1:1" x14ac:dyDescent="0.15">
      <c r="A70" s="4"/>
    </row>
    <row r="71" spans="1:1" x14ac:dyDescent="0.15">
      <c r="A71" s="4"/>
    </row>
    <row r="72" spans="1:1" x14ac:dyDescent="0.15">
      <c r="A72" s="4"/>
    </row>
    <row r="73" spans="1:1" x14ac:dyDescent="0.15">
      <c r="A73" s="4"/>
    </row>
    <row r="74" spans="1:1" x14ac:dyDescent="0.15">
      <c r="A74" s="4"/>
    </row>
    <row r="75" spans="1:1" x14ac:dyDescent="0.15">
      <c r="A75" s="4"/>
    </row>
    <row r="76" spans="1:1" x14ac:dyDescent="0.15">
      <c r="A76" s="4"/>
    </row>
    <row r="77" spans="1:1" x14ac:dyDescent="0.15">
      <c r="A77" s="4"/>
    </row>
    <row r="78" spans="1:1" x14ac:dyDescent="0.15">
      <c r="A78" s="4"/>
    </row>
  </sheetData>
  <mergeCells count="2">
    <mergeCell ref="A1:D1"/>
    <mergeCell ref="B11:D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H11"/>
  <sheetViews>
    <sheetView zoomScale="84" zoomScaleNormal="84" workbookViewId="0">
      <selection activeCell="M29" sqref="M29"/>
    </sheetView>
  </sheetViews>
  <sheetFormatPr defaultRowHeight="13.5" x14ac:dyDescent="0.15"/>
  <cols>
    <col min="1" max="1" width="17.625" customWidth="1"/>
    <col min="2" max="2" width="10" customWidth="1"/>
    <col min="3" max="4" width="8.5" customWidth="1"/>
    <col min="5" max="5" width="5.75" bestFit="1" customWidth="1"/>
    <col min="6" max="6" width="6.25" customWidth="1"/>
    <col min="7" max="7" width="5.75" customWidth="1"/>
    <col min="8" max="8" width="8.5" customWidth="1"/>
  </cols>
  <sheetData>
    <row r="3" spans="1:8" x14ac:dyDescent="0.15">
      <c r="A3" s="18" t="s">
        <v>189</v>
      </c>
      <c r="B3" s="18" t="s">
        <v>187</v>
      </c>
    </row>
    <row r="4" spans="1:8" x14ac:dyDescent="0.15">
      <c r="A4" s="18" t="s">
        <v>176</v>
      </c>
      <c r="B4" t="s">
        <v>177</v>
      </c>
      <c r="C4" t="s">
        <v>5</v>
      </c>
      <c r="D4" t="s">
        <v>6</v>
      </c>
      <c r="E4" t="s">
        <v>178</v>
      </c>
      <c r="F4" t="s">
        <v>179</v>
      </c>
      <c r="G4" t="s">
        <v>180</v>
      </c>
      <c r="H4" t="s">
        <v>181</v>
      </c>
    </row>
    <row r="5" spans="1:8" x14ac:dyDescent="0.15">
      <c r="A5" s="19" t="s">
        <v>182</v>
      </c>
      <c r="B5" s="20"/>
      <c r="C5" s="20"/>
      <c r="D5" s="20"/>
      <c r="E5" s="20"/>
      <c r="F5" s="20"/>
      <c r="G5" s="20"/>
      <c r="H5" s="20"/>
    </row>
    <row r="6" spans="1:8" x14ac:dyDescent="0.15">
      <c r="A6" s="19" t="s">
        <v>142</v>
      </c>
      <c r="B6" s="20"/>
      <c r="C6" s="20">
        <v>36200</v>
      </c>
      <c r="D6" s="20">
        <v>36700</v>
      </c>
      <c r="E6" s="20"/>
      <c r="F6" s="20"/>
      <c r="G6" s="20">
        <v>500</v>
      </c>
      <c r="H6" s="20">
        <v>73400</v>
      </c>
    </row>
    <row r="7" spans="1:8" x14ac:dyDescent="0.15">
      <c r="A7" s="19" t="s">
        <v>183</v>
      </c>
      <c r="B7" s="20"/>
      <c r="C7" s="20">
        <v>15000</v>
      </c>
      <c r="D7" s="20">
        <v>15000</v>
      </c>
      <c r="E7" s="20"/>
      <c r="F7" s="20"/>
      <c r="G7" s="20"/>
      <c r="H7" s="20">
        <v>30000</v>
      </c>
    </row>
    <row r="8" spans="1:8" x14ac:dyDescent="0.15">
      <c r="A8" s="19" t="s">
        <v>184</v>
      </c>
      <c r="B8" s="20"/>
      <c r="C8" s="20">
        <v>18000</v>
      </c>
      <c r="D8" s="20">
        <v>18000</v>
      </c>
      <c r="E8" s="20"/>
      <c r="F8" s="20"/>
      <c r="G8" s="20"/>
      <c r="H8" s="20">
        <v>36000</v>
      </c>
    </row>
    <row r="9" spans="1:8" x14ac:dyDescent="0.15">
      <c r="A9" s="19" t="s">
        <v>185</v>
      </c>
      <c r="B9" s="20"/>
      <c r="C9" s="20">
        <v>25000</v>
      </c>
      <c r="D9" s="20">
        <v>25600</v>
      </c>
      <c r="E9" s="20"/>
      <c r="F9" s="20">
        <v>600</v>
      </c>
      <c r="G9" s="20"/>
      <c r="H9" s="20">
        <v>51200</v>
      </c>
    </row>
    <row r="10" spans="1:8" x14ac:dyDescent="0.15">
      <c r="A10" s="19" t="s">
        <v>186</v>
      </c>
      <c r="B10" s="20"/>
      <c r="C10" s="20">
        <v>25500</v>
      </c>
      <c r="D10" s="20">
        <v>27000</v>
      </c>
      <c r="E10" s="20"/>
      <c r="F10" s="20">
        <v>1200</v>
      </c>
      <c r="G10" s="20">
        <v>300</v>
      </c>
      <c r="H10" s="20">
        <v>54000</v>
      </c>
    </row>
    <row r="11" spans="1:8" x14ac:dyDescent="0.15">
      <c r="A11" s="19" t="s">
        <v>181</v>
      </c>
      <c r="B11" s="20"/>
      <c r="C11" s="20">
        <v>119700</v>
      </c>
      <c r="D11" s="20">
        <v>122300</v>
      </c>
      <c r="E11" s="20"/>
      <c r="F11" s="20">
        <v>1800</v>
      </c>
      <c r="G11" s="20">
        <v>800</v>
      </c>
      <c r="H11" s="20">
        <v>244600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71"/>
  <sheetViews>
    <sheetView tabSelected="1" zoomScaleNormal="100" workbookViewId="0">
      <selection activeCell="L25" sqref="L25"/>
    </sheetView>
  </sheetViews>
  <sheetFormatPr defaultRowHeight="13.5" x14ac:dyDescent="0.15"/>
  <cols>
    <col min="1" max="1" width="10.25" style="1" bestFit="1" customWidth="1"/>
    <col min="2" max="2" width="4.75" style="1" bestFit="1" customWidth="1"/>
    <col min="3" max="6" width="8" style="1" bestFit="1" customWidth="1"/>
    <col min="7" max="7" width="13" style="1" bestFit="1" customWidth="1"/>
    <col min="8" max="8" width="12.125" style="1" bestFit="1" customWidth="1"/>
    <col min="9" max="9" width="3" style="1" customWidth="1"/>
    <col min="10" max="10" width="4.125" style="1" customWidth="1"/>
    <col min="11" max="11" width="5.625" style="1" customWidth="1"/>
    <col min="12" max="12" width="13.125" style="1" customWidth="1"/>
    <col min="13" max="13" width="10" style="1" customWidth="1"/>
    <col min="14" max="14" width="10.75" style="1" customWidth="1"/>
    <col min="15" max="15" width="9.625" style="1" customWidth="1"/>
    <col min="16" max="16" width="6.25" style="1" customWidth="1"/>
    <col min="17" max="17" width="7.375" style="1" customWidth="1"/>
    <col min="18" max="18" width="5.75" style="1" customWidth="1"/>
    <col min="19" max="19" width="8.5" style="1" customWidth="1"/>
    <col min="20" max="16384" width="9" style="1"/>
  </cols>
  <sheetData>
    <row r="1" spans="1:19" x14ac:dyDescent="0.15">
      <c r="A1" s="24" t="s">
        <v>134</v>
      </c>
      <c r="B1" s="24" t="s">
        <v>133</v>
      </c>
      <c r="C1" s="24" t="s">
        <v>135</v>
      </c>
      <c r="D1" s="24" t="s">
        <v>154</v>
      </c>
      <c r="E1" s="24" t="s">
        <v>136</v>
      </c>
      <c r="F1" s="24" t="s">
        <v>137</v>
      </c>
      <c r="G1" s="24" t="s">
        <v>138</v>
      </c>
      <c r="H1" s="24" t="s">
        <v>122</v>
      </c>
      <c r="J1" s="1">
        <v>-1</v>
      </c>
      <c r="L1" s="18" t="s">
        <v>188</v>
      </c>
      <c r="M1" s="18" t="s">
        <v>187</v>
      </c>
      <c r="N1"/>
      <c r="O1"/>
      <c r="P1"/>
      <c r="Q1"/>
      <c r="R1"/>
      <c r="S1"/>
    </row>
    <row r="2" spans="1:19" x14ac:dyDescent="0.15">
      <c r="A2" s="30">
        <v>39770</v>
      </c>
      <c r="B2" s="24" t="s">
        <v>139</v>
      </c>
      <c r="C2" s="55" t="s">
        <v>140</v>
      </c>
      <c r="D2" s="55"/>
      <c r="E2" s="24"/>
      <c r="F2" s="24"/>
      <c r="G2" s="56">
        <v>500000</v>
      </c>
      <c r="H2" s="56">
        <v>500000</v>
      </c>
      <c r="K2"/>
      <c r="L2" s="18" t="s">
        <v>176</v>
      </c>
      <c r="M2" t="s">
        <v>177</v>
      </c>
      <c r="N2" t="s">
        <v>5</v>
      </c>
      <c r="O2" t="s">
        <v>6</v>
      </c>
      <c r="P2" t="s">
        <v>178</v>
      </c>
      <c r="Q2" t="s">
        <v>179</v>
      </c>
      <c r="R2" t="s">
        <v>180</v>
      </c>
      <c r="S2" t="s">
        <v>181</v>
      </c>
    </row>
    <row r="3" spans="1:19" x14ac:dyDescent="0.15">
      <c r="A3" s="30">
        <v>39774</v>
      </c>
      <c r="B3" s="24" t="s">
        <v>141</v>
      </c>
      <c r="C3" s="55" t="s">
        <v>142</v>
      </c>
      <c r="D3" s="55" t="s">
        <v>155</v>
      </c>
      <c r="E3" s="56">
        <v>10.95</v>
      </c>
      <c r="F3" s="24">
        <v>16700</v>
      </c>
      <c r="G3" s="56">
        <f>E3*F3*J1</f>
        <v>-182865</v>
      </c>
      <c r="H3" s="56">
        <f t="shared" ref="H3:H12" si="0">H2+G3</f>
        <v>317135</v>
      </c>
      <c r="K3"/>
      <c r="L3" s="19" t="s">
        <v>182</v>
      </c>
      <c r="M3" s="20">
        <v>700000</v>
      </c>
      <c r="N3" s="20"/>
      <c r="O3" s="20"/>
      <c r="P3" s="20"/>
      <c r="Q3" s="20"/>
      <c r="R3" s="20"/>
      <c r="S3" s="20">
        <v>700000</v>
      </c>
    </row>
    <row r="4" spans="1:19" x14ac:dyDescent="0.15">
      <c r="A4" s="30">
        <v>39774</v>
      </c>
      <c r="B4" s="24" t="s">
        <v>141</v>
      </c>
      <c r="C4" s="55" t="s">
        <v>193</v>
      </c>
      <c r="D4" s="55" t="s">
        <v>156</v>
      </c>
      <c r="E4" s="56">
        <v>11.53</v>
      </c>
      <c r="F4" s="24">
        <v>5500</v>
      </c>
      <c r="G4" s="56">
        <f>E4*F4*J1</f>
        <v>-63415</v>
      </c>
      <c r="H4" s="56">
        <f t="shared" si="0"/>
        <v>253720</v>
      </c>
      <c r="K4" s="19"/>
      <c r="L4" s="19" t="s">
        <v>142</v>
      </c>
      <c r="M4" s="20"/>
      <c r="N4" s="20">
        <v>-508710</v>
      </c>
      <c r="O4" s="20">
        <v>526789</v>
      </c>
      <c r="P4" s="20"/>
      <c r="Q4" s="20"/>
      <c r="R4" s="20"/>
      <c r="S4" s="20">
        <v>18079</v>
      </c>
    </row>
    <row r="5" spans="1:19" x14ac:dyDescent="0.15">
      <c r="A5" s="30">
        <v>39778</v>
      </c>
      <c r="B5" s="24" t="s">
        <v>151</v>
      </c>
      <c r="C5" s="55" t="s">
        <v>152</v>
      </c>
      <c r="D5" s="55" t="s">
        <v>155</v>
      </c>
      <c r="E5" s="56"/>
      <c r="F5" s="24">
        <v>500</v>
      </c>
      <c r="G5" s="56"/>
      <c r="H5" s="56">
        <f t="shared" si="0"/>
        <v>253720</v>
      </c>
      <c r="K5" s="19"/>
      <c r="L5" s="19" t="s">
        <v>183</v>
      </c>
      <c r="M5" s="20"/>
      <c r="N5" s="20">
        <v>-102750</v>
      </c>
      <c r="O5" s="20">
        <v>130349.99999999999</v>
      </c>
      <c r="P5" s="20">
        <v>3750</v>
      </c>
      <c r="Q5" s="20"/>
      <c r="R5" s="20"/>
      <c r="S5" s="20">
        <v>31349.999999999985</v>
      </c>
    </row>
    <row r="6" spans="1:19" x14ac:dyDescent="0.15">
      <c r="A6" s="30">
        <v>39778</v>
      </c>
      <c r="B6" s="24" t="s">
        <v>153</v>
      </c>
      <c r="C6" s="55" t="s">
        <v>157</v>
      </c>
      <c r="D6" s="55" t="s">
        <v>158</v>
      </c>
      <c r="E6" s="56">
        <v>6.85</v>
      </c>
      <c r="F6" s="24">
        <v>15000</v>
      </c>
      <c r="G6" s="56">
        <f>E6*F6*J1</f>
        <v>-102750</v>
      </c>
      <c r="H6" s="56">
        <f t="shared" si="0"/>
        <v>150970</v>
      </c>
      <c r="K6" s="19"/>
      <c r="L6" s="19" t="s">
        <v>184</v>
      </c>
      <c r="M6" s="20"/>
      <c r="N6" s="20">
        <v>-392760</v>
      </c>
      <c r="O6" s="20">
        <v>402300</v>
      </c>
      <c r="P6" s="20"/>
      <c r="Q6" s="20"/>
      <c r="R6" s="20"/>
      <c r="S6" s="20">
        <v>9540</v>
      </c>
    </row>
    <row r="7" spans="1:19" x14ac:dyDescent="0.15">
      <c r="A7" s="30">
        <v>39780</v>
      </c>
      <c r="B7" s="24" t="s">
        <v>147</v>
      </c>
      <c r="C7" s="55" t="s">
        <v>193</v>
      </c>
      <c r="D7" s="55" t="s">
        <v>156</v>
      </c>
      <c r="E7" s="56">
        <v>3.88</v>
      </c>
      <c r="F7" s="24">
        <v>1200</v>
      </c>
      <c r="G7" s="56">
        <f>E7*F7*J1</f>
        <v>-4656</v>
      </c>
      <c r="H7" s="56">
        <f t="shared" si="0"/>
        <v>146314</v>
      </c>
      <c r="K7" s="19"/>
      <c r="L7" s="19" t="s">
        <v>185</v>
      </c>
      <c r="M7" s="20"/>
      <c r="N7" s="20">
        <v>-107749.99999999999</v>
      </c>
      <c r="O7" s="20">
        <v>112128</v>
      </c>
      <c r="P7" s="20"/>
      <c r="Q7" s="20">
        <v>-720</v>
      </c>
      <c r="R7" s="20"/>
      <c r="S7" s="20">
        <v>3658.0000000000146</v>
      </c>
    </row>
    <row r="8" spans="1:19" x14ac:dyDescent="0.15">
      <c r="A8" s="30">
        <v>39783</v>
      </c>
      <c r="B8" s="24" t="s">
        <v>146</v>
      </c>
      <c r="C8" s="55" t="s">
        <v>143</v>
      </c>
      <c r="D8" s="55" t="s">
        <v>156</v>
      </c>
      <c r="E8" s="56"/>
      <c r="F8" s="24">
        <v>300</v>
      </c>
      <c r="G8" s="56"/>
      <c r="H8" s="56">
        <f t="shared" si="0"/>
        <v>146314</v>
      </c>
      <c r="K8" s="19"/>
      <c r="L8" s="19" t="s">
        <v>186</v>
      </c>
      <c r="M8" s="20"/>
      <c r="N8" s="20">
        <v>-294815</v>
      </c>
      <c r="O8" s="20">
        <v>325560</v>
      </c>
      <c r="P8" s="20"/>
      <c r="Q8" s="20">
        <v>-4656</v>
      </c>
      <c r="R8" s="20"/>
      <c r="S8" s="20">
        <v>26089</v>
      </c>
    </row>
    <row r="9" spans="1:19" x14ac:dyDescent="0.15">
      <c r="A9" s="30">
        <v>39791</v>
      </c>
      <c r="B9" s="24" t="s">
        <v>144</v>
      </c>
      <c r="C9" s="55" t="s">
        <v>145</v>
      </c>
      <c r="D9" s="55" t="s">
        <v>156</v>
      </c>
      <c r="E9" s="56">
        <v>11.88</v>
      </c>
      <c r="F9" s="24">
        <v>7000</v>
      </c>
      <c r="G9" s="56">
        <f>E9*F9</f>
        <v>83160</v>
      </c>
      <c r="H9" s="56">
        <f t="shared" si="0"/>
        <v>229474</v>
      </c>
      <c r="K9" s="19"/>
      <c r="L9" s="19" t="s">
        <v>181</v>
      </c>
      <c r="M9" s="20">
        <v>700000</v>
      </c>
      <c r="N9" s="20">
        <v>-1406785</v>
      </c>
      <c r="O9" s="20">
        <v>1497127</v>
      </c>
      <c r="P9" s="20">
        <v>3750</v>
      </c>
      <c r="Q9" s="20">
        <v>-5376</v>
      </c>
      <c r="R9" s="20"/>
      <c r="S9" s="20">
        <v>788716</v>
      </c>
    </row>
    <row r="10" spans="1:19" x14ac:dyDescent="0.15">
      <c r="A10" s="30">
        <v>39792</v>
      </c>
      <c r="B10" s="24" t="s">
        <v>144</v>
      </c>
      <c r="C10" s="55" t="s">
        <v>150</v>
      </c>
      <c r="D10" s="55" t="s">
        <v>155</v>
      </c>
      <c r="E10" s="56">
        <v>11.32</v>
      </c>
      <c r="F10" s="24">
        <v>17200</v>
      </c>
      <c r="G10" s="56">
        <f>E10*F10</f>
        <v>194704</v>
      </c>
      <c r="H10" s="56">
        <f t="shared" si="0"/>
        <v>424178</v>
      </c>
      <c r="K10" s="19"/>
      <c r="L10"/>
      <c r="M10"/>
      <c r="N10"/>
      <c r="O10"/>
      <c r="P10"/>
      <c r="Q10"/>
      <c r="R10"/>
      <c r="S10"/>
    </row>
    <row r="11" spans="1:19" x14ac:dyDescent="0.15">
      <c r="A11" s="30">
        <v>39872</v>
      </c>
      <c r="B11" s="24" t="s">
        <v>148</v>
      </c>
      <c r="C11" s="55" t="s">
        <v>149</v>
      </c>
      <c r="D11" s="55"/>
      <c r="E11" s="56"/>
      <c r="F11" s="24"/>
      <c r="G11" s="56">
        <v>200000</v>
      </c>
      <c r="H11" s="56">
        <f t="shared" si="0"/>
        <v>624178</v>
      </c>
      <c r="K11"/>
      <c r="L11"/>
      <c r="M11"/>
      <c r="N11"/>
      <c r="O11"/>
      <c r="P11"/>
      <c r="Q11"/>
      <c r="R11"/>
      <c r="S11"/>
    </row>
    <row r="12" spans="1:19" x14ac:dyDescent="0.15">
      <c r="A12" s="30">
        <v>39845</v>
      </c>
      <c r="B12" s="24" t="s">
        <v>163</v>
      </c>
      <c r="C12" s="55" t="s">
        <v>164</v>
      </c>
      <c r="D12" s="55" t="s">
        <v>165</v>
      </c>
      <c r="E12" s="56">
        <v>0.25</v>
      </c>
      <c r="F12" s="24"/>
      <c r="G12" s="56">
        <f>E12*F6</f>
        <v>3750</v>
      </c>
      <c r="H12" s="56">
        <f t="shared" si="0"/>
        <v>627928</v>
      </c>
      <c r="K12"/>
      <c r="L12"/>
      <c r="M12"/>
      <c r="N12"/>
      <c r="O12"/>
      <c r="P12"/>
      <c r="Q12"/>
      <c r="R12"/>
      <c r="S12"/>
    </row>
    <row r="13" spans="1:19" x14ac:dyDescent="0.15">
      <c r="A13" s="30">
        <v>39905</v>
      </c>
      <c r="B13" s="24" t="s">
        <v>141</v>
      </c>
      <c r="C13" s="55" t="s">
        <v>193</v>
      </c>
      <c r="D13" s="55" t="s">
        <v>156</v>
      </c>
      <c r="E13" s="56">
        <v>11.57</v>
      </c>
      <c r="F13" s="24">
        <v>20000</v>
      </c>
      <c r="G13" s="56">
        <f>E13*F13*J1</f>
        <v>-231400</v>
      </c>
      <c r="H13" s="56">
        <f>H11+G13</f>
        <v>392778</v>
      </c>
      <c r="K13"/>
      <c r="L13"/>
      <c r="M13"/>
      <c r="N13"/>
      <c r="O13"/>
      <c r="P13"/>
      <c r="Q13"/>
      <c r="R13"/>
      <c r="S13"/>
    </row>
    <row r="14" spans="1:19" x14ac:dyDescent="0.15">
      <c r="A14" s="30">
        <v>39905</v>
      </c>
      <c r="B14" s="24" t="s">
        <v>153</v>
      </c>
      <c r="C14" s="55" t="s">
        <v>159</v>
      </c>
      <c r="D14" s="55" t="s">
        <v>160</v>
      </c>
      <c r="E14" s="56">
        <v>21.82</v>
      </c>
      <c r="F14" s="24">
        <v>18000</v>
      </c>
      <c r="G14" s="56">
        <f>E14*F14*J1</f>
        <v>-392760</v>
      </c>
      <c r="H14" s="56">
        <f t="shared" ref="H14:H19" si="1">H13+G14</f>
        <v>18</v>
      </c>
      <c r="K14"/>
      <c r="L14"/>
      <c r="M14"/>
      <c r="N14"/>
      <c r="O14"/>
      <c r="P14"/>
      <c r="Q14"/>
      <c r="R14"/>
      <c r="S14"/>
    </row>
    <row r="15" spans="1:19" x14ac:dyDescent="0.15">
      <c r="A15" s="30">
        <v>39906</v>
      </c>
      <c r="B15" s="24" t="s">
        <v>119</v>
      </c>
      <c r="C15" s="55" t="s">
        <v>161</v>
      </c>
      <c r="D15" s="55" t="s">
        <v>162</v>
      </c>
      <c r="E15" s="56">
        <v>22.35</v>
      </c>
      <c r="F15" s="24">
        <v>18000</v>
      </c>
      <c r="G15" s="56">
        <f>E15*F15</f>
        <v>402300</v>
      </c>
      <c r="H15" s="56">
        <f t="shared" si="1"/>
        <v>402318</v>
      </c>
      <c r="K15"/>
      <c r="L15"/>
      <c r="M15"/>
      <c r="N15"/>
      <c r="O15"/>
      <c r="P15"/>
      <c r="Q15"/>
      <c r="R15"/>
      <c r="S15"/>
    </row>
    <row r="16" spans="1:19" x14ac:dyDescent="0.15">
      <c r="A16" s="30">
        <v>39906</v>
      </c>
      <c r="B16" s="24" t="s">
        <v>153</v>
      </c>
      <c r="C16" s="55" t="s">
        <v>167</v>
      </c>
      <c r="D16" s="55" t="s">
        <v>168</v>
      </c>
      <c r="E16" s="56">
        <v>4.3099999999999996</v>
      </c>
      <c r="F16" s="24">
        <v>25000</v>
      </c>
      <c r="G16" s="56">
        <f>E16*F16*J1</f>
        <v>-107749.99999999999</v>
      </c>
      <c r="H16" s="56">
        <f t="shared" si="1"/>
        <v>294568</v>
      </c>
      <c r="K16"/>
      <c r="L16"/>
      <c r="M16"/>
      <c r="N16"/>
      <c r="O16"/>
      <c r="P16"/>
      <c r="Q16"/>
      <c r="R16"/>
      <c r="S16"/>
    </row>
    <row r="17" spans="1:19" x14ac:dyDescent="0.15">
      <c r="A17" s="30">
        <v>39912</v>
      </c>
      <c r="B17" s="24" t="s">
        <v>169</v>
      </c>
      <c r="C17" s="55" t="s">
        <v>170</v>
      </c>
      <c r="D17" s="55" t="s">
        <v>171</v>
      </c>
      <c r="E17" s="56">
        <v>1.2</v>
      </c>
      <c r="F17" s="24">
        <v>600</v>
      </c>
      <c r="G17" s="56">
        <f>E17*F17*J1</f>
        <v>-720</v>
      </c>
      <c r="H17" s="56">
        <f t="shared" si="1"/>
        <v>293848</v>
      </c>
      <c r="K17"/>
      <c r="L17"/>
      <c r="M17"/>
      <c r="N17"/>
      <c r="O17"/>
      <c r="P17"/>
      <c r="Q17"/>
      <c r="R17"/>
      <c r="S17"/>
    </row>
    <row r="18" spans="1:19" x14ac:dyDescent="0.15">
      <c r="A18" s="30">
        <v>39916</v>
      </c>
      <c r="B18" s="24" t="s">
        <v>119</v>
      </c>
      <c r="C18" s="55" t="s">
        <v>172</v>
      </c>
      <c r="D18" s="55" t="s">
        <v>171</v>
      </c>
      <c r="E18" s="56">
        <v>4.38</v>
      </c>
      <c r="F18" s="24">
        <v>25600</v>
      </c>
      <c r="G18" s="56">
        <f>E18*F18</f>
        <v>112128</v>
      </c>
      <c r="H18" s="56">
        <f t="shared" si="1"/>
        <v>405976</v>
      </c>
      <c r="K18"/>
      <c r="L18"/>
      <c r="M18"/>
      <c r="N18"/>
      <c r="O18"/>
      <c r="P18"/>
      <c r="Q18"/>
      <c r="R18"/>
      <c r="S18"/>
    </row>
    <row r="19" spans="1:19" x14ac:dyDescent="0.15">
      <c r="A19" s="30">
        <v>39916</v>
      </c>
      <c r="B19" s="24" t="s">
        <v>153</v>
      </c>
      <c r="C19" s="55" t="s">
        <v>173</v>
      </c>
      <c r="D19" s="55" t="s">
        <v>174</v>
      </c>
      <c r="E19" s="56">
        <v>16.71</v>
      </c>
      <c r="F19" s="24">
        <v>19500</v>
      </c>
      <c r="G19" s="56">
        <f>E19*F19*J1</f>
        <v>-325845</v>
      </c>
      <c r="H19" s="56">
        <f t="shared" si="1"/>
        <v>80131</v>
      </c>
      <c r="K19"/>
      <c r="L19"/>
      <c r="M19"/>
      <c r="N19"/>
      <c r="O19"/>
      <c r="P19"/>
      <c r="Q19"/>
      <c r="R19"/>
      <c r="S19"/>
    </row>
    <row r="20" spans="1:19" x14ac:dyDescent="0.15">
      <c r="A20" s="30">
        <v>39918</v>
      </c>
      <c r="B20" s="24" t="s">
        <v>119</v>
      </c>
      <c r="C20" s="55" t="s">
        <v>166</v>
      </c>
      <c r="D20" s="55" t="s">
        <v>158</v>
      </c>
      <c r="E20" s="56">
        <v>8.69</v>
      </c>
      <c r="F20" s="24">
        <v>15000</v>
      </c>
      <c r="G20" s="56">
        <f>E20*F20</f>
        <v>130349.99999999999</v>
      </c>
      <c r="H20" s="56">
        <f t="shared" ref="H20:H22" si="2">H19+G20</f>
        <v>210481</v>
      </c>
      <c r="K20"/>
      <c r="L20"/>
      <c r="M20"/>
      <c r="N20"/>
      <c r="O20"/>
      <c r="P20"/>
      <c r="Q20"/>
      <c r="R20"/>
      <c r="S20"/>
    </row>
    <row r="21" spans="1:19" x14ac:dyDescent="0.15">
      <c r="A21" s="30">
        <v>39939</v>
      </c>
      <c r="B21" s="24" t="s">
        <v>119</v>
      </c>
      <c r="C21" s="55" t="s">
        <v>175</v>
      </c>
      <c r="D21" s="55" t="s">
        <v>155</v>
      </c>
      <c r="E21" s="56">
        <v>17.03</v>
      </c>
      <c r="F21" s="24">
        <v>19500</v>
      </c>
      <c r="G21" s="56">
        <f>E21*F21</f>
        <v>332085</v>
      </c>
      <c r="H21" s="56">
        <f t="shared" si="2"/>
        <v>542566</v>
      </c>
      <c r="K21"/>
      <c r="L21"/>
      <c r="M21"/>
      <c r="N21"/>
      <c r="O21"/>
      <c r="P21"/>
      <c r="Q21"/>
      <c r="R21"/>
      <c r="S21"/>
    </row>
    <row r="22" spans="1:19" x14ac:dyDescent="0.15">
      <c r="A22" s="30">
        <v>39938</v>
      </c>
      <c r="B22" s="24" t="s">
        <v>190</v>
      </c>
      <c r="C22" s="55" t="s">
        <v>191</v>
      </c>
      <c r="D22" s="55" t="s">
        <v>192</v>
      </c>
      <c r="E22" s="56">
        <v>12.12</v>
      </c>
      <c r="F22" s="24">
        <v>20000</v>
      </c>
      <c r="G22" s="56">
        <f>E22*F22</f>
        <v>242399.99999999997</v>
      </c>
      <c r="H22" s="56">
        <f t="shared" si="2"/>
        <v>784966</v>
      </c>
      <c r="K22"/>
      <c r="L22"/>
      <c r="M22"/>
      <c r="N22"/>
      <c r="O22"/>
      <c r="P22"/>
      <c r="Q22"/>
      <c r="R22"/>
      <c r="S22"/>
    </row>
    <row r="23" spans="1:19" x14ac:dyDescent="0.15">
      <c r="C23" s="6"/>
      <c r="D23" s="6"/>
      <c r="K23"/>
      <c r="L23"/>
      <c r="M23"/>
      <c r="N23"/>
      <c r="O23"/>
      <c r="P23"/>
      <c r="Q23"/>
      <c r="R23"/>
      <c r="S23"/>
    </row>
    <row r="24" spans="1:19" x14ac:dyDescent="0.15">
      <c r="C24" s="6"/>
      <c r="D24" s="6"/>
      <c r="K24"/>
      <c r="L24"/>
      <c r="M24"/>
      <c r="N24"/>
      <c r="O24"/>
      <c r="P24"/>
      <c r="Q24"/>
      <c r="R24"/>
      <c r="S24"/>
    </row>
    <row r="25" spans="1:19" x14ac:dyDescent="0.15">
      <c r="K25" s="19"/>
      <c r="L25"/>
      <c r="M25"/>
      <c r="N25" s="20"/>
      <c r="O25" s="20"/>
      <c r="P25" s="20"/>
      <c r="Q25" s="20"/>
      <c r="R25" s="20"/>
      <c r="S25"/>
    </row>
    <row r="26" spans="1:19" x14ac:dyDescent="0.15">
      <c r="A26"/>
      <c r="B26"/>
      <c r="C26"/>
      <c r="D26"/>
      <c r="E26"/>
      <c r="F26"/>
      <c r="G26"/>
      <c r="H26"/>
      <c r="K26" s="19"/>
      <c r="L26"/>
      <c r="M26" s="20"/>
      <c r="N26" s="20"/>
      <c r="O26" s="20"/>
      <c r="P26" s="20"/>
      <c r="Q26" s="20"/>
      <c r="R26" s="20"/>
      <c r="S26"/>
    </row>
    <row r="27" spans="1:19" x14ac:dyDescent="0.15">
      <c r="A27"/>
      <c r="B27"/>
      <c r="C27"/>
      <c r="D27"/>
      <c r="E27"/>
      <c r="F27"/>
      <c r="G27"/>
      <c r="H27"/>
      <c r="K27" s="19"/>
      <c r="L27"/>
      <c r="M27" s="20"/>
      <c r="N27" s="20"/>
      <c r="O27" s="20"/>
      <c r="P27" s="20"/>
      <c r="Q27" s="20"/>
      <c r="R27" s="20"/>
      <c r="S27"/>
    </row>
    <row r="28" spans="1:19" x14ac:dyDescent="0.15">
      <c r="A28" s="19"/>
      <c r="B28" s="20"/>
      <c r="C28" s="20"/>
      <c r="D28" s="20"/>
      <c r="E28" s="20"/>
      <c r="F28" s="20"/>
      <c r="G28" s="20"/>
      <c r="H28" s="20"/>
      <c r="K28" s="19"/>
      <c r="L28"/>
      <c r="M28" s="20"/>
      <c r="N28" s="20"/>
      <c r="O28" s="20"/>
      <c r="P28" s="20"/>
      <c r="Q28" s="20"/>
      <c r="R28" s="20"/>
      <c r="S28"/>
    </row>
    <row r="29" spans="1:19" x14ac:dyDescent="0.15">
      <c r="A29" s="19"/>
      <c r="B29" s="20"/>
      <c r="C29" s="20"/>
      <c r="D29" s="20"/>
      <c r="E29" s="20"/>
      <c r="F29" s="20"/>
      <c r="G29" s="20"/>
      <c r="H29" s="20"/>
      <c r="K29" s="19"/>
      <c r="L29"/>
      <c r="M29" s="20"/>
      <c r="N29" s="20"/>
      <c r="O29" s="20"/>
      <c r="P29" s="20"/>
      <c r="Q29" s="20"/>
      <c r="R29" s="20"/>
      <c r="S29"/>
    </row>
    <row r="30" spans="1:19" x14ac:dyDescent="0.15">
      <c r="A30" s="19"/>
      <c r="B30" s="20"/>
      <c r="C30" s="20"/>
      <c r="D30" s="20"/>
      <c r="E30" s="20"/>
      <c r="F30" s="20"/>
      <c r="G30" s="20"/>
      <c r="H30" s="20"/>
      <c r="K30" s="19"/>
      <c r="L30"/>
      <c r="M30" s="20"/>
      <c r="N30" s="20"/>
      <c r="O30" s="20"/>
      <c r="P30" s="20"/>
      <c r="Q30" s="20"/>
      <c r="R30" s="20"/>
    </row>
    <row r="31" spans="1:19" x14ac:dyDescent="0.15">
      <c r="A31" s="19"/>
      <c r="B31" s="20"/>
      <c r="C31" s="20"/>
      <c r="D31" s="20"/>
      <c r="E31" s="20"/>
      <c r="F31" s="20"/>
      <c r="G31" s="20"/>
      <c r="H31" s="20"/>
      <c r="K31" s="19"/>
      <c r="L31"/>
      <c r="M31" s="20"/>
      <c r="N31" s="20"/>
      <c r="O31" s="20"/>
      <c r="P31" s="20"/>
      <c r="Q31" s="20"/>
      <c r="R31" s="20"/>
    </row>
    <row r="32" spans="1:19" x14ac:dyDescent="0.15">
      <c r="A32" s="19"/>
      <c r="B32" s="20"/>
      <c r="C32" s="20"/>
      <c r="D32" s="20"/>
      <c r="E32" s="20"/>
      <c r="F32" s="20"/>
      <c r="G32" s="20"/>
      <c r="H32" s="20"/>
      <c r="K32" s="19"/>
      <c r="L32"/>
      <c r="M32" s="20"/>
      <c r="N32" s="20"/>
      <c r="O32" s="20"/>
      <c r="P32" s="20"/>
      <c r="Q32" s="20"/>
      <c r="R32" s="20"/>
    </row>
    <row r="33" spans="1:18" x14ac:dyDescent="0.15">
      <c r="A33" s="19"/>
      <c r="B33" s="20"/>
      <c r="C33" s="20"/>
      <c r="D33" s="20"/>
      <c r="E33" s="20"/>
      <c r="F33" s="20"/>
      <c r="G33" s="20"/>
      <c r="H33" s="20"/>
      <c r="K33"/>
      <c r="L33"/>
      <c r="M33"/>
      <c r="N33"/>
      <c r="O33"/>
      <c r="P33"/>
      <c r="Q33"/>
      <c r="R33"/>
    </row>
    <row r="34" spans="1:18" x14ac:dyDescent="0.15">
      <c r="A34" s="19"/>
      <c r="B34" s="20"/>
      <c r="C34" s="20"/>
      <c r="D34" s="20"/>
      <c r="E34" s="20"/>
      <c r="F34" s="20"/>
      <c r="G34" s="20"/>
      <c r="H34" s="20"/>
      <c r="K34"/>
      <c r="L34"/>
      <c r="M34"/>
      <c r="N34"/>
      <c r="O34"/>
      <c r="P34"/>
      <c r="Q34"/>
      <c r="R34"/>
    </row>
    <row r="35" spans="1:18" x14ac:dyDescent="0.15">
      <c r="A35" s="19"/>
      <c r="B35" s="20"/>
      <c r="C35" s="20"/>
      <c r="D35" s="20"/>
      <c r="E35" s="20"/>
      <c r="F35" s="20"/>
      <c r="G35" s="20"/>
      <c r="H35" s="20"/>
      <c r="K35"/>
      <c r="L35"/>
      <c r="M35"/>
      <c r="N35"/>
      <c r="O35"/>
      <c r="P35"/>
      <c r="Q35"/>
      <c r="R35"/>
    </row>
    <row r="36" spans="1:18" x14ac:dyDescent="0.15">
      <c r="A36"/>
      <c r="B36"/>
      <c r="C36"/>
      <c r="K36"/>
      <c r="L36"/>
      <c r="M36"/>
      <c r="N36"/>
      <c r="O36"/>
      <c r="P36"/>
      <c r="Q36"/>
      <c r="R36"/>
    </row>
    <row r="37" spans="1:18" x14ac:dyDescent="0.15">
      <c r="A37"/>
      <c r="B37"/>
      <c r="C37"/>
      <c r="K37"/>
      <c r="L37"/>
      <c r="M37"/>
      <c r="N37"/>
      <c r="O37"/>
      <c r="P37"/>
      <c r="Q37"/>
      <c r="R37"/>
    </row>
    <row r="38" spans="1:18" x14ac:dyDescent="0.15">
      <c r="A38"/>
      <c r="B38"/>
      <c r="C38"/>
      <c r="K38"/>
      <c r="L38"/>
      <c r="M38"/>
      <c r="N38"/>
      <c r="O38"/>
      <c r="P38"/>
      <c r="Q38"/>
      <c r="R38"/>
    </row>
    <row r="39" spans="1:18" x14ac:dyDescent="0.15">
      <c r="A39"/>
      <c r="B39"/>
      <c r="C39"/>
      <c r="K39"/>
      <c r="L39"/>
      <c r="M39"/>
      <c r="N39"/>
      <c r="O39"/>
      <c r="P39"/>
      <c r="Q39"/>
      <c r="R39"/>
    </row>
    <row r="40" spans="1:18" x14ac:dyDescent="0.15">
      <c r="A40"/>
      <c r="B40"/>
      <c r="C40"/>
      <c r="K40"/>
      <c r="L40"/>
      <c r="M40"/>
      <c r="N40"/>
      <c r="O40"/>
      <c r="P40"/>
      <c r="Q40"/>
      <c r="R40"/>
    </row>
    <row r="41" spans="1:18" x14ac:dyDescent="0.15">
      <c r="A41"/>
      <c r="B41"/>
      <c r="C41"/>
      <c r="K41"/>
      <c r="L41"/>
      <c r="M41"/>
      <c r="N41"/>
      <c r="O41"/>
      <c r="P41"/>
      <c r="Q41"/>
      <c r="R41"/>
    </row>
    <row r="42" spans="1:18" x14ac:dyDescent="0.15">
      <c r="A42"/>
      <c r="B42"/>
      <c r="C42"/>
      <c r="K42"/>
      <c r="L42"/>
      <c r="M42"/>
      <c r="N42"/>
      <c r="O42"/>
      <c r="P42"/>
      <c r="Q42"/>
      <c r="R42"/>
    </row>
    <row r="43" spans="1:18" x14ac:dyDescent="0.15">
      <c r="A43"/>
      <c r="B43"/>
      <c r="C43"/>
      <c r="K43"/>
      <c r="L43"/>
      <c r="M43"/>
      <c r="N43"/>
      <c r="O43"/>
      <c r="P43"/>
      <c r="Q43"/>
      <c r="R43"/>
    </row>
    <row r="44" spans="1:18" x14ac:dyDescent="0.15">
      <c r="A44"/>
      <c r="B44"/>
      <c r="K44"/>
      <c r="L44"/>
      <c r="M44"/>
      <c r="N44"/>
      <c r="O44"/>
      <c r="P44"/>
      <c r="Q44"/>
      <c r="R44"/>
    </row>
    <row r="45" spans="1:18" x14ac:dyDescent="0.15">
      <c r="A45"/>
      <c r="B45"/>
      <c r="K45"/>
      <c r="L45"/>
    </row>
    <row r="46" spans="1:18" x14ac:dyDescent="0.15">
      <c r="A46"/>
      <c r="B46"/>
      <c r="K46"/>
      <c r="L46"/>
    </row>
    <row r="47" spans="1:18" x14ac:dyDescent="0.15">
      <c r="A47"/>
      <c r="B47"/>
      <c r="K47"/>
      <c r="L47"/>
    </row>
    <row r="48" spans="1:18" x14ac:dyDescent="0.15">
      <c r="A48"/>
      <c r="B48"/>
      <c r="K48"/>
      <c r="L48"/>
    </row>
    <row r="49" spans="1:12" x14ac:dyDescent="0.15">
      <c r="A49"/>
      <c r="B49"/>
      <c r="K49"/>
      <c r="L49"/>
    </row>
    <row r="50" spans="1:12" x14ac:dyDescent="0.15">
      <c r="A50"/>
      <c r="B50"/>
      <c r="K50"/>
      <c r="L50"/>
    </row>
    <row r="51" spans="1:12" x14ac:dyDescent="0.15">
      <c r="A51"/>
      <c r="K51"/>
      <c r="L51"/>
    </row>
    <row r="52" spans="1:12" x14ac:dyDescent="0.15">
      <c r="A52"/>
      <c r="K52"/>
      <c r="L52"/>
    </row>
    <row r="53" spans="1:12" x14ac:dyDescent="0.15">
      <c r="A53"/>
      <c r="K53"/>
      <c r="L53"/>
    </row>
    <row r="54" spans="1:12" x14ac:dyDescent="0.15">
      <c r="A54"/>
      <c r="K54"/>
      <c r="L54"/>
    </row>
    <row r="55" spans="1:12" x14ac:dyDescent="0.15">
      <c r="A55"/>
      <c r="K55"/>
      <c r="L55"/>
    </row>
    <row r="56" spans="1:12" x14ac:dyDescent="0.15">
      <c r="A56"/>
      <c r="K56"/>
      <c r="L56"/>
    </row>
    <row r="57" spans="1:12" x14ac:dyDescent="0.15">
      <c r="A57"/>
      <c r="K57"/>
      <c r="L57"/>
    </row>
    <row r="58" spans="1:12" x14ac:dyDescent="0.15">
      <c r="A58"/>
      <c r="K58"/>
      <c r="L58"/>
    </row>
    <row r="59" spans="1:12" x14ac:dyDescent="0.15">
      <c r="A59"/>
      <c r="K59"/>
      <c r="L59"/>
    </row>
    <row r="60" spans="1:12" x14ac:dyDescent="0.15">
      <c r="A60"/>
      <c r="K60"/>
      <c r="L60"/>
    </row>
    <row r="61" spans="1:12" x14ac:dyDescent="0.15">
      <c r="A61"/>
      <c r="K61"/>
      <c r="L61"/>
    </row>
    <row r="62" spans="1:12" x14ac:dyDescent="0.15">
      <c r="A62"/>
      <c r="K62"/>
      <c r="L62"/>
    </row>
    <row r="63" spans="1:12" x14ac:dyDescent="0.15">
      <c r="A63"/>
      <c r="K63"/>
      <c r="L63"/>
    </row>
    <row r="64" spans="1:12" x14ac:dyDescent="0.15">
      <c r="A64"/>
      <c r="K64"/>
    </row>
    <row r="65" spans="1:11" x14ac:dyDescent="0.15">
      <c r="A65"/>
      <c r="K65"/>
    </row>
    <row r="66" spans="1:11" x14ac:dyDescent="0.15">
      <c r="A66"/>
      <c r="K66"/>
    </row>
    <row r="67" spans="1:11" x14ac:dyDescent="0.15">
      <c r="A67"/>
      <c r="K67"/>
    </row>
    <row r="68" spans="1:11" x14ac:dyDescent="0.15">
      <c r="A68"/>
      <c r="K68"/>
    </row>
    <row r="69" spans="1:11" x14ac:dyDescent="0.15">
      <c r="A69"/>
    </row>
    <row r="70" spans="1:11" x14ac:dyDescent="0.15">
      <c r="A70"/>
    </row>
    <row r="71" spans="1:11" x14ac:dyDescent="0.15">
      <c r="A71"/>
    </row>
  </sheetData>
  <phoneticPr fontId="1" type="noConversion"/>
  <pageMargins left="0.7" right="0.7" top="0.75" bottom="0.75" header="0.3" footer="0.3"/>
  <pageSetup paperSize="9" orientation="portrait" horizontalDpi="200" verticalDpi="200" r:id="rId2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排序前的数据</vt:lpstr>
      <vt:lpstr>排序前的部分数据</vt:lpstr>
      <vt:lpstr>数据筛选</vt:lpstr>
      <vt:lpstr>K线图</vt:lpstr>
      <vt:lpstr>移动平均线</vt:lpstr>
      <vt:lpstr>KD</vt:lpstr>
      <vt:lpstr>股票收益计算器</vt:lpstr>
      <vt:lpstr>Sheet3</vt:lpstr>
      <vt:lpstr>明细账</vt:lpstr>
      <vt:lpstr>录制宏</vt:lpstr>
      <vt:lpstr>录制宏2</vt:lpstr>
      <vt:lpstr>10.1 (2)</vt:lpstr>
      <vt:lpstr>'10.1 (2)'!Criteria</vt:lpstr>
      <vt:lpstr>录制宏2!Criteria</vt:lpstr>
      <vt:lpstr>数据筛选!Criteria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2010-04-29T02:30:53Z</dcterms:created>
  <dcterms:modified xsi:type="dcterms:W3CDTF">2010-11-30T08:22:28Z</dcterms:modified>
</cp:coreProperties>
</file>