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均匀分布拟合优度检验" sheetId="1" r:id="rId1"/>
    <sheet name="POSSION分布拟合优度检验" sheetId="4" r:id="rId2"/>
    <sheet name="正态分布拟合优度检验" sheetId="5" r:id="rId3"/>
    <sheet name="列联表检验" sheetId="2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I8" i="2" l="1"/>
  <c r="M6" i="2"/>
  <c r="M5" i="2"/>
  <c r="M4" i="2"/>
  <c r="M3" i="2"/>
  <c r="L6" i="2"/>
  <c r="K6" i="2"/>
  <c r="J6" i="2"/>
  <c r="I6" i="2"/>
  <c r="J3" i="2"/>
  <c r="K3" i="2"/>
  <c r="L3" i="2"/>
  <c r="J4" i="2"/>
  <c r="K4" i="2"/>
  <c r="L4" i="2"/>
  <c r="J5" i="2"/>
  <c r="K5" i="2"/>
  <c r="L5" i="2"/>
  <c r="I4" i="2"/>
  <c r="I5" i="2"/>
  <c r="I3" i="2"/>
  <c r="F11" i="5"/>
  <c r="F9" i="5"/>
  <c r="F4" i="5"/>
  <c r="F5" i="5"/>
  <c r="F6" i="5"/>
  <c r="F7" i="5"/>
  <c r="F8" i="5"/>
  <c r="F3" i="5"/>
  <c r="E4" i="5"/>
  <c r="E5" i="5"/>
  <c r="E6" i="5"/>
  <c r="E7" i="5"/>
  <c r="E8" i="5"/>
  <c r="E3" i="5"/>
  <c r="D9" i="5"/>
  <c r="C4" i="5"/>
  <c r="C5" i="5"/>
  <c r="C6" i="5"/>
  <c r="C7" i="5"/>
  <c r="C8" i="5"/>
  <c r="C3" i="5"/>
  <c r="D14" i="4" l="1"/>
  <c r="D3" i="4"/>
  <c r="D4" i="4"/>
  <c r="D5" i="4"/>
  <c r="D6" i="4"/>
  <c r="D7" i="4"/>
  <c r="D8" i="4"/>
  <c r="D9" i="4"/>
  <c r="D10" i="4"/>
  <c r="D11" i="4"/>
  <c r="D12" i="4"/>
  <c r="D13" i="4"/>
  <c r="D2" i="4"/>
  <c r="C3" i="4"/>
  <c r="C4" i="4"/>
  <c r="C5" i="4"/>
  <c r="C6" i="4"/>
  <c r="C7" i="4"/>
  <c r="C8" i="4"/>
  <c r="C9" i="4"/>
  <c r="C10" i="4"/>
  <c r="C11" i="4"/>
  <c r="C12" i="4"/>
  <c r="C13" i="4"/>
  <c r="C2" i="4" l="1"/>
  <c r="B14" i="4"/>
  <c r="B9" i="1"/>
  <c r="D3" i="1"/>
  <c r="D4" i="1"/>
  <c r="D5" i="1"/>
  <c r="D6" i="1"/>
  <c r="D2" i="1"/>
  <c r="B7" i="1"/>
</calcChain>
</file>

<file path=xl/sharedStrings.xml><?xml version="1.0" encoding="utf-8"?>
<sst xmlns="http://schemas.openxmlformats.org/spreadsheetml/2006/main" count="59" uniqueCount="54">
  <si>
    <t>工作日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</si>
  <si>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</si>
  <si>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</si>
  <si>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</si>
  <si>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</si>
  <si>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</si>
  <si>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ni</t>
    <phoneticPr fontId="1" type="noConversion"/>
  </si>
  <si>
    <t>pi</t>
    <phoneticPr fontId="1" type="noConversion"/>
  </si>
  <si>
    <t>npi</t>
    <phoneticPr fontId="1" type="noConversion"/>
  </si>
  <si>
    <t>P=</t>
    <phoneticPr fontId="1" type="noConversion"/>
  </si>
  <si>
    <t>Chi2=</t>
    <phoneticPr fontId="1" type="noConversion"/>
  </si>
  <si>
    <t>汽车数量</t>
    <phoneticPr fontId="1" type="noConversion"/>
  </si>
  <si>
    <t>ni</t>
    <phoneticPr fontId="1" type="noConversion"/>
  </si>
  <si>
    <t>n=</t>
    <phoneticPr fontId="1" type="noConversion"/>
  </si>
  <si>
    <t>mean=</t>
    <phoneticPr fontId="1" type="noConversion"/>
  </si>
  <si>
    <t>流动比</t>
    <phoneticPr fontId="1" type="noConversion"/>
  </si>
  <si>
    <t>组中值</t>
    <phoneticPr fontId="1" type="noConversion"/>
  </si>
  <si>
    <t>频数</t>
    <phoneticPr fontId="1" type="noConversion"/>
  </si>
  <si>
    <t>概率</t>
    <phoneticPr fontId="1" type="noConversion"/>
  </si>
  <si>
    <t>理论频数</t>
    <phoneticPr fontId="1" type="noConversion"/>
  </si>
  <si>
    <t>a1</t>
    <phoneticPr fontId="1" type="noConversion"/>
  </si>
  <si>
    <t>a2</t>
    <phoneticPr fontId="1" type="noConversion"/>
  </si>
  <si>
    <t>pi</t>
    <phoneticPr fontId="1" type="noConversion"/>
  </si>
  <si>
    <t>npi</t>
    <phoneticPr fontId="1" type="noConversion"/>
  </si>
  <si>
    <t>P=</t>
    <phoneticPr fontId="1" type="noConversion"/>
  </si>
  <si>
    <t>Chi2=</t>
    <phoneticPr fontId="1" type="noConversion"/>
  </si>
  <si>
    <t>(a1+a2)/2</t>
    <phoneticPr fontId="1" type="noConversion"/>
  </si>
  <si>
    <t>ni</t>
    <phoneticPr fontId="1" type="noConversion"/>
  </si>
  <si>
    <t>pi</t>
    <phoneticPr fontId="1" type="noConversion"/>
  </si>
  <si>
    <t>npi</t>
    <phoneticPr fontId="1" type="noConversion"/>
  </si>
  <si>
    <t>n</t>
    <phoneticPr fontId="1" type="noConversion"/>
  </si>
  <si>
    <t>Mean</t>
    <phoneticPr fontId="1" type="noConversion"/>
  </si>
  <si>
    <t>Std</t>
    <phoneticPr fontId="1" type="noConversion"/>
  </si>
  <si>
    <t>P</t>
    <phoneticPr fontId="1" type="noConversion"/>
  </si>
  <si>
    <t>Chi2</t>
    <phoneticPr fontId="1" type="noConversion"/>
  </si>
  <si>
    <t>c0.05</t>
    <phoneticPr fontId="1" type="noConversion"/>
  </si>
  <si>
    <t>实际频数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</si>
  <si>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</si>
  <si>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</si>
  <si>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</si>
  <si>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列合计</t>
    <phoneticPr fontId="1" type="noConversion"/>
  </si>
  <si>
    <t>普通</t>
    <phoneticPr fontId="1" type="noConversion"/>
  </si>
  <si>
    <t>不加咖啡和糖</t>
    <phoneticPr fontId="1" type="noConversion"/>
  </si>
  <si>
    <t>加咖啡</t>
    <phoneticPr fontId="1" type="noConversion"/>
  </si>
  <si>
    <t>加糖</t>
    <phoneticPr fontId="1" type="noConversion"/>
  </si>
  <si>
    <t>行合计</t>
    <phoneticPr fontId="1" type="noConversion"/>
  </si>
  <si>
    <t>理论频数</t>
    <phoneticPr fontId="1" type="noConversion"/>
  </si>
  <si>
    <t>北京</t>
    <phoneticPr fontId="1" type="noConversion"/>
  </si>
  <si>
    <t>上海</t>
    <phoneticPr fontId="1" type="noConversion"/>
  </si>
  <si>
    <t>普通</t>
    <phoneticPr fontId="1" type="noConversion"/>
  </si>
  <si>
    <t>不加咖啡和糖</t>
    <phoneticPr fontId="1" type="noConversion"/>
  </si>
  <si>
    <t>加糖</t>
    <phoneticPr fontId="1" type="noConversion"/>
  </si>
  <si>
    <t>Chi2</t>
    <phoneticPr fontId="1" type="noConversion"/>
  </si>
  <si>
    <t>C0.001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</si>
</sst>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 "/>
    <numFmt numFmtId="177" formatCode="0.0_ "/>
    <numFmt numFmtId="178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right"/>
    </xf>
    <xf numFmtId="178" fontId="3" fillId="0" borderId="0" xfId="0" applyNumberFormat="1" applyFont="1"/>
    <xf numFmtId="177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Normal="100" workbookViewId="0">
      <selection activeCell="C19" sqref="C19"/>
    </sheetView>
  </sheetViews>
  <sheetFormatPr defaultRowHeight="12" x14ac:dyDescent="0.15"/>
  <cols>
    <col min="1" max="1" width="7.75" style="1" customWidth="1"/>
    <col min="2" max="2" width="7.625" style="1" bestFit="1" customWidth="1"/>
    <col min="3" max="3" width="5.75" style="1" customWidth="1"/>
    <col min="4" max="4" width="5.25" style="1" customWidth="1"/>
    <col min="5" max="16384" width="9" style="1"/>
  </cols>
  <sheetData>
    <row r="1" spans="1:4" x14ac:dyDescent="0.15">
      <c r="A1" s="1" t="s">
        <v>0</v>
      </c>
      <c r="B1" s="1" t="s">
        <v>6</v>
      </c>
      <c r="C1" s="1" t="s">
        <v>7</v>
      </c>
      <c r="D1" s="1" t="s">
        <v>8</v>
      </c>
    </row>
    <row r="2" spans="1:4" x14ac:dyDescent="0.15">
      <c r="A2" s="1" t="s">
        <v>1</v>
      </c>
      <c r="B2" s="1">
        <v>20</v>
      </c>
      <c r="C2" s="1">
        <v>0.2</v>
      </c>
      <c r="D2" s="1">
        <f>$B$7*C2</f>
        <v>25</v>
      </c>
    </row>
    <row r="3" spans="1:4" x14ac:dyDescent="0.15">
      <c r="A3" s="1" t="s">
        <v>2</v>
      </c>
      <c r="B3" s="1">
        <v>22</v>
      </c>
      <c r="C3" s="1">
        <v>0.2</v>
      </c>
      <c r="D3" s="1">
        <f t="shared" ref="D3:D6" si="0">$B$7*C3</f>
        <v>25</v>
      </c>
    </row>
    <row r="4" spans="1:4" x14ac:dyDescent="0.15">
      <c r="A4" s="1" t="s">
        <v>3</v>
      </c>
      <c r="B4" s="1">
        <v>28</v>
      </c>
      <c r="C4" s="1">
        <v>0.2</v>
      </c>
      <c r="D4" s="1">
        <f t="shared" si="0"/>
        <v>25</v>
      </c>
    </row>
    <row r="5" spans="1:4" x14ac:dyDescent="0.15">
      <c r="A5" s="1" t="s">
        <v>4</v>
      </c>
      <c r="B5" s="1">
        <v>25</v>
      </c>
      <c r="C5" s="1">
        <v>0.2</v>
      </c>
      <c r="D5" s="1">
        <f t="shared" si="0"/>
        <v>25</v>
      </c>
    </row>
    <row r="6" spans="1:4" x14ac:dyDescent="0.15">
      <c r="A6" s="1" t="s">
        <v>5</v>
      </c>
      <c r="B6" s="1">
        <v>30</v>
      </c>
      <c r="C6" s="1">
        <v>0.2</v>
      </c>
      <c r="D6" s="1">
        <f t="shared" si="0"/>
        <v>25</v>
      </c>
    </row>
    <row r="7" spans="1:4" x14ac:dyDescent="0.15">
      <c r="B7" s="1">
        <f>SUM(B2:B6)</f>
        <v>125</v>
      </c>
    </row>
    <row r="9" spans="1:4" x14ac:dyDescent="0.15">
      <c r="A9" s="2" t="s">
        <v>9</v>
      </c>
      <c r="B9" s="3">
        <f>CHITEST(B2:B6,D2:D6)</f>
        <v>0.60571943361039171</v>
      </c>
    </row>
    <row r="10" spans="1:4" x14ac:dyDescent="0.15">
      <c r="A10" s="2" t="s">
        <v>10</v>
      </c>
      <c r="B10" s="4">
        <v>2.72</v>
      </c>
    </row>
    <row r="13" spans="1:4" x14ac:dyDescent="0.15">
      <c r="A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D14" sqref="D14"/>
    </sheetView>
  </sheetViews>
  <sheetFormatPr defaultRowHeight="12" x14ac:dyDescent="0.15"/>
  <cols>
    <col min="1" max="3" width="9" style="2"/>
    <col min="4" max="4" width="10.125" style="2" customWidth="1"/>
    <col min="5" max="16384" width="9" style="2"/>
  </cols>
  <sheetData>
    <row r="1" spans="1:6" x14ac:dyDescent="0.15">
      <c r="A1" s="1" t="s">
        <v>11</v>
      </c>
      <c r="B1" s="1" t="s">
        <v>12</v>
      </c>
      <c r="C1" s="1" t="s">
        <v>22</v>
      </c>
      <c r="D1" s="1" t="s">
        <v>23</v>
      </c>
    </row>
    <row r="2" spans="1:6" x14ac:dyDescent="0.15">
      <c r="A2" s="1">
        <v>0</v>
      </c>
      <c r="B2" s="1">
        <v>1</v>
      </c>
      <c r="C2" s="5">
        <f>POISSON(A2,$B$15,0)</f>
        <v>1.3842662086479501E-2</v>
      </c>
      <c r="D2" s="5">
        <f>$B$14*C2</f>
        <v>1.38426620864795</v>
      </c>
    </row>
    <row r="3" spans="1:6" x14ac:dyDescent="0.15">
      <c r="A3" s="1">
        <v>1</v>
      </c>
      <c r="B3" s="1">
        <v>5</v>
      </c>
      <c r="C3" s="5">
        <f t="shared" ref="C3:C13" si="0">POISSON(A3,$B$15,0)</f>
        <v>5.9246593730132267E-2</v>
      </c>
      <c r="D3" s="5">
        <f t="shared" ref="D3:D13" si="1">$B$14*C3</f>
        <v>5.9246593730132266</v>
      </c>
    </row>
    <row r="4" spans="1:6" x14ac:dyDescent="0.15">
      <c r="A4" s="1">
        <v>2</v>
      </c>
      <c r="B4" s="1">
        <v>15</v>
      </c>
      <c r="C4" s="5">
        <f t="shared" si="0"/>
        <v>0.12678771058248309</v>
      </c>
      <c r="D4" s="5">
        <f t="shared" si="1"/>
        <v>12.678771058248309</v>
      </c>
    </row>
    <row r="5" spans="1:6" x14ac:dyDescent="0.15">
      <c r="A5" s="1">
        <v>3</v>
      </c>
      <c r="B5" s="1">
        <v>17</v>
      </c>
      <c r="C5" s="5">
        <f t="shared" si="0"/>
        <v>0.18088380043100918</v>
      </c>
      <c r="D5" s="5">
        <f t="shared" si="1"/>
        <v>18.088380043100919</v>
      </c>
    </row>
    <row r="6" spans="1:6" x14ac:dyDescent="0.15">
      <c r="A6" s="1">
        <v>4</v>
      </c>
      <c r="B6" s="1">
        <v>26</v>
      </c>
      <c r="C6" s="5">
        <f t="shared" si="0"/>
        <v>0.19354566646117988</v>
      </c>
      <c r="D6" s="5">
        <f t="shared" si="1"/>
        <v>19.354566646117988</v>
      </c>
    </row>
    <row r="7" spans="1:6" x14ac:dyDescent="0.15">
      <c r="A7" s="1">
        <v>5</v>
      </c>
      <c r="B7" s="1">
        <v>11</v>
      </c>
      <c r="C7" s="5">
        <f t="shared" si="0"/>
        <v>0.16567509049076998</v>
      </c>
      <c r="D7" s="5">
        <f t="shared" si="1"/>
        <v>16.567509049076996</v>
      </c>
    </row>
    <row r="8" spans="1:6" x14ac:dyDescent="0.15">
      <c r="A8" s="1">
        <v>6</v>
      </c>
      <c r="B8" s="1">
        <v>9</v>
      </c>
      <c r="C8" s="5">
        <f t="shared" si="0"/>
        <v>0.11818156455008257</v>
      </c>
      <c r="D8" s="5">
        <f t="shared" si="1"/>
        <v>11.818156455008257</v>
      </c>
    </row>
    <row r="9" spans="1:6" x14ac:dyDescent="0.15">
      <c r="A9" s="1">
        <v>7</v>
      </c>
      <c r="B9" s="1">
        <v>8</v>
      </c>
      <c r="C9" s="5">
        <f t="shared" si="0"/>
        <v>7.2259585182050515E-2</v>
      </c>
      <c r="D9" s="5">
        <f t="shared" si="1"/>
        <v>7.2259585182050516</v>
      </c>
    </row>
    <row r="10" spans="1:6" x14ac:dyDescent="0.15">
      <c r="A10" s="1">
        <v>8</v>
      </c>
      <c r="B10" s="1">
        <v>3</v>
      </c>
      <c r="C10" s="5">
        <f t="shared" si="0"/>
        <v>3.8658878072396985E-2</v>
      </c>
      <c r="D10" s="5">
        <f t="shared" si="1"/>
        <v>3.8658878072396985</v>
      </c>
    </row>
    <row r="11" spans="1:6" x14ac:dyDescent="0.15">
      <c r="A11" s="1">
        <v>9</v>
      </c>
      <c r="B11" s="1">
        <v>2</v>
      </c>
      <c r="C11" s="5">
        <f t="shared" si="0"/>
        <v>1.838444423887324E-2</v>
      </c>
      <c r="D11" s="5">
        <f t="shared" si="1"/>
        <v>1.8384444238873241</v>
      </c>
      <c r="F11" s="6"/>
    </row>
    <row r="12" spans="1:6" x14ac:dyDescent="0.15">
      <c r="A12" s="1">
        <v>10</v>
      </c>
      <c r="B12" s="1">
        <v>2</v>
      </c>
      <c r="C12" s="5">
        <f t="shared" si="0"/>
        <v>7.8685421342377451E-3</v>
      </c>
      <c r="D12" s="5">
        <f t="shared" si="1"/>
        <v>0.78685421342377448</v>
      </c>
      <c r="F12" s="6"/>
    </row>
    <row r="13" spans="1:6" x14ac:dyDescent="0.15">
      <c r="A13" s="1">
        <v>11</v>
      </c>
      <c r="B13" s="1">
        <v>1</v>
      </c>
      <c r="C13" s="5">
        <f t="shared" si="0"/>
        <v>3.061578212230691E-3</v>
      </c>
      <c r="D13" s="5">
        <f t="shared" si="1"/>
        <v>0.30615782122306912</v>
      </c>
    </row>
    <row r="14" spans="1:6" x14ac:dyDescent="0.15">
      <c r="A14" s="6" t="s">
        <v>13</v>
      </c>
      <c r="B14" s="1">
        <f>SUM(B2:B13)</f>
        <v>100</v>
      </c>
      <c r="C14" s="6" t="s">
        <v>24</v>
      </c>
      <c r="D14" s="5">
        <f>CHITEST(B2:B13,D2:D13)</f>
        <v>0.594219304684803</v>
      </c>
    </row>
    <row r="15" spans="1:6" x14ac:dyDescent="0.15">
      <c r="A15" s="6" t="s">
        <v>14</v>
      </c>
      <c r="B15" s="1">
        <v>4.28</v>
      </c>
      <c r="C15" s="6" t="s">
        <v>25</v>
      </c>
      <c r="D15" s="7">
        <v>9.3000000000000007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I20" sqref="I20"/>
    </sheetView>
  </sheetViews>
  <sheetFormatPr defaultRowHeight="12" x14ac:dyDescent="0.15"/>
  <cols>
    <col min="1" max="1" width="6.375" style="1" bestFit="1" customWidth="1"/>
    <col min="2" max="2" width="5" style="1" bestFit="1" customWidth="1"/>
    <col min="3" max="3" width="9.375" style="1" bestFit="1" customWidth="1"/>
    <col min="4" max="4" width="5" style="1" bestFit="1" customWidth="1"/>
    <col min="5" max="5" width="7.625" style="1" bestFit="1" customWidth="1"/>
    <col min="6" max="6" width="8.5" style="1" bestFit="1" customWidth="1"/>
    <col min="7" max="16384" width="9" style="1"/>
  </cols>
  <sheetData>
    <row r="1" spans="1:6" x14ac:dyDescent="0.15">
      <c r="A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15">
      <c r="A2" s="4" t="s">
        <v>20</v>
      </c>
      <c r="B2" s="4" t="s">
        <v>21</v>
      </c>
      <c r="C2" s="1" t="s">
        <v>26</v>
      </c>
      <c r="D2" s="4" t="s">
        <v>27</v>
      </c>
      <c r="E2" s="4" t="s">
        <v>28</v>
      </c>
      <c r="F2" s="4" t="s">
        <v>29</v>
      </c>
    </row>
    <row r="3" spans="1:6" x14ac:dyDescent="0.15">
      <c r="A3" s="8">
        <v>0</v>
      </c>
      <c r="B3" s="8">
        <v>1</v>
      </c>
      <c r="C3" s="2">
        <f>(A3+B3)/2</f>
        <v>0.5</v>
      </c>
      <c r="D3" s="1">
        <v>20</v>
      </c>
      <c r="E3" s="5">
        <f>NORMDIST(B3,D$10,D$11,1)-NORMDIST(A3,D$10,D$11,1)</f>
        <v>9.7649648548623513E-2</v>
      </c>
      <c r="F3" s="5">
        <f>$D$9*E3</f>
        <v>19.529929709724701</v>
      </c>
    </row>
    <row r="4" spans="1:6" x14ac:dyDescent="0.15">
      <c r="A4" s="8">
        <v>1</v>
      </c>
      <c r="B4" s="8">
        <v>1.5</v>
      </c>
      <c r="C4" s="2">
        <f t="shared" ref="C4:C8" si="0">(A4+B4)/2</f>
        <v>1.25</v>
      </c>
      <c r="D4" s="1">
        <v>33</v>
      </c>
      <c r="E4" s="5">
        <f t="shared" ref="E4:E8" si="1">NORMDIST(B4,D$10,D$11,1)-NORMDIST(A4,D$10,D$11,1)</f>
        <v>0.15647625576110619</v>
      </c>
      <c r="F4" s="5">
        <f t="shared" ref="F4:F8" si="2">$D$9*E4</f>
        <v>31.295251152221237</v>
      </c>
    </row>
    <row r="5" spans="1:6" x14ac:dyDescent="0.15">
      <c r="A5" s="8">
        <v>1.5</v>
      </c>
      <c r="B5" s="8">
        <v>2</v>
      </c>
      <c r="C5" s="2">
        <f t="shared" si="0"/>
        <v>1.75</v>
      </c>
      <c r="D5" s="1">
        <v>47</v>
      </c>
      <c r="E5" s="5">
        <f t="shared" si="1"/>
        <v>0.22970596662977516</v>
      </c>
      <c r="F5" s="5">
        <f t="shared" si="2"/>
        <v>45.941193325955034</v>
      </c>
    </row>
    <row r="6" spans="1:6" x14ac:dyDescent="0.15">
      <c r="A6" s="8">
        <v>2</v>
      </c>
      <c r="B6" s="8">
        <v>2.5</v>
      </c>
      <c r="C6" s="2">
        <f t="shared" si="0"/>
        <v>2.25</v>
      </c>
      <c r="D6" s="1">
        <v>40</v>
      </c>
      <c r="E6" s="5">
        <f t="shared" si="1"/>
        <v>0.23312250705326087</v>
      </c>
      <c r="F6" s="5">
        <f t="shared" si="2"/>
        <v>46.624501410652172</v>
      </c>
    </row>
    <row r="7" spans="1:6" x14ac:dyDescent="0.15">
      <c r="A7" s="8">
        <v>2.5</v>
      </c>
      <c r="B7" s="8">
        <v>3</v>
      </c>
      <c r="C7" s="2">
        <f t="shared" si="0"/>
        <v>2.75</v>
      </c>
      <c r="D7" s="1">
        <v>31</v>
      </c>
      <c r="E7" s="5">
        <f t="shared" si="1"/>
        <v>0.16356378415576822</v>
      </c>
      <c r="F7" s="5">
        <f t="shared" si="2"/>
        <v>32.712756831153641</v>
      </c>
    </row>
    <row r="8" spans="1:6" x14ac:dyDescent="0.15">
      <c r="A8" s="8">
        <v>3</v>
      </c>
      <c r="B8" s="8">
        <v>3.5</v>
      </c>
      <c r="C8" s="2">
        <f t="shared" si="0"/>
        <v>3.25</v>
      </c>
      <c r="D8" s="1">
        <v>29</v>
      </c>
      <c r="E8" s="5">
        <f t="shared" si="1"/>
        <v>7.9325313713623169E-2</v>
      </c>
      <c r="F8" s="5">
        <f t="shared" si="2"/>
        <v>15.865062742724634</v>
      </c>
    </row>
    <row r="9" spans="1:6" x14ac:dyDescent="0.15">
      <c r="A9" s="4"/>
      <c r="B9" s="4"/>
      <c r="C9" s="6" t="s">
        <v>30</v>
      </c>
      <c r="D9" s="2">
        <f>SUM(D3:D8)</f>
        <v>200</v>
      </c>
      <c r="E9" s="6" t="s">
        <v>33</v>
      </c>
      <c r="F9" s="5">
        <f>CHITEST(D2:D8,F2:F8)</f>
        <v>6.1212376361590257E-2</v>
      </c>
    </row>
    <row r="10" spans="1:6" x14ac:dyDescent="0.15">
      <c r="C10" s="6" t="s">
        <v>31</v>
      </c>
      <c r="D10" s="2">
        <v>2.02</v>
      </c>
      <c r="E10" s="6" t="s">
        <v>34</v>
      </c>
      <c r="F10" s="7">
        <v>12.2</v>
      </c>
    </row>
    <row r="11" spans="1:6" x14ac:dyDescent="0.15">
      <c r="C11" s="6" t="s">
        <v>32</v>
      </c>
      <c r="D11" s="2">
        <v>0.81</v>
      </c>
      <c r="E11" s="6" t="s">
        <v>35</v>
      </c>
      <c r="F11" s="7">
        <f>CHIINV(0.05,6)</f>
        <v>12.591587243743978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I8" sqref="I8"/>
    </sheetView>
  </sheetViews>
  <sheetFormatPr defaultRowHeight="12" x14ac:dyDescent="0.15"/>
  <cols>
    <col min="1" max="1" width="8" style="1" bestFit="1" customWidth="1"/>
    <col min="2" max="2" width="5" style="1" bestFit="1" customWidth="1"/>
    <col min="3" max="3" width="11.375" style="1" bestFit="1" customWidth="1"/>
    <col min="4" max="4" width="6.375" style="1" bestFit="1" customWidth="1"/>
    <col min="5" max="5" width="6.75" style="1" bestFit="1" customWidth="1"/>
    <col min="6" max="6" width="6.375" style="1" bestFit="1" customWidth="1"/>
    <col min="7" max="7" width="5.5" style="1" customWidth="1"/>
    <col min="8" max="8" width="8" style="1" bestFit="1" customWidth="1"/>
    <col min="9" max="9" width="10.25" style="1" bestFit="1" customWidth="1"/>
    <col min="10" max="10" width="11.375" style="1" bestFit="1" customWidth="1"/>
    <col min="11" max="11" width="6.75" style="1" bestFit="1" customWidth="1"/>
    <col min="12" max="13" width="7.625" style="1" bestFit="1" customWidth="1"/>
    <col min="14" max="16384" width="9" style="1"/>
  </cols>
  <sheetData>
    <row r="1" spans="1:13" x14ac:dyDescent="0.15">
      <c r="A1" s="1" t="s">
        <v>36</v>
      </c>
      <c r="H1" s="1" t="s">
        <v>46</v>
      </c>
    </row>
    <row r="2" spans="1:13" x14ac:dyDescent="0.15"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I2" s="1" t="s">
        <v>49</v>
      </c>
      <c r="J2" s="1" t="s">
        <v>50</v>
      </c>
      <c r="K2" s="1" t="s">
        <v>43</v>
      </c>
      <c r="L2" s="1" t="s">
        <v>51</v>
      </c>
      <c r="M2" s="1" t="s">
        <v>45</v>
      </c>
    </row>
    <row r="3" spans="1:13" x14ac:dyDescent="0.15">
      <c r="A3" s="1" t="s">
        <v>37</v>
      </c>
      <c r="B3" s="1">
        <v>70</v>
      </c>
      <c r="C3" s="1">
        <v>8</v>
      </c>
      <c r="D3" s="1">
        <v>18</v>
      </c>
      <c r="E3" s="1">
        <v>35</v>
      </c>
      <c r="F3" s="1">
        <v>131</v>
      </c>
      <c r="H3" s="1" t="s">
        <v>47</v>
      </c>
      <c r="I3" s="7">
        <f>B$6*$F3/$F$6</f>
        <v>49.78</v>
      </c>
      <c r="J3" s="7">
        <f t="shared" ref="J3:L5" si="0">C$6*$F3/$F$6</f>
        <v>13.1</v>
      </c>
      <c r="K3" s="7">
        <f t="shared" si="0"/>
        <v>23.143333333333334</v>
      </c>
      <c r="L3" s="7">
        <f t="shared" si="0"/>
        <v>44.976666666666667</v>
      </c>
      <c r="M3" s="7">
        <f>SUM(I3:L3)</f>
        <v>131</v>
      </c>
    </row>
    <row r="4" spans="1:13" x14ac:dyDescent="0.15">
      <c r="A4" s="1" t="s">
        <v>38</v>
      </c>
      <c r="B4" s="1">
        <v>34</v>
      </c>
      <c r="C4" s="1">
        <v>10</v>
      </c>
      <c r="D4" s="1">
        <v>20</v>
      </c>
      <c r="E4" s="1">
        <v>40</v>
      </c>
      <c r="F4" s="1">
        <v>104</v>
      </c>
      <c r="H4" s="1" t="s">
        <v>48</v>
      </c>
      <c r="I4" s="7">
        <f t="shared" ref="I4:I5" si="1">B$6*$F4/$F$6</f>
        <v>39.520000000000003</v>
      </c>
      <c r="J4" s="7">
        <f t="shared" si="0"/>
        <v>10.4</v>
      </c>
      <c r="K4" s="7">
        <f t="shared" si="0"/>
        <v>18.373333333333335</v>
      </c>
      <c r="L4" s="7">
        <f t="shared" si="0"/>
        <v>35.706666666666663</v>
      </c>
      <c r="M4" s="7">
        <f>SUM(I4:L4)</f>
        <v>104</v>
      </c>
    </row>
    <row r="5" spans="1:13" x14ac:dyDescent="0.15">
      <c r="A5" s="1" t="s">
        <v>39</v>
      </c>
      <c r="B5" s="1">
        <v>10</v>
      </c>
      <c r="C5" s="1">
        <v>12</v>
      </c>
      <c r="D5" s="1">
        <v>15</v>
      </c>
      <c r="E5" s="1">
        <v>28</v>
      </c>
      <c r="F5" s="1">
        <v>65</v>
      </c>
      <c r="H5" s="1" t="s">
        <v>39</v>
      </c>
      <c r="I5" s="7">
        <f t="shared" si="1"/>
        <v>24.7</v>
      </c>
      <c r="J5" s="7">
        <f t="shared" si="0"/>
        <v>6.5</v>
      </c>
      <c r="K5" s="7">
        <f t="shared" si="0"/>
        <v>11.483333333333333</v>
      </c>
      <c r="L5" s="7">
        <f t="shared" si="0"/>
        <v>22.316666666666666</v>
      </c>
      <c r="M5" s="7">
        <f>SUM(I5:L5)</f>
        <v>65</v>
      </c>
    </row>
    <row r="6" spans="1:13" x14ac:dyDescent="0.15">
      <c r="A6" s="1" t="s">
        <v>40</v>
      </c>
      <c r="B6" s="1">
        <v>114</v>
      </c>
      <c r="C6" s="1">
        <v>30</v>
      </c>
      <c r="D6" s="1">
        <v>53</v>
      </c>
      <c r="E6" s="1">
        <v>103</v>
      </c>
      <c r="F6" s="1">
        <v>300</v>
      </c>
      <c r="H6" s="1" t="s">
        <v>40</v>
      </c>
      <c r="I6" s="7">
        <f>SUM(I3:I5)</f>
        <v>114.00000000000001</v>
      </c>
      <c r="J6" s="7">
        <f>SUM(J3:J5)</f>
        <v>30</v>
      </c>
      <c r="K6" s="7">
        <f>SUM(K3:K5)</f>
        <v>53</v>
      </c>
      <c r="L6" s="7">
        <f>SUM(L3:L5)</f>
        <v>103</v>
      </c>
      <c r="M6" s="7">
        <f>SUM(M3:M5)</f>
        <v>300</v>
      </c>
    </row>
    <row r="8" spans="1:13" x14ac:dyDescent="0.15">
      <c r="B8" s="6" t="s">
        <v>52</v>
      </c>
      <c r="C8" s="1">
        <v>30.928000000000001</v>
      </c>
      <c r="E8" s="6" t="s">
        <v>53</v>
      </c>
      <c r="F8" s="1">
        <v>22.46</v>
      </c>
      <c r="H8" s="6" t="s">
        <v>33</v>
      </c>
      <c r="I8" s="2">
        <f>CHITEST(B3:E5,I3:L5)</f>
        <v>2.6163962120348638E-5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均匀分布拟合优度检验</vt:lpstr>
      <vt:lpstr>POSSION分布拟合优度检验</vt:lpstr>
      <vt:lpstr>正态分布拟合优度检验</vt:lpstr>
      <vt:lpstr>列联表检验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2010-12-02T09:32:09Z</dcterms:modified>
</cp:coreProperties>
</file>