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8475" windowHeight="4620" firstSheet="5" activeTab="8"/>
  </bookViews>
  <sheets>
    <sheet name="Sheet1" sheetId="1" r:id="rId1"/>
    <sheet name="乐观原则" sheetId="2" r:id="rId2"/>
    <sheet name="悲观原则" sheetId="3" r:id="rId3"/>
    <sheet name="Sheet2" sheetId="4" r:id="rId4"/>
    <sheet name="折中原则" sheetId="5" r:id="rId5"/>
    <sheet name="后悔原则" sheetId="6" r:id="rId6"/>
    <sheet name="后悔原则2" sheetId="7" r:id="rId7"/>
    <sheet name="风险分析-期望值法" sheetId="8" r:id="rId8"/>
    <sheet name="风险分析-后悔期望值法" sheetId="9" r:id="rId9"/>
  </sheets>
  <calcPr calcId="144525"/>
</workbook>
</file>

<file path=xl/calcChain.xml><?xml version="1.0" encoding="utf-8"?>
<calcChain xmlns="http://schemas.openxmlformats.org/spreadsheetml/2006/main">
  <c r="B12" i="6" l="1"/>
  <c r="B7" i="9" l="1"/>
  <c r="E4" i="8"/>
  <c r="E5" i="8"/>
  <c r="E3" i="8"/>
  <c r="B7" i="8" s="1"/>
  <c r="B12" i="7"/>
  <c r="B8" i="6"/>
  <c r="C8" i="6"/>
  <c r="D8" i="6"/>
  <c r="B9" i="6"/>
  <c r="C9" i="6"/>
  <c r="D9" i="6"/>
  <c r="E9" i="6"/>
  <c r="B10" i="6"/>
  <c r="C10" i="6"/>
  <c r="D10" i="6"/>
  <c r="E10" i="6"/>
  <c r="E8" i="6" l="1"/>
  <c r="G3" i="5"/>
  <c r="G4" i="5"/>
  <c r="G2" i="5"/>
  <c r="B6" i="5" s="1"/>
  <c r="D13" i="4"/>
  <c r="D14" i="4"/>
  <c r="D12" i="4"/>
  <c r="D8" i="4"/>
  <c r="D9" i="4"/>
  <c r="D7" i="4"/>
  <c r="D3" i="4"/>
  <c r="D4" i="4"/>
  <c r="D2" i="4"/>
  <c r="E3" i="3"/>
  <c r="E2" i="3"/>
  <c r="E4" i="3"/>
  <c r="E3" i="2"/>
  <c r="E4" i="2"/>
  <c r="E2" i="2"/>
  <c r="B6" i="2" s="1"/>
  <c r="F12" i="1"/>
  <c r="F11" i="1"/>
  <c r="F10" i="1"/>
  <c r="F8" i="1"/>
  <c r="F7" i="1"/>
  <c r="F6" i="1"/>
  <c r="B6" i="3" l="1"/>
  <c r="F4" i="1"/>
  <c r="F3" i="1"/>
  <c r="F2" i="1"/>
</calcChain>
</file>

<file path=xl/sharedStrings.xml><?xml version="1.0" encoding="utf-8"?>
<sst xmlns="http://schemas.openxmlformats.org/spreadsheetml/2006/main" count="112" uniqueCount="47">
  <si>
    <t>方案</t>
    <phoneticPr fontId="1" type="noConversion"/>
  </si>
  <si>
    <t>设备投资</t>
    <phoneticPr fontId="1" type="noConversion"/>
  </si>
  <si>
    <t>单件成本</t>
    <phoneticPr fontId="1" type="noConversion"/>
  </si>
  <si>
    <t>销售单价</t>
    <phoneticPr fontId="1" type="noConversion"/>
  </si>
  <si>
    <t>方案1</t>
    <phoneticPr fontId="1" type="noConversion"/>
  </si>
  <si>
    <t>方案2</t>
    <phoneticPr fontId="1" type="noConversion"/>
  </si>
  <si>
    <t>方案3</t>
    <phoneticPr fontId="1" type="noConversion"/>
  </si>
  <si>
    <t>年销售数量</t>
    <phoneticPr fontId="1" type="noConversion"/>
  </si>
  <si>
    <t>年收益</t>
    <phoneticPr fontId="1" type="noConversion"/>
  </si>
  <si>
    <t>滞销</t>
    <phoneticPr fontId="1" type="noConversion"/>
  </si>
  <si>
    <t>畅销</t>
    <phoneticPr fontId="1" type="noConversion"/>
  </si>
  <si>
    <t>方案</t>
    <phoneticPr fontId="1" type="noConversion"/>
  </si>
  <si>
    <t>方案1</t>
    <phoneticPr fontId="1" type="noConversion"/>
  </si>
  <si>
    <t>方案2</t>
    <phoneticPr fontId="1" type="noConversion"/>
  </si>
  <si>
    <t>方案3</t>
    <phoneticPr fontId="1" type="noConversion"/>
  </si>
  <si>
    <t>一般</t>
    <phoneticPr fontId="1" type="noConversion"/>
  </si>
  <si>
    <t>滞销</t>
    <phoneticPr fontId="1" type="noConversion"/>
  </si>
  <si>
    <t>最大值</t>
  </si>
  <si>
    <t>最大值</t>
    <phoneticPr fontId="1" type="noConversion"/>
  </si>
  <si>
    <t>选择方案</t>
    <phoneticPr fontId="1" type="noConversion"/>
  </si>
  <si>
    <t>最小值</t>
  </si>
  <si>
    <t>最小值</t>
    <phoneticPr fontId="1" type="noConversion"/>
  </si>
  <si>
    <t>方案</t>
    <phoneticPr fontId="1" type="noConversion"/>
  </si>
  <si>
    <t>投资</t>
    <phoneticPr fontId="1" type="noConversion"/>
  </si>
  <si>
    <t>成本</t>
    <phoneticPr fontId="1" type="noConversion"/>
  </si>
  <si>
    <t>收益</t>
    <phoneticPr fontId="1" type="noConversion"/>
  </si>
  <si>
    <t>方案2</t>
    <phoneticPr fontId="1" type="noConversion"/>
  </si>
  <si>
    <t>方案1</t>
    <phoneticPr fontId="1" type="noConversion"/>
  </si>
  <si>
    <t>方案3</t>
    <phoneticPr fontId="1" type="noConversion"/>
  </si>
  <si>
    <t>滞销</t>
    <phoneticPr fontId="1" type="noConversion"/>
  </si>
  <si>
    <t>折中值(α=0.65)</t>
    <phoneticPr fontId="1" type="noConversion"/>
  </si>
  <si>
    <t>选择方案</t>
    <phoneticPr fontId="1" type="noConversion"/>
  </si>
  <si>
    <t>最大值</t>
    <phoneticPr fontId="1" type="noConversion"/>
  </si>
  <si>
    <t>选择方案</t>
  </si>
  <si>
    <t>选择方案</t>
    <phoneticPr fontId="1" type="noConversion"/>
  </si>
  <si>
    <t>方案</t>
  </si>
  <si>
    <t>畅销</t>
  </si>
  <si>
    <t>一般</t>
  </si>
  <si>
    <t>滞销</t>
  </si>
  <si>
    <t>方案1</t>
  </si>
  <si>
    <t>方案2</t>
  </si>
  <si>
    <t>方案3</t>
  </si>
  <si>
    <t>期望值</t>
    <phoneticPr fontId="1" type="noConversion"/>
  </si>
  <si>
    <t>概率</t>
    <phoneticPr fontId="1" type="noConversion"/>
  </si>
  <si>
    <t>选择方案</t>
    <phoneticPr fontId="1" type="noConversion"/>
  </si>
  <si>
    <t>选择方案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</si>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</sst>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16" sqref="K16"/>
    </sheetView>
  </sheetViews>
  <sheetFormatPr defaultRowHeight="13.5" x14ac:dyDescent="0.15"/>
  <cols>
    <col min="1" max="1" width="9" bestFit="1" customWidth="1"/>
    <col min="4" max="4" width="11" bestFit="1" customWidth="1"/>
    <col min="6" max="6" width="10.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8</v>
      </c>
    </row>
    <row r="2" spans="1:6" x14ac:dyDescent="0.15">
      <c r="A2" t="s">
        <v>4</v>
      </c>
      <c r="B2">
        <v>1500000</v>
      </c>
      <c r="C2">
        <v>1700</v>
      </c>
      <c r="D2">
        <v>8000</v>
      </c>
      <c r="E2">
        <v>2900</v>
      </c>
      <c r="F2">
        <f>D2*E2-C2*D2-B2</f>
        <v>8100000</v>
      </c>
    </row>
    <row r="3" spans="1:6" x14ac:dyDescent="0.15">
      <c r="A3" t="s">
        <v>5</v>
      </c>
      <c r="B3">
        <v>2000000</v>
      </c>
      <c r="C3">
        <v>1550</v>
      </c>
      <c r="D3">
        <v>8000</v>
      </c>
      <c r="E3">
        <v>2900</v>
      </c>
      <c r="F3">
        <f t="shared" ref="F3" si="0">D3*E3-C3*D3-B3</f>
        <v>8800000</v>
      </c>
    </row>
    <row r="4" spans="1:6" x14ac:dyDescent="0.15">
      <c r="A4" t="s">
        <v>6</v>
      </c>
      <c r="B4">
        <v>2500000</v>
      </c>
      <c r="C4">
        <v>1400</v>
      </c>
      <c r="D4">
        <v>8000</v>
      </c>
      <c r="E4">
        <v>2900</v>
      </c>
      <c r="F4">
        <f t="shared" ref="F4" si="1">D4*E4-C4*D4-B4</f>
        <v>9500000</v>
      </c>
    </row>
    <row r="5" spans="1:6" x14ac:dyDescent="0.15">
      <c r="A5" s="3" t="s">
        <v>9</v>
      </c>
      <c r="B5" s="3"/>
      <c r="C5" s="3"/>
      <c r="D5" s="3"/>
      <c r="E5" s="3"/>
      <c r="F5" s="3"/>
    </row>
    <row r="6" spans="1:6" x14ac:dyDescent="0.15">
      <c r="A6" t="s">
        <v>4</v>
      </c>
      <c r="B6">
        <v>1500000</v>
      </c>
      <c r="C6">
        <v>1700</v>
      </c>
      <c r="D6">
        <v>1500</v>
      </c>
      <c r="E6">
        <v>2900</v>
      </c>
      <c r="F6">
        <f>D6*E6-C6*D6-B6</f>
        <v>300000</v>
      </c>
    </row>
    <row r="7" spans="1:6" x14ac:dyDescent="0.15">
      <c r="A7" t="s">
        <v>5</v>
      </c>
      <c r="B7">
        <v>2000000</v>
      </c>
      <c r="C7">
        <v>1550</v>
      </c>
      <c r="D7">
        <v>1500</v>
      </c>
      <c r="E7">
        <v>2900</v>
      </c>
      <c r="F7">
        <f t="shared" ref="F7:F8" si="2">D7*E7-C7*D7-B7</f>
        <v>25000</v>
      </c>
    </row>
    <row r="8" spans="1:6" x14ac:dyDescent="0.15">
      <c r="A8" t="s">
        <v>6</v>
      </c>
      <c r="B8">
        <v>2500000</v>
      </c>
      <c r="C8">
        <v>1400</v>
      </c>
      <c r="D8">
        <v>1500</v>
      </c>
      <c r="E8">
        <v>2900</v>
      </c>
      <c r="F8">
        <f t="shared" si="2"/>
        <v>-250000</v>
      </c>
    </row>
    <row r="9" spans="1:6" x14ac:dyDescent="0.15">
      <c r="A9" s="3" t="s">
        <v>10</v>
      </c>
      <c r="B9" s="3"/>
      <c r="C9" s="3"/>
      <c r="D9" s="3"/>
      <c r="E9" s="3"/>
      <c r="F9" s="3"/>
    </row>
    <row r="10" spans="1:6" x14ac:dyDescent="0.15">
      <c r="A10" t="s">
        <v>4</v>
      </c>
      <c r="B10">
        <v>1500000</v>
      </c>
      <c r="C10">
        <v>1700</v>
      </c>
      <c r="D10">
        <v>12000</v>
      </c>
      <c r="E10">
        <v>2900</v>
      </c>
      <c r="F10">
        <f>D10*E10-C10*D10-B10</f>
        <v>12900000</v>
      </c>
    </row>
    <row r="11" spans="1:6" x14ac:dyDescent="0.15">
      <c r="A11" t="s">
        <v>5</v>
      </c>
      <c r="B11">
        <v>2000000</v>
      </c>
      <c r="C11">
        <v>1550</v>
      </c>
      <c r="D11">
        <v>12000</v>
      </c>
      <c r="E11">
        <v>2900</v>
      </c>
      <c r="F11">
        <f t="shared" ref="F11:F12" si="3">D11*E11-C11*D11-B11</f>
        <v>14200000</v>
      </c>
    </row>
    <row r="12" spans="1:6" x14ac:dyDescent="0.15">
      <c r="A12" t="s">
        <v>6</v>
      </c>
      <c r="B12">
        <v>2500000</v>
      </c>
      <c r="C12">
        <v>1400</v>
      </c>
      <c r="D12">
        <v>12000</v>
      </c>
      <c r="E12">
        <v>2900</v>
      </c>
      <c r="F12">
        <f t="shared" si="3"/>
        <v>15500000</v>
      </c>
    </row>
    <row r="14" spans="1:6" x14ac:dyDescent="0.15">
      <c r="A14" s="2" t="s">
        <v>11</v>
      </c>
      <c r="B14" s="1" t="s">
        <v>10</v>
      </c>
      <c r="C14" s="1" t="s">
        <v>15</v>
      </c>
      <c r="D14" s="1" t="s">
        <v>16</v>
      </c>
    </row>
    <row r="15" spans="1:6" x14ac:dyDescent="0.15">
      <c r="A15" s="2" t="s">
        <v>12</v>
      </c>
      <c r="B15" s="1">
        <v>12900000</v>
      </c>
      <c r="C15" s="1">
        <v>8100000</v>
      </c>
      <c r="D15" s="1">
        <v>300000</v>
      </c>
    </row>
    <row r="16" spans="1:6" x14ac:dyDescent="0.15">
      <c r="A16" s="2" t="s">
        <v>13</v>
      </c>
      <c r="B16" s="1">
        <v>14200000</v>
      </c>
      <c r="C16" s="1">
        <v>8800000</v>
      </c>
      <c r="D16" s="1">
        <v>25000</v>
      </c>
    </row>
    <row r="17" spans="1:4" x14ac:dyDescent="0.15">
      <c r="A17" s="2" t="s">
        <v>14</v>
      </c>
      <c r="B17" s="1">
        <v>15500000</v>
      </c>
      <c r="C17" s="1">
        <v>9500000</v>
      </c>
      <c r="D17" s="1">
        <v>-250000</v>
      </c>
    </row>
  </sheetData>
  <mergeCells count="2">
    <mergeCell ref="A5:F5"/>
    <mergeCell ref="A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3.5" x14ac:dyDescent="0.15"/>
  <cols>
    <col min="1" max="1" width="8" bestFit="1" customWidth="1"/>
    <col min="2" max="2" width="8.5" bestFit="1" customWidth="1"/>
    <col min="3" max="4" width="7.625" bestFit="1" customWidth="1"/>
    <col min="5" max="5" width="8.5" bestFit="1" customWidth="1"/>
  </cols>
  <sheetData>
    <row r="1" spans="1:5" x14ac:dyDescent="0.15">
      <c r="A1" s="4" t="s">
        <v>11</v>
      </c>
      <c r="B1" s="5" t="s">
        <v>10</v>
      </c>
      <c r="C1" s="5" t="s">
        <v>15</v>
      </c>
      <c r="D1" s="5" t="s">
        <v>16</v>
      </c>
      <c r="E1" s="5" t="s">
        <v>18</v>
      </c>
    </row>
    <row r="2" spans="1:5" x14ac:dyDescent="0.15">
      <c r="A2" s="4" t="s">
        <v>12</v>
      </c>
      <c r="B2" s="5">
        <v>12900000</v>
      </c>
      <c r="C2" s="5">
        <v>8100000</v>
      </c>
      <c r="D2" s="5">
        <v>300000</v>
      </c>
      <c r="E2" s="6">
        <f>MAX(B2:D2)</f>
        <v>12900000</v>
      </c>
    </row>
    <row r="3" spans="1:5" x14ac:dyDescent="0.15">
      <c r="A3" s="4" t="s">
        <v>13</v>
      </c>
      <c r="B3" s="5">
        <v>14200000</v>
      </c>
      <c r="C3" s="5">
        <v>8800000</v>
      </c>
      <c r="D3" s="5">
        <v>25000</v>
      </c>
      <c r="E3" s="6">
        <f t="shared" ref="E3:E4" si="0">MAX(B3:D3)</f>
        <v>14200000</v>
      </c>
    </row>
    <row r="4" spans="1:5" x14ac:dyDescent="0.15">
      <c r="A4" s="4" t="s">
        <v>14</v>
      </c>
      <c r="B4" s="5">
        <v>15500000</v>
      </c>
      <c r="C4" s="5">
        <v>9500000</v>
      </c>
      <c r="D4" s="5">
        <v>-250000</v>
      </c>
      <c r="E4" s="6">
        <f t="shared" si="0"/>
        <v>15500000</v>
      </c>
    </row>
    <row r="6" spans="1:5" x14ac:dyDescent="0.15">
      <c r="A6" s="4" t="s">
        <v>19</v>
      </c>
      <c r="B6" s="6" t="str">
        <f>LOOKUP(MAX(E2:E4),E2:E4,A2:A4)</f>
        <v>方案3</v>
      </c>
      <c r="C6" s="6"/>
    </row>
    <row r="7" spans="1:5" x14ac:dyDescent="0.15">
      <c r="A7" s="6"/>
      <c r="B7" s="6"/>
      <c r="C7" s="6"/>
    </row>
    <row r="8" spans="1:5" x14ac:dyDescent="0.15">
      <c r="A8" s="6"/>
      <c r="B8" s="6"/>
      <c r="C8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defaultRowHeight="12" x14ac:dyDescent="0.15"/>
  <cols>
    <col min="1" max="1" width="8" style="6" bestFit="1" customWidth="1"/>
    <col min="2" max="2" width="8.5" style="6" bestFit="1" customWidth="1"/>
    <col min="3" max="5" width="7.625" style="6" bestFit="1" customWidth="1"/>
    <col min="6" max="16384" width="9" style="6"/>
  </cols>
  <sheetData>
    <row r="1" spans="1:5" x14ac:dyDescent="0.15">
      <c r="A1" s="4" t="s">
        <v>11</v>
      </c>
      <c r="B1" s="5" t="s">
        <v>10</v>
      </c>
      <c r="C1" s="5" t="s">
        <v>15</v>
      </c>
      <c r="D1" s="5" t="s">
        <v>16</v>
      </c>
      <c r="E1" s="5" t="s">
        <v>21</v>
      </c>
    </row>
    <row r="2" spans="1:5" x14ac:dyDescent="0.15">
      <c r="A2" s="4" t="s">
        <v>14</v>
      </c>
      <c r="B2" s="5">
        <v>15500000</v>
      </c>
      <c r="C2" s="5">
        <v>9500000</v>
      </c>
      <c r="D2" s="5">
        <v>-250000</v>
      </c>
      <c r="E2" s="6">
        <f>MIN(B2:D2)</f>
        <v>-250000</v>
      </c>
    </row>
    <row r="3" spans="1:5" x14ac:dyDescent="0.15">
      <c r="A3" s="4" t="s">
        <v>13</v>
      </c>
      <c r="B3" s="5">
        <v>14200000</v>
      </c>
      <c r="C3" s="5">
        <v>8800000</v>
      </c>
      <c r="D3" s="5">
        <v>25000</v>
      </c>
      <c r="E3" s="6">
        <f>MIN(B3:D3)</f>
        <v>25000</v>
      </c>
    </row>
    <row r="4" spans="1:5" x14ac:dyDescent="0.15">
      <c r="A4" s="4" t="s">
        <v>12</v>
      </c>
      <c r="B4" s="5">
        <v>12900000</v>
      </c>
      <c r="C4" s="5">
        <v>8100000</v>
      </c>
      <c r="D4" s="5">
        <v>300000</v>
      </c>
      <c r="E4" s="6">
        <f>MIN(B4:D4)</f>
        <v>300000</v>
      </c>
    </row>
    <row r="6" spans="1:5" x14ac:dyDescent="0.15">
      <c r="A6" s="4" t="s">
        <v>19</v>
      </c>
      <c r="B6" s="6" t="str">
        <f>LOOKUP(MAX(E2:E4),E2:E4,A2:A4)</f>
        <v>方案1</v>
      </c>
    </row>
  </sheetData>
  <sortState ref="A2:E4">
    <sortCondition ref="E2:E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defaultRowHeight="13.5" x14ac:dyDescent="0.15"/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 t="s">
        <v>27</v>
      </c>
      <c r="B2">
        <v>100000</v>
      </c>
      <c r="C2">
        <v>600000</v>
      </c>
      <c r="D2">
        <f>1200000-B2-C2</f>
        <v>500000</v>
      </c>
    </row>
    <row r="3" spans="1:4" x14ac:dyDescent="0.15">
      <c r="A3" t="s">
        <v>26</v>
      </c>
      <c r="B3">
        <v>160000</v>
      </c>
      <c r="C3">
        <v>480000</v>
      </c>
      <c r="D3">
        <f t="shared" ref="D3:D4" si="0">1200000-B3-C3</f>
        <v>560000</v>
      </c>
    </row>
    <row r="4" spans="1:4" x14ac:dyDescent="0.15">
      <c r="A4" t="s">
        <v>28</v>
      </c>
      <c r="B4">
        <v>250000</v>
      </c>
      <c r="C4">
        <v>360000</v>
      </c>
      <c r="D4">
        <f t="shared" si="0"/>
        <v>590000</v>
      </c>
    </row>
    <row r="6" spans="1:4" x14ac:dyDescent="0.15">
      <c r="B6" t="s">
        <v>29</v>
      </c>
      <c r="C6">
        <v>300000</v>
      </c>
    </row>
    <row r="7" spans="1:4" x14ac:dyDescent="0.15">
      <c r="A7" t="s">
        <v>27</v>
      </c>
      <c r="B7">
        <v>100000</v>
      </c>
      <c r="C7">
        <v>150000</v>
      </c>
      <c r="D7">
        <f>300000-B7-C7</f>
        <v>50000</v>
      </c>
    </row>
    <row r="8" spans="1:4" x14ac:dyDescent="0.15">
      <c r="A8" t="s">
        <v>26</v>
      </c>
      <c r="B8">
        <v>160000</v>
      </c>
      <c r="C8">
        <v>120000</v>
      </c>
      <c r="D8">
        <f t="shared" ref="D8:D9" si="1">300000-B8-C8</f>
        <v>20000</v>
      </c>
    </row>
    <row r="9" spans="1:4" x14ac:dyDescent="0.15">
      <c r="A9" t="s">
        <v>28</v>
      </c>
      <c r="B9">
        <v>250000</v>
      </c>
      <c r="C9">
        <v>90000</v>
      </c>
      <c r="D9">
        <f t="shared" si="1"/>
        <v>-40000</v>
      </c>
    </row>
    <row r="12" spans="1:4" x14ac:dyDescent="0.15">
      <c r="A12" t="s">
        <v>27</v>
      </c>
      <c r="B12">
        <v>100000</v>
      </c>
      <c r="C12">
        <v>1000000</v>
      </c>
      <c r="D12">
        <f>2000000-B12-C12</f>
        <v>900000</v>
      </c>
    </row>
    <row r="13" spans="1:4" x14ac:dyDescent="0.15">
      <c r="A13" t="s">
        <v>26</v>
      </c>
      <c r="B13">
        <v>160000</v>
      </c>
      <c r="C13">
        <v>800000</v>
      </c>
      <c r="D13">
        <f t="shared" ref="D13:D14" si="2">2000000-B13-C13</f>
        <v>1040000</v>
      </c>
    </row>
    <row r="14" spans="1:4" x14ac:dyDescent="0.15">
      <c r="A14" t="s">
        <v>28</v>
      </c>
      <c r="B14">
        <v>250000</v>
      </c>
      <c r="C14">
        <v>600000</v>
      </c>
      <c r="D14">
        <f t="shared" si="2"/>
        <v>1150000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6" sqref="B6"/>
    </sheetView>
  </sheetViews>
  <sheetFormatPr defaultRowHeight="12" x14ac:dyDescent="0.15"/>
  <cols>
    <col min="1" max="1" width="8" style="6" bestFit="1" customWidth="1"/>
    <col min="2" max="2" width="8.5" style="6" bestFit="1" customWidth="1"/>
    <col min="3" max="4" width="7.625" style="6" bestFit="1" customWidth="1"/>
    <col min="5" max="5" width="8.5" style="6" bestFit="1" customWidth="1"/>
    <col min="6" max="6" width="7.625" style="6" bestFit="1" customWidth="1"/>
    <col min="7" max="7" width="14.625" style="6" bestFit="1" customWidth="1"/>
    <col min="8" max="16384" width="9" style="6"/>
  </cols>
  <sheetData>
    <row r="1" spans="1:7" x14ac:dyDescent="0.15">
      <c r="A1" s="8" t="s">
        <v>11</v>
      </c>
      <c r="B1" s="5" t="s">
        <v>10</v>
      </c>
      <c r="C1" s="5" t="s">
        <v>15</v>
      </c>
      <c r="D1" s="5" t="s">
        <v>16</v>
      </c>
      <c r="E1" s="6" t="s">
        <v>17</v>
      </c>
      <c r="F1" s="6" t="s">
        <v>20</v>
      </c>
      <c r="G1" s="6" t="s">
        <v>30</v>
      </c>
    </row>
    <row r="2" spans="1:7" x14ac:dyDescent="0.15">
      <c r="A2" s="8" t="s">
        <v>12</v>
      </c>
      <c r="B2" s="5">
        <v>12900000</v>
      </c>
      <c r="C2" s="5">
        <v>8100000</v>
      </c>
      <c r="D2" s="5">
        <v>300000</v>
      </c>
      <c r="E2" s="6">
        <v>12900000</v>
      </c>
      <c r="F2" s="6">
        <v>300000</v>
      </c>
      <c r="G2" s="5">
        <f>0.65*E2+(1-0.65)*F2</f>
        <v>8490000</v>
      </c>
    </row>
    <row r="3" spans="1:7" x14ac:dyDescent="0.15">
      <c r="A3" s="8" t="s">
        <v>13</v>
      </c>
      <c r="B3" s="5">
        <v>14200000</v>
      </c>
      <c r="C3" s="5">
        <v>8800000</v>
      </c>
      <c r="D3" s="5">
        <v>25000</v>
      </c>
      <c r="E3" s="6">
        <v>14200000</v>
      </c>
      <c r="F3" s="6">
        <v>25000</v>
      </c>
      <c r="G3" s="5">
        <f t="shared" ref="G3:G4" si="0">0.65*E3+(1-0.65)*F3</f>
        <v>9238750</v>
      </c>
    </row>
    <row r="4" spans="1:7" x14ac:dyDescent="0.15">
      <c r="A4" s="8" t="s">
        <v>14</v>
      </c>
      <c r="B4" s="5">
        <v>15500000</v>
      </c>
      <c r="C4" s="5">
        <v>9500000</v>
      </c>
      <c r="D4" s="5">
        <v>-250000</v>
      </c>
      <c r="E4" s="6">
        <v>15500000</v>
      </c>
      <c r="F4" s="6">
        <v>-250000</v>
      </c>
      <c r="G4" s="5">
        <f t="shared" si="0"/>
        <v>9987500</v>
      </c>
    </row>
    <row r="6" spans="1:7" x14ac:dyDescent="0.15">
      <c r="A6" s="8" t="s">
        <v>31</v>
      </c>
      <c r="B6" s="6" t="str">
        <f>LOOKUP(MAX(G2:G4),G2:G4,A2:A4)</f>
        <v>方案3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2" x14ac:dyDescent="0.15"/>
  <cols>
    <col min="1" max="1" width="8" style="6" customWidth="1"/>
    <col min="2" max="3" width="9.5" style="6" bestFit="1" customWidth="1"/>
    <col min="4" max="16384" width="9" style="6"/>
  </cols>
  <sheetData>
    <row r="1" spans="1:5" x14ac:dyDescent="0.15">
      <c r="A1" s="8" t="s">
        <v>11</v>
      </c>
      <c r="B1" s="5" t="s">
        <v>10</v>
      </c>
      <c r="C1" s="5" t="s">
        <v>15</v>
      </c>
      <c r="D1" s="5" t="s">
        <v>16</v>
      </c>
    </row>
    <row r="2" spans="1:5" x14ac:dyDescent="0.15">
      <c r="A2" s="8" t="s">
        <v>12</v>
      </c>
      <c r="B2" s="5">
        <v>12900000</v>
      </c>
      <c r="C2" s="5">
        <v>8100000</v>
      </c>
      <c r="D2" s="5">
        <v>300000</v>
      </c>
    </row>
    <row r="3" spans="1:5" x14ac:dyDescent="0.15">
      <c r="A3" s="8" t="s">
        <v>13</v>
      </c>
      <c r="B3" s="5">
        <v>14200000</v>
      </c>
      <c r="C3" s="5">
        <v>8800000</v>
      </c>
      <c r="D3" s="5">
        <v>25000</v>
      </c>
    </row>
    <row r="4" spans="1:5" x14ac:dyDescent="0.15">
      <c r="A4" s="8" t="s">
        <v>14</v>
      </c>
      <c r="B4" s="5">
        <v>15500000</v>
      </c>
      <c r="C4" s="5">
        <v>9500000</v>
      </c>
      <c r="D4" s="5">
        <v>-250000</v>
      </c>
    </row>
    <row r="7" spans="1:5" x14ac:dyDescent="0.15">
      <c r="A7" s="8" t="s">
        <v>11</v>
      </c>
      <c r="B7" s="5" t="s">
        <v>10</v>
      </c>
      <c r="C7" s="5" t="s">
        <v>15</v>
      </c>
      <c r="D7" s="5" t="s">
        <v>16</v>
      </c>
      <c r="E7" s="5" t="s">
        <v>32</v>
      </c>
    </row>
    <row r="8" spans="1:5" x14ac:dyDescent="0.15">
      <c r="A8" s="8" t="s">
        <v>12</v>
      </c>
      <c r="B8" s="6">
        <f t="shared" ref="B8:D10" si="0">MAX(B$2:B$4)-B2</f>
        <v>2600000</v>
      </c>
      <c r="C8" s="6">
        <f t="shared" si="0"/>
        <v>1400000</v>
      </c>
      <c r="D8" s="6">
        <f t="shared" si="0"/>
        <v>0</v>
      </c>
      <c r="E8" s="6">
        <f>MAX(B8:D8)</f>
        <v>2600000</v>
      </c>
    </row>
    <row r="9" spans="1:5" x14ac:dyDescent="0.15">
      <c r="A9" s="8" t="s">
        <v>13</v>
      </c>
      <c r="B9" s="6">
        <f t="shared" si="0"/>
        <v>1300000</v>
      </c>
      <c r="C9" s="6">
        <f t="shared" si="0"/>
        <v>700000</v>
      </c>
      <c r="D9" s="6">
        <f t="shared" si="0"/>
        <v>275000</v>
      </c>
      <c r="E9" s="6">
        <f>MAX(B9:D9)</f>
        <v>1300000</v>
      </c>
    </row>
    <row r="10" spans="1:5" x14ac:dyDescent="0.15">
      <c r="A10" s="8" t="s">
        <v>14</v>
      </c>
      <c r="B10" s="6">
        <f t="shared" si="0"/>
        <v>0</v>
      </c>
      <c r="C10" s="6">
        <f t="shared" si="0"/>
        <v>0</v>
      </c>
      <c r="D10" s="6">
        <f t="shared" si="0"/>
        <v>550000</v>
      </c>
      <c r="E10" s="6">
        <f>MAX(B10:D10)</f>
        <v>550000</v>
      </c>
    </row>
    <row r="12" spans="1:5" x14ac:dyDescent="0.15">
      <c r="A12" s="8" t="s">
        <v>34</v>
      </c>
      <c r="B12" s="6" t="e">
        <f>LOOKUP(MIN(E8:E10),E8:E10,A8:A10)</f>
        <v>#N/A</v>
      </c>
    </row>
  </sheetData>
  <sortState ref="A8:E10">
    <sortCondition ref="E8:E1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2"/>
  <sheetViews>
    <sheetView topLeftCell="A7" workbookViewId="0">
      <selection activeCell="B12" sqref="B12"/>
    </sheetView>
  </sheetViews>
  <sheetFormatPr defaultRowHeight="12" x14ac:dyDescent="0.15"/>
  <cols>
    <col min="1" max="1" width="8" style="7" bestFit="1" customWidth="1"/>
    <col min="2" max="3" width="7.625" style="7" bestFit="1" customWidth="1"/>
    <col min="4" max="4" width="6.75" style="7" bestFit="1" customWidth="1"/>
    <col min="5" max="5" width="7.625" style="7" bestFit="1" customWidth="1"/>
    <col min="6" max="16384" width="9" style="7"/>
  </cols>
  <sheetData>
    <row r="7" spans="1:5" x14ac:dyDescent="0.15">
      <c r="A7" s="7" t="s">
        <v>35</v>
      </c>
      <c r="B7" s="7" t="s">
        <v>36</v>
      </c>
      <c r="C7" s="7" t="s">
        <v>37</v>
      </c>
      <c r="D7" s="7" t="s">
        <v>38</v>
      </c>
      <c r="E7" s="7" t="s">
        <v>17</v>
      </c>
    </row>
    <row r="8" spans="1:5" x14ac:dyDescent="0.15">
      <c r="A8" s="7" t="s">
        <v>41</v>
      </c>
      <c r="B8" s="7">
        <v>0</v>
      </c>
      <c r="C8" s="7">
        <v>0</v>
      </c>
      <c r="D8" s="7">
        <v>550000</v>
      </c>
      <c r="E8" s="7">
        <v>550000</v>
      </c>
    </row>
    <row r="9" spans="1:5" x14ac:dyDescent="0.15">
      <c r="A9" s="7" t="s">
        <v>40</v>
      </c>
      <c r="B9" s="7">
        <v>1300000</v>
      </c>
      <c r="C9" s="7">
        <v>700000</v>
      </c>
      <c r="D9" s="7">
        <v>275000</v>
      </c>
      <c r="E9" s="7">
        <v>1300000</v>
      </c>
    </row>
    <row r="10" spans="1:5" x14ac:dyDescent="0.15">
      <c r="A10" s="7" t="s">
        <v>39</v>
      </c>
      <c r="B10" s="7">
        <v>2600000</v>
      </c>
      <c r="C10" s="7">
        <v>1400000</v>
      </c>
      <c r="D10" s="7">
        <v>0</v>
      </c>
      <c r="E10" s="7">
        <v>2600000</v>
      </c>
    </row>
    <row r="12" spans="1:5" x14ac:dyDescent="0.15">
      <c r="A12" s="7" t="s">
        <v>33</v>
      </c>
      <c r="B12" s="7" t="str">
        <f>LOOKUP(MIN(E8:E10),E8:E10,A8:A10)</f>
        <v>方案3</v>
      </c>
    </row>
  </sheetData>
  <sortState ref="A8:E10">
    <sortCondition ref="E8:E10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defaultRowHeight="12" x14ac:dyDescent="0.15"/>
  <cols>
    <col min="1" max="16384" width="9" style="6"/>
  </cols>
  <sheetData>
    <row r="1" spans="1:5" x14ac:dyDescent="0.15">
      <c r="A1" s="4" t="s">
        <v>11</v>
      </c>
      <c r="B1" s="5" t="s">
        <v>10</v>
      </c>
      <c r="C1" s="5" t="s">
        <v>15</v>
      </c>
      <c r="D1" s="5" t="s">
        <v>16</v>
      </c>
      <c r="E1" s="5" t="s">
        <v>42</v>
      </c>
    </row>
    <row r="2" spans="1:5" x14ac:dyDescent="0.15">
      <c r="A2" s="4" t="s">
        <v>43</v>
      </c>
      <c r="B2" s="5">
        <v>0.1</v>
      </c>
      <c r="C2" s="5">
        <v>0.65</v>
      </c>
      <c r="D2" s="5">
        <v>0.2</v>
      </c>
      <c r="E2" s="5"/>
    </row>
    <row r="3" spans="1:5" x14ac:dyDescent="0.15">
      <c r="A3" s="4" t="s">
        <v>12</v>
      </c>
      <c r="B3" s="5">
        <v>12900000</v>
      </c>
      <c r="C3" s="5">
        <v>8100000</v>
      </c>
      <c r="D3" s="5">
        <v>300000</v>
      </c>
      <c r="E3" s="6">
        <f>SUMPRODUCT(B$2:D$2,B3:D3)</f>
        <v>6615000</v>
      </c>
    </row>
    <row r="4" spans="1:5" x14ac:dyDescent="0.15">
      <c r="A4" s="4" t="s">
        <v>13</v>
      </c>
      <c r="B4" s="5">
        <v>14200000</v>
      </c>
      <c r="C4" s="5">
        <v>8800000</v>
      </c>
      <c r="D4" s="5">
        <v>25000</v>
      </c>
      <c r="E4" s="6">
        <f>SUMPRODUCT(B$2:D$2,B4:D4)</f>
        <v>7145000</v>
      </c>
    </row>
    <row r="5" spans="1:5" x14ac:dyDescent="0.15">
      <c r="A5" s="4" t="s">
        <v>14</v>
      </c>
      <c r="B5" s="5">
        <v>15500000</v>
      </c>
      <c r="C5" s="5">
        <v>9500000</v>
      </c>
      <c r="D5" s="5">
        <v>-250000</v>
      </c>
      <c r="E5" s="6">
        <f>SUMPRODUCT(B$2:D$2,B5:D5)</f>
        <v>7675000</v>
      </c>
    </row>
    <row r="7" spans="1:5" x14ac:dyDescent="0.15">
      <c r="A7" s="4" t="s">
        <v>44</v>
      </c>
      <c r="B7" s="6" t="str">
        <f>LOOKUP(MAX(E3:E5),E3:E5,A3:A5)</f>
        <v>方案3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"/>
    </sheetView>
  </sheetViews>
  <sheetFormatPr defaultRowHeight="12" x14ac:dyDescent="0.15"/>
  <cols>
    <col min="1" max="3" width="9" style="6"/>
    <col min="4" max="4" width="8.625" style="6" customWidth="1"/>
    <col min="5" max="16384" width="9" style="6"/>
  </cols>
  <sheetData>
    <row r="1" spans="1:5" x14ac:dyDescent="0.15">
      <c r="A1" s="4" t="s">
        <v>35</v>
      </c>
      <c r="B1" s="5" t="s">
        <v>36</v>
      </c>
      <c r="C1" s="5" t="s">
        <v>37</v>
      </c>
      <c r="D1" s="5" t="s">
        <v>38</v>
      </c>
      <c r="E1" s="5" t="s">
        <v>42</v>
      </c>
    </row>
    <row r="2" spans="1:5" x14ac:dyDescent="0.15">
      <c r="A2" s="4" t="s">
        <v>46</v>
      </c>
      <c r="B2" s="5">
        <v>0.1</v>
      </c>
      <c r="C2" s="5">
        <v>0.65</v>
      </c>
      <c r="D2" s="5">
        <v>0.25</v>
      </c>
      <c r="E2" s="5"/>
    </row>
    <row r="3" spans="1:5" x14ac:dyDescent="0.15">
      <c r="A3" s="4" t="s">
        <v>41</v>
      </c>
      <c r="B3" s="5">
        <v>0</v>
      </c>
      <c r="C3" s="5">
        <v>0</v>
      </c>
      <c r="D3" s="5">
        <v>550000</v>
      </c>
      <c r="E3" s="6">
        <v>137500</v>
      </c>
    </row>
    <row r="4" spans="1:5" x14ac:dyDescent="0.15">
      <c r="A4" s="4" t="s">
        <v>40</v>
      </c>
      <c r="B4" s="5">
        <v>1300000</v>
      </c>
      <c r="C4" s="5">
        <v>700000</v>
      </c>
      <c r="D4" s="5">
        <v>275000</v>
      </c>
      <c r="E4" s="6">
        <v>653750</v>
      </c>
    </row>
    <row r="5" spans="1:5" x14ac:dyDescent="0.15">
      <c r="A5" s="4" t="s">
        <v>39</v>
      </c>
      <c r="B5" s="5">
        <v>2600000</v>
      </c>
      <c r="C5" s="5">
        <v>1400000</v>
      </c>
      <c r="D5" s="5">
        <v>0</v>
      </c>
      <c r="E5" s="6">
        <v>1170000</v>
      </c>
    </row>
    <row r="6" spans="1:5" x14ac:dyDescent="0.15">
      <c r="A6" s="5"/>
      <c r="B6" s="5"/>
      <c r="C6" s="5"/>
      <c r="D6" s="5"/>
    </row>
    <row r="7" spans="1:5" x14ac:dyDescent="0.15">
      <c r="A7" s="4" t="s">
        <v>45</v>
      </c>
      <c r="B7" s="6" t="str">
        <f>LOOKUP(MIN(E3:E5),E3:E5,A3:A5)</f>
        <v>方案3</v>
      </c>
    </row>
  </sheetData>
  <sortState ref="A2:E5">
    <sortCondition ref="E2:E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乐观原则</vt:lpstr>
      <vt:lpstr>悲观原则</vt:lpstr>
      <vt:lpstr>Sheet2</vt:lpstr>
      <vt:lpstr>折中原则</vt:lpstr>
      <vt:lpstr>后悔原则</vt:lpstr>
      <vt:lpstr>后悔原则2</vt:lpstr>
      <vt:lpstr>风险分析-期望值法</vt:lpstr>
      <vt:lpstr>风险分析-后悔期望值法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2010-03-15T07:12:06Z</dcterms:created>
  <dcterms:modified xsi:type="dcterms:W3CDTF">2010-12-01T03:33:43Z</dcterms:modified>
</cp:coreProperties>
</file>